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a\Downloads\20211202 Formatos Laboratorio Nacional de Suelos\"/>
    </mc:Choice>
  </mc:AlternateContent>
  <xr:revisionPtr revIDLastSave="0" documentId="13_ncr:1_{5CFC03AA-544B-4F94-BB2E-C64DE5A70034}" xr6:coauthVersionLast="47" xr6:coauthVersionMax="47" xr10:uidLastSave="{00000000-0000-0000-0000-000000000000}"/>
  <bookViews>
    <workbookView xWindow="-120" yWindow="-120" windowWidth="20730" windowHeight="11160" tabRatio="787" firstSheet="31" activeTab="31" xr2:uid="{00000000-000D-0000-FFFF-FFFF00000000}"/>
  </bookViews>
  <sheets>
    <sheet name="INGRESO DE DATOS" sheetId="47" state="hidden" r:id="rId1"/>
    <sheet name="Prog textura 1" sheetId="4" state="hidden" r:id="rId2"/>
    <sheet name="Prog textura 2" sheetId="5" state="hidden" r:id="rId3"/>
    <sheet name="PW_ T_V" sheetId="6" state="hidden" r:id="rId4"/>
    <sheet name="pH" sheetId="219" state="hidden" r:id="rId5"/>
    <sheet name="CONDUCTIVIDAD" sheetId="220" state="hidden" r:id="rId6"/>
    <sheet name="SOLIDOS" sheetId="221" state="hidden" r:id="rId7"/>
    <sheet name="NITRATOS Y AMONIOS" sheetId="222" state="hidden" r:id="rId8"/>
    <sheet name="SUMA CATIONES" sheetId="231" state="hidden" r:id="rId9"/>
    <sheet name="CAPTURA Na Y K" sheetId="223" state="hidden" r:id="rId10"/>
    <sheet name="SODIO SOL" sheetId="143" state="hidden" r:id="rId11"/>
    <sheet name="POTASIO SOL" sheetId="53" state="hidden" r:id="rId12"/>
    <sheet name="CAPTURA Ca Y Mg" sheetId="224" state="hidden" r:id="rId13"/>
    <sheet name="CALCIO SOL" sheetId="54" state="hidden" r:id="rId14"/>
    <sheet name="MAGNESIO SOL" sheetId="55" state="hidden" r:id="rId15"/>
    <sheet name="CAPTURA Fe Y Mn" sheetId="225" state="hidden" r:id="rId16"/>
    <sheet name="HIERRO" sheetId="176" state="hidden" r:id="rId17"/>
    <sheet name="MANGANESO" sheetId="183" state="hidden" r:id="rId18"/>
    <sheet name="CAPTURA Zn Y Cu" sheetId="226" state="hidden" r:id="rId19"/>
    <sheet name="ZINC" sheetId="186" state="hidden" r:id="rId20"/>
    <sheet name="COBRE" sheetId="185" state="hidden" r:id="rId21"/>
    <sheet name="SILICIO" sheetId="187" state="hidden" r:id="rId22"/>
    <sheet name="ALUMINIO" sheetId="188" state="hidden" r:id="rId23"/>
    <sheet name="CROMO" sheetId="189" state="hidden" r:id="rId24"/>
    <sheet name="PLOMO" sheetId="190" state="hidden" r:id="rId25"/>
    <sheet name="CADMIO" sheetId="191" state="hidden" r:id="rId26"/>
    <sheet name="FORMATO SULFATOS" sheetId="228" state="hidden" r:id="rId27"/>
    <sheet name="FORMATO P DISPONIBLE" sheetId="217" state="hidden" r:id="rId28"/>
    <sheet name="FORMATO B DISPONIBLE" sheetId="218" state="hidden" r:id="rId29"/>
    <sheet name="ANIONES" sheetId="227" state="hidden" r:id="rId30"/>
    <sheet name="ANIONES (2)" sheetId="230" state="hidden" r:id="rId31"/>
    <sheet name="FO-AGR-PC01-02" sheetId="232" r:id="rId32"/>
  </sheets>
  <externalReferences>
    <externalReference r:id="rId33"/>
  </externalReferences>
  <definedNames>
    <definedName name="_xlnm.Print_Area" localSheetId="22">ALUMINIO!$B$2:$DI$49</definedName>
    <definedName name="_xlnm.Print_Area" localSheetId="29">ANIONES!$B$2:$AP$55</definedName>
    <definedName name="_xlnm.Print_Area" localSheetId="30">'ANIONES (2)'!$B$2:$CL$99</definedName>
    <definedName name="_xlnm.Print_Area" localSheetId="25">CADMIO!$B$2:$DI$49</definedName>
    <definedName name="_xlnm.Print_Area" localSheetId="13">'CALCIO SOL'!$B$2:$CR$49</definedName>
    <definedName name="_xlnm.Print_Area" localSheetId="12">'CAPTURA Ca Y Mg'!$B$2:$AL$79</definedName>
    <definedName name="_xlnm.Print_Area" localSheetId="15">'CAPTURA Fe Y Mn'!$B$2:$AM$79</definedName>
    <definedName name="_xlnm.Print_Area" localSheetId="9">'CAPTURA Na Y K'!$B$1:$BE$68</definedName>
    <definedName name="_xlnm.Print_Area" localSheetId="18">'CAPTURA Zn Y Cu'!$B$2:$AL$80</definedName>
    <definedName name="_xlnm.Print_Area" localSheetId="20">COBRE!$B$2:$DI$49</definedName>
    <definedName name="_xlnm.Print_Area" localSheetId="5">CONDUCTIVIDAD!$B$2:$AJ$66</definedName>
    <definedName name="_xlnm.Print_Area" localSheetId="23">CROMO!$B$2:$DI$49</definedName>
    <definedName name="_xlnm.Print_Area" localSheetId="31">'FO-AGR-PC01-02'!$A$1:$AT$38</definedName>
    <definedName name="_xlnm.Print_Area" localSheetId="28">'FORMATO B DISPONIBLE'!$B$2:$AR$50</definedName>
    <definedName name="_xlnm.Print_Area" localSheetId="27">'FORMATO P DISPONIBLE'!$B$2:$AR$50</definedName>
    <definedName name="_xlnm.Print_Area" localSheetId="26">'FORMATO SULFATOS'!$B$2:$AR$50</definedName>
    <definedName name="_xlnm.Print_Area" localSheetId="16">HIERRO!$B$2:$DI$49</definedName>
    <definedName name="_xlnm.Print_Area" localSheetId="14">'MAGNESIO SOL'!$B$2:$CR$49</definedName>
    <definedName name="_xlnm.Print_Area" localSheetId="17">MANGANESO!$B$2:$DI$49</definedName>
    <definedName name="_xlnm.Print_Area" localSheetId="7">'NITRATOS Y AMONIOS'!$B$2:$AB$45</definedName>
    <definedName name="_xlnm.Print_Area" localSheetId="4">pH!$B$2:$AY$39</definedName>
    <definedName name="_xlnm.Print_Area" localSheetId="24">PLOMO!$B$2:$DI$49</definedName>
    <definedName name="_xlnm.Print_Area" localSheetId="11">'POTASIO SOL'!$B$2:$CR$49</definedName>
    <definedName name="_xlnm.Print_Area" localSheetId="21">SILICIO!$B$2:$DI$49</definedName>
    <definedName name="_xlnm.Print_Area" localSheetId="10">'SODIO SOL'!$B$2:$CR$49</definedName>
    <definedName name="_xlnm.Print_Area" localSheetId="6">SOLIDOS!$B$2:$AK$61</definedName>
    <definedName name="_xlnm.Print_Area" localSheetId="19">ZINC!$B$2:$DI$49</definedName>
    <definedName name="E" localSheetId="22">#REF!</definedName>
    <definedName name="E" localSheetId="30">#REF!</definedName>
    <definedName name="E" localSheetId="25">#REF!</definedName>
    <definedName name="E" localSheetId="20">#REF!</definedName>
    <definedName name="E" localSheetId="23">#REF!</definedName>
    <definedName name="E" localSheetId="28">#REF!</definedName>
    <definedName name="E" localSheetId="26">#REF!</definedName>
    <definedName name="E" localSheetId="17">#REF!</definedName>
    <definedName name="E" localSheetId="24">#REF!</definedName>
    <definedName name="E" localSheetId="21">#REF!</definedName>
    <definedName name="E" localSheetId="19">#REF!</definedName>
    <definedName name="E">#REF!</definedName>
    <definedName name="Excel_BuiltIn_Print_Area_1_1" localSheetId="22">#REF!</definedName>
    <definedName name="Excel_BuiltIn_Print_Area_1_1" localSheetId="30">#REF!</definedName>
    <definedName name="Excel_BuiltIn_Print_Area_1_1" localSheetId="25">#REF!</definedName>
    <definedName name="Excel_BuiltIn_Print_Area_1_1" localSheetId="13">#REF!</definedName>
    <definedName name="Excel_BuiltIn_Print_Area_1_1" localSheetId="20">#REF!</definedName>
    <definedName name="Excel_BuiltIn_Print_Area_1_1" localSheetId="23">#REF!</definedName>
    <definedName name="Excel_BuiltIn_Print_Area_1_1" localSheetId="28">#REF!</definedName>
    <definedName name="Excel_BuiltIn_Print_Area_1_1" localSheetId="26">#REF!</definedName>
    <definedName name="Excel_BuiltIn_Print_Area_1_1" localSheetId="16">#REF!</definedName>
    <definedName name="Excel_BuiltIn_Print_Area_1_1" localSheetId="14">#REF!</definedName>
    <definedName name="Excel_BuiltIn_Print_Area_1_1" localSheetId="17">#REF!</definedName>
    <definedName name="Excel_BuiltIn_Print_Area_1_1" localSheetId="24">#REF!</definedName>
    <definedName name="Excel_BuiltIn_Print_Area_1_1" localSheetId="11">#REF!</definedName>
    <definedName name="Excel_BuiltIn_Print_Area_1_1" localSheetId="21">#REF!</definedName>
    <definedName name="Excel_BuiltIn_Print_Area_1_1" localSheetId="10">#REF!</definedName>
    <definedName name="Excel_BuiltIn_Print_Area_1_1" localSheetId="19">#REF!</definedName>
    <definedName name="Excel_BuiltIn_Print_Area_1_1">#REF!</definedName>
    <definedName name="SAS" localSheetId="22">#REF!</definedName>
    <definedName name="SAS" localSheetId="30">#REF!</definedName>
    <definedName name="SAS" localSheetId="25">#REF!</definedName>
    <definedName name="SAS" localSheetId="20">#REF!</definedName>
    <definedName name="SAS" localSheetId="23">#REF!</definedName>
    <definedName name="SAS" localSheetId="28">#REF!</definedName>
    <definedName name="SAS" localSheetId="26">#REF!</definedName>
    <definedName name="SAS" localSheetId="17">#REF!</definedName>
    <definedName name="SAS" localSheetId="24">#REF!</definedName>
    <definedName name="SAS" localSheetId="21">#REF!</definedName>
    <definedName name="SAS" localSheetId="10">#REF!</definedName>
    <definedName name="SAS" localSheetId="19">#REF!</definedName>
    <definedName name="SAS">#REF!</definedName>
    <definedName name="ss" localSheetId="22">#REF!</definedName>
    <definedName name="ss" localSheetId="30">#REF!</definedName>
    <definedName name="ss" localSheetId="25">#REF!</definedName>
    <definedName name="ss" localSheetId="20">#REF!</definedName>
    <definedName name="ss" localSheetId="23">#REF!</definedName>
    <definedName name="ss" localSheetId="28">#REF!</definedName>
    <definedName name="ss" localSheetId="26">#REF!</definedName>
    <definedName name="ss" localSheetId="17">#REF!</definedName>
    <definedName name="ss" localSheetId="24">#REF!</definedName>
    <definedName name="ss" localSheetId="21">#REF!</definedName>
    <definedName name="ss" localSheetId="10">#REF!</definedName>
    <definedName name="ss" localSheetId="19">#REF!</definedName>
    <definedName name="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31" l="1"/>
  <c r="S78" i="47"/>
  <c r="S74" i="47"/>
  <c r="S75" i="47"/>
  <c r="S76" i="47"/>
  <c r="S77" i="47"/>
  <c r="S73" i="47"/>
  <c r="M74" i="47"/>
  <c r="M75" i="47"/>
  <c r="M76" i="47"/>
  <c r="M77" i="47"/>
  <c r="M78" i="47"/>
  <c r="M73" i="47"/>
  <c r="G74" i="47"/>
  <c r="G75" i="47"/>
  <c r="G76" i="47"/>
  <c r="G77" i="47"/>
  <c r="G78" i="47"/>
  <c r="G73" i="47"/>
  <c r="F15" i="53"/>
  <c r="F16" i="54"/>
  <c r="A76" i="47"/>
  <c r="F17" i="54"/>
  <c r="A77" i="47"/>
  <c r="A78" i="47"/>
  <c r="F19" i="143"/>
  <c r="F14" i="54"/>
  <c r="F19" i="53"/>
  <c r="F19" i="55"/>
  <c r="F19" i="54"/>
  <c r="F17" i="55"/>
  <c r="F16" i="55"/>
  <c r="F17" i="53"/>
  <c r="F16" i="53"/>
  <c r="F14" i="55"/>
  <c r="F14" i="53"/>
  <c r="F15" i="143"/>
  <c r="F15" i="54"/>
  <c r="F17" i="143"/>
  <c r="F15" i="55"/>
  <c r="F14" i="143"/>
  <c r="F16" i="143"/>
  <c r="C28" i="231"/>
  <c r="C29" i="231"/>
  <c r="C30" i="231"/>
  <c r="C31" i="231"/>
  <c r="C32" i="231"/>
  <c r="C33" i="231"/>
  <c r="C34" i="231"/>
  <c r="C35" i="231"/>
  <c r="C36" i="231"/>
  <c r="C37" i="231"/>
  <c r="C38" i="231"/>
  <c r="C39" i="231"/>
  <c r="C40" i="231"/>
  <c r="C41" i="231"/>
  <c r="C42" i="231"/>
  <c r="C43" i="231"/>
  <c r="C44" i="231"/>
  <c r="C45" i="231"/>
  <c r="C46" i="231"/>
  <c r="C47" i="231"/>
  <c r="C27" i="231"/>
  <c r="C26" i="231"/>
  <c r="C6" i="231"/>
  <c r="C7" i="231"/>
  <c r="C8" i="231"/>
  <c r="C9" i="231"/>
  <c r="C10" i="231"/>
  <c r="C11" i="231"/>
  <c r="C12" i="231"/>
  <c r="C13" i="231"/>
  <c r="C14" i="231"/>
  <c r="C15" i="231"/>
  <c r="C16" i="231"/>
  <c r="C17" i="231"/>
  <c r="C18" i="231"/>
  <c r="C19" i="231"/>
  <c r="C20" i="231"/>
  <c r="C21" i="231"/>
  <c r="C22" i="231"/>
  <c r="C23" i="231"/>
  <c r="C24" i="231"/>
  <c r="C25" i="231"/>
  <c r="C5" i="231"/>
  <c r="D45" i="228"/>
  <c r="D44" i="228"/>
  <c r="D43" i="228"/>
  <c r="D47" i="228"/>
  <c r="DK11" i="230"/>
  <c r="DK12" i="230"/>
  <c r="DK13" i="230"/>
  <c r="DK14" i="230"/>
  <c r="DK15" i="230"/>
  <c r="DK16" i="230"/>
  <c r="DK17" i="230"/>
  <c r="DK18" i="230"/>
  <c r="DK19" i="230"/>
  <c r="DK20" i="230"/>
  <c r="DK21" i="230"/>
  <c r="DK22" i="230"/>
  <c r="DK23" i="230"/>
  <c r="DK24" i="230"/>
  <c r="DK25" i="230"/>
  <c r="DK26" i="230"/>
  <c r="DK27" i="230"/>
  <c r="DK28" i="230"/>
  <c r="DK29" i="230"/>
  <c r="DK30" i="230"/>
  <c r="DK31" i="230"/>
  <c r="DK10" i="230"/>
  <c r="AC11" i="230"/>
  <c r="AC12" i="230"/>
  <c r="AC13" i="230"/>
  <c r="AC14" i="230"/>
  <c r="AC15" i="230"/>
  <c r="AC16" i="230"/>
  <c r="AC17" i="230"/>
  <c r="AC18" i="230"/>
  <c r="AC19" i="230"/>
  <c r="AC20" i="230"/>
  <c r="AC21" i="230"/>
  <c r="AC22" i="230"/>
  <c r="AC23" i="230"/>
  <c r="AC24" i="230"/>
  <c r="AC25" i="230"/>
  <c r="AC26" i="230"/>
  <c r="AC27" i="230"/>
  <c r="AC28" i="230"/>
  <c r="AC29" i="230"/>
  <c r="AC30" i="230"/>
  <c r="AC31" i="230"/>
  <c r="AC10" i="230"/>
  <c r="AB11" i="230"/>
  <c r="AB12" i="230"/>
  <c r="AB13" i="230"/>
  <c r="AB14" i="230"/>
  <c r="AB15" i="230"/>
  <c r="AB16" i="230"/>
  <c r="AB17" i="230"/>
  <c r="AB18" i="230"/>
  <c r="AB19" i="230"/>
  <c r="AB20" i="230"/>
  <c r="AB21" i="230"/>
  <c r="AB22" i="230"/>
  <c r="AB23" i="230"/>
  <c r="AB24" i="230"/>
  <c r="AB25" i="230"/>
  <c r="AB26" i="230"/>
  <c r="AB27" i="230"/>
  <c r="AB28" i="230"/>
  <c r="AB29" i="230"/>
  <c r="AB30" i="230"/>
  <c r="AB31" i="230"/>
  <c r="AB10" i="230"/>
  <c r="Z11" i="230"/>
  <c r="Z12" i="230"/>
  <c r="AD12" i="230" s="1"/>
  <c r="Z13" i="230"/>
  <c r="AH13" i="230"/>
  <c r="Z14" i="230"/>
  <c r="Z15" i="230"/>
  <c r="AH15" i="230"/>
  <c r="Z16" i="230"/>
  <c r="AD16" i="230" s="1"/>
  <c r="Z17" i="230"/>
  <c r="AH17" i="230" s="1"/>
  <c r="Z18" i="230"/>
  <c r="AD18" i="230" s="1"/>
  <c r="Z19" i="230"/>
  <c r="AD19" i="230"/>
  <c r="Z20" i="230"/>
  <c r="AH20" i="230" s="1"/>
  <c r="Z21" i="230"/>
  <c r="AH21" i="230" s="1"/>
  <c r="Z22" i="230"/>
  <c r="AH22" i="230" s="1"/>
  <c r="Z23" i="230"/>
  <c r="AH23" i="230"/>
  <c r="Z24" i="230"/>
  <c r="AD24" i="230" s="1"/>
  <c r="Z25" i="230"/>
  <c r="AH25" i="230" s="1"/>
  <c r="Z26" i="230"/>
  <c r="AH26" i="230" s="1"/>
  <c r="Z27" i="230"/>
  <c r="AD27" i="230"/>
  <c r="Z28" i="230"/>
  <c r="AH28" i="230" s="1"/>
  <c r="Z29" i="230"/>
  <c r="AH29" i="230" s="1"/>
  <c r="Z30" i="230"/>
  <c r="AH30" i="230" s="1"/>
  <c r="Z31" i="230"/>
  <c r="AH31" i="230"/>
  <c r="Z10" i="230"/>
  <c r="AH10" i="230" s="1"/>
  <c r="W11" i="230"/>
  <c r="W12" i="230"/>
  <c r="W13" i="230"/>
  <c r="W14" i="230"/>
  <c r="W15" i="230"/>
  <c r="W16" i="230"/>
  <c r="W17" i="230"/>
  <c r="W18" i="230"/>
  <c r="W19" i="230"/>
  <c r="W20" i="230"/>
  <c r="W21" i="230"/>
  <c r="W22" i="230"/>
  <c r="W23" i="230"/>
  <c r="W24" i="230"/>
  <c r="W25" i="230"/>
  <c r="W26" i="230"/>
  <c r="W27" i="230"/>
  <c r="W28" i="230"/>
  <c r="W29" i="230"/>
  <c r="W30" i="230"/>
  <c r="W31" i="230"/>
  <c r="W10" i="230"/>
  <c r="U11" i="230"/>
  <c r="U12" i="230"/>
  <c r="U13" i="230"/>
  <c r="U14" i="230"/>
  <c r="U15" i="230"/>
  <c r="U16" i="230"/>
  <c r="U17" i="230"/>
  <c r="U18" i="230"/>
  <c r="U19" i="230"/>
  <c r="U20" i="230"/>
  <c r="U21" i="230"/>
  <c r="U22" i="230"/>
  <c r="U23" i="230"/>
  <c r="U24" i="230"/>
  <c r="U25" i="230"/>
  <c r="U26" i="230"/>
  <c r="U27" i="230"/>
  <c r="U28" i="230"/>
  <c r="U29" i="230"/>
  <c r="U30" i="230"/>
  <c r="U31" i="230"/>
  <c r="U10" i="230"/>
  <c r="R11" i="230"/>
  <c r="R12" i="230"/>
  <c r="R13" i="230"/>
  <c r="R14" i="230"/>
  <c r="R15" i="230"/>
  <c r="R16" i="230"/>
  <c r="R17" i="230"/>
  <c r="R18" i="230"/>
  <c r="R19" i="230"/>
  <c r="R20" i="230"/>
  <c r="R21" i="230"/>
  <c r="R22" i="230"/>
  <c r="R23" i="230"/>
  <c r="R24" i="230"/>
  <c r="R25" i="230"/>
  <c r="R26" i="230"/>
  <c r="R27" i="230"/>
  <c r="R28" i="230"/>
  <c r="R29" i="230"/>
  <c r="R30" i="230"/>
  <c r="R31" i="230"/>
  <c r="R10" i="230"/>
  <c r="I11" i="230"/>
  <c r="I12" i="230"/>
  <c r="I13" i="230"/>
  <c r="I14" i="230"/>
  <c r="I15" i="230"/>
  <c r="I16" i="230"/>
  <c r="I17" i="230"/>
  <c r="I18" i="230"/>
  <c r="I19" i="230"/>
  <c r="I20" i="230"/>
  <c r="I21" i="230"/>
  <c r="I22" i="230"/>
  <c r="I23" i="230"/>
  <c r="I24" i="230"/>
  <c r="I25" i="230"/>
  <c r="I26" i="230"/>
  <c r="I27" i="230"/>
  <c r="I28" i="230"/>
  <c r="I29" i="230"/>
  <c r="I30" i="230"/>
  <c r="I31" i="230"/>
  <c r="I10" i="230"/>
  <c r="C52" i="230"/>
  <c r="AL43" i="230"/>
  <c r="AL42" i="230"/>
  <c r="AL41" i="230"/>
  <c r="AL40" i="230"/>
  <c r="Y36" i="230"/>
  <c r="F36" i="230"/>
  <c r="BC35" i="230"/>
  <c r="BW34" i="230" s="1"/>
  <c r="BW42" i="230" s="1"/>
  <c r="AY35" i="230"/>
  <c r="BO38" i="230" s="1"/>
  <c r="AD35" i="230"/>
  <c r="Y35" i="230"/>
  <c r="F35" i="230"/>
  <c r="AD34" i="230"/>
  <c r="Y34" i="230"/>
  <c r="F34" i="230"/>
  <c r="AD28" i="230"/>
  <c r="AH14" i="230"/>
  <c r="AI4" i="230"/>
  <c r="AA4" i="230"/>
  <c r="DK11" i="227"/>
  <c r="DK12" i="227"/>
  <c r="DK13" i="227"/>
  <c r="DK14" i="227"/>
  <c r="DK15" i="227"/>
  <c r="DK16" i="227"/>
  <c r="DK17" i="227"/>
  <c r="DK18" i="227"/>
  <c r="DK19" i="227"/>
  <c r="DK20" i="227"/>
  <c r="DK21" i="227"/>
  <c r="DK22" i="227"/>
  <c r="DK23" i="227"/>
  <c r="DK24" i="227"/>
  <c r="DK25" i="227"/>
  <c r="DK26" i="227"/>
  <c r="DK27" i="227"/>
  <c r="DK28" i="227"/>
  <c r="DK29" i="227"/>
  <c r="DK30" i="227"/>
  <c r="DK31" i="227"/>
  <c r="DK10" i="227"/>
  <c r="BC35" i="227"/>
  <c r="CU13" i="227" s="1"/>
  <c r="AY35" i="227"/>
  <c r="CM17" i="227"/>
  <c r="AC11" i="227"/>
  <c r="AC12" i="227"/>
  <c r="AC13" i="227"/>
  <c r="AC14" i="227"/>
  <c r="AC15" i="227"/>
  <c r="AC16" i="227"/>
  <c r="AC17" i="227"/>
  <c r="AC18" i="227"/>
  <c r="AC19" i="227"/>
  <c r="AC20" i="227"/>
  <c r="AC21" i="227"/>
  <c r="AC22" i="227"/>
  <c r="AC23" i="227"/>
  <c r="AC24" i="227"/>
  <c r="AC25" i="227"/>
  <c r="AC26" i="227"/>
  <c r="AC27" i="227"/>
  <c r="AC28" i="227"/>
  <c r="AC29" i="227"/>
  <c r="AC30" i="227"/>
  <c r="AC31" i="227"/>
  <c r="AC10" i="227"/>
  <c r="AB11" i="227"/>
  <c r="AB12" i="227"/>
  <c r="AB13" i="227"/>
  <c r="AB14" i="227"/>
  <c r="AB15" i="227"/>
  <c r="AB16" i="227"/>
  <c r="AB17" i="227"/>
  <c r="AB18" i="227"/>
  <c r="AB19" i="227"/>
  <c r="AB20" i="227"/>
  <c r="AB21" i="227"/>
  <c r="AB22" i="227"/>
  <c r="AB23" i="227"/>
  <c r="AB24" i="227"/>
  <c r="AB25" i="227"/>
  <c r="AB26" i="227"/>
  <c r="AB27" i="227"/>
  <c r="AB28" i="227"/>
  <c r="AB29" i="227"/>
  <c r="AB30" i="227"/>
  <c r="AB31" i="227"/>
  <c r="AB10" i="227"/>
  <c r="Z11" i="227"/>
  <c r="Z12" i="227"/>
  <c r="Z13" i="227"/>
  <c r="AD13" i="227" s="1"/>
  <c r="Z14" i="227"/>
  <c r="AD14" i="227" s="1"/>
  <c r="Z15" i="227"/>
  <c r="AD15" i="227"/>
  <c r="Z16" i="227"/>
  <c r="AH16" i="227" s="1"/>
  <c r="Z17" i="227"/>
  <c r="AD17" i="227" s="1"/>
  <c r="Z18" i="227"/>
  <c r="AD18" i="227" s="1"/>
  <c r="Z19" i="227"/>
  <c r="AD19" i="227"/>
  <c r="Z20" i="227"/>
  <c r="AH20" i="227" s="1"/>
  <c r="Z21" i="227"/>
  <c r="AD21" i="227" s="1"/>
  <c r="Z22" i="227"/>
  <c r="AD22" i="227" s="1"/>
  <c r="Z23" i="227"/>
  <c r="AD23" i="227"/>
  <c r="Z24" i="227"/>
  <c r="AH24" i="227" s="1"/>
  <c r="Z25" i="227"/>
  <c r="AD25" i="227" s="1"/>
  <c r="Z26" i="227"/>
  <c r="AD26" i="227" s="1"/>
  <c r="Z27" i="227"/>
  <c r="AD27" i="227"/>
  <c r="Z28" i="227"/>
  <c r="AH28" i="227" s="1"/>
  <c r="Z29" i="227"/>
  <c r="AD29" i="227" s="1"/>
  <c r="Z30" i="227"/>
  <c r="AD30" i="227" s="1"/>
  <c r="Z31" i="227"/>
  <c r="AH31" i="227"/>
  <c r="Z10" i="227"/>
  <c r="AD10" i="227" s="1"/>
  <c r="AL43" i="227"/>
  <c r="AL42" i="227"/>
  <c r="AL41" i="227"/>
  <c r="AL40" i="227"/>
  <c r="Y36" i="227"/>
  <c r="Y35" i="227"/>
  <c r="Y34" i="227"/>
  <c r="W11" i="227"/>
  <c r="W12" i="227"/>
  <c r="W13" i="227"/>
  <c r="W14" i="227"/>
  <c r="W15" i="227"/>
  <c r="W16" i="227"/>
  <c r="W17" i="227"/>
  <c r="W18" i="227"/>
  <c r="W19" i="227"/>
  <c r="W20" i="227"/>
  <c r="W21" i="227"/>
  <c r="W22" i="227"/>
  <c r="W23" i="227"/>
  <c r="W24" i="227"/>
  <c r="W25" i="227"/>
  <c r="W26" i="227"/>
  <c r="W27" i="227"/>
  <c r="W28" i="227"/>
  <c r="W29" i="227"/>
  <c r="W30" i="227"/>
  <c r="W31" i="227"/>
  <c r="W10" i="227"/>
  <c r="U11" i="227"/>
  <c r="U12" i="227"/>
  <c r="U13" i="227"/>
  <c r="U14" i="227"/>
  <c r="U15" i="227"/>
  <c r="U16" i="227"/>
  <c r="U17" i="227"/>
  <c r="U18" i="227"/>
  <c r="U19" i="227"/>
  <c r="U20" i="227"/>
  <c r="U21" i="227"/>
  <c r="U22" i="227"/>
  <c r="U23" i="227"/>
  <c r="U24" i="227"/>
  <c r="U25" i="227"/>
  <c r="U26" i="227"/>
  <c r="U27" i="227"/>
  <c r="U28" i="227"/>
  <c r="U29" i="227"/>
  <c r="U30" i="227"/>
  <c r="U31" i="227"/>
  <c r="U10" i="227"/>
  <c r="R11" i="227"/>
  <c r="R12" i="227"/>
  <c r="R13" i="227"/>
  <c r="R14" i="227"/>
  <c r="R15" i="227"/>
  <c r="R16" i="227"/>
  <c r="R17" i="227"/>
  <c r="R18" i="227"/>
  <c r="R19" i="227"/>
  <c r="R20" i="227"/>
  <c r="R21" i="227"/>
  <c r="R22" i="227"/>
  <c r="R23" i="227"/>
  <c r="R24" i="227"/>
  <c r="R25" i="227"/>
  <c r="R26" i="227"/>
  <c r="R27" i="227"/>
  <c r="R28" i="227"/>
  <c r="R29" i="227"/>
  <c r="R30" i="227"/>
  <c r="R31" i="227"/>
  <c r="R10" i="227"/>
  <c r="C52" i="227"/>
  <c r="F35" i="227"/>
  <c r="F36" i="227"/>
  <c r="F34" i="227"/>
  <c r="I11" i="227"/>
  <c r="I12" i="227"/>
  <c r="I13" i="227"/>
  <c r="I14" i="227"/>
  <c r="I15" i="227"/>
  <c r="I16" i="227"/>
  <c r="I17" i="227"/>
  <c r="I18" i="227"/>
  <c r="I19" i="227"/>
  <c r="I20" i="227"/>
  <c r="I21" i="227"/>
  <c r="I22" i="227"/>
  <c r="I23" i="227"/>
  <c r="I24" i="227"/>
  <c r="I25" i="227"/>
  <c r="I26" i="227"/>
  <c r="I27" i="227"/>
  <c r="I28" i="227"/>
  <c r="I29" i="227"/>
  <c r="I30" i="227"/>
  <c r="I31" i="227"/>
  <c r="I10" i="227"/>
  <c r="AI4" i="227"/>
  <c r="AA4" i="227"/>
  <c r="AC299" i="47"/>
  <c r="N10" i="227"/>
  <c r="AC300" i="47"/>
  <c r="N11" i="227" s="1"/>
  <c r="AC301" i="47"/>
  <c r="N12" i="227" s="1"/>
  <c r="AC302" i="47"/>
  <c r="N13" i="227" s="1"/>
  <c r="AC303" i="47"/>
  <c r="N14" i="227"/>
  <c r="AC304" i="47"/>
  <c r="N15" i="227" s="1"/>
  <c r="AC305" i="47"/>
  <c r="N16" i="227" s="1"/>
  <c r="AC306" i="47"/>
  <c r="N17" i="227" s="1"/>
  <c r="AC307" i="47"/>
  <c r="N18" i="227"/>
  <c r="AC308" i="47"/>
  <c r="N19" i="227" s="1"/>
  <c r="AC309" i="47"/>
  <c r="N20" i="227" s="1"/>
  <c r="AC310" i="47"/>
  <c r="N21" i="227" s="1"/>
  <c r="AC311" i="47"/>
  <c r="N22" i="227"/>
  <c r="AC312" i="47"/>
  <c r="N23" i="227" s="1"/>
  <c r="AC313" i="47"/>
  <c r="N24" i="227" s="1"/>
  <c r="AC314" i="47"/>
  <c r="N25" i="227" s="1"/>
  <c r="AC315" i="47"/>
  <c r="N26" i="227"/>
  <c r="AC316" i="47"/>
  <c r="N27" i="227" s="1"/>
  <c r="AC317" i="47"/>
  <c r="N28" i="227" s="1"/>
  <c r="AC318" i="47"/>
  <c r="N29" i="227" s="1"/>
  <c r="AC319" i="47"/>
  <c r="N30" i="227"/>
  <c r="AC320" i="47"/>
  <c r="N31" i="227" s="1"/>
  <c r="AC321" i="47"/>
  <c r="N10" i="230" s="1"/>
  <c r="AC322" i="47"/>
  <c r="N11" i="230" s="1"/>
  <c r="AC323" i="47"/>
  <c r="N12" i="230"/>
  <c r="AC324" i="47"/>
  <c r="N13" i="230" s="1"/>
  <c r="AC325" i="47"/>
  <c r="N14" i="230" s="1"/>
  <c r="AC326" i="47"/>
  <c r="N15" i="230" s="1"/>
  <c r="AC327" i="47"/>
  <c r="N16" i="230"/>
  <c r="AC328" i="47"/>
  <c r="N17" i="230" s="1"/>
  <c r="AC329" i="47"/>
  <c r="N18" i="230" s="1"/>
  <c r="AC330" i="47"/>
  <c r="N19" i="230" s="1"/>
  <c r="AC331" i="47"/>
  <c r="N20" i="230"/>
  <c r="AC332" i="47"/>
  <c r="N21" i="230" s="1"/>
  <c r="AC333" i="47"/>
  <c r="N22" i="230" s="1"/>
  <c r="AC334" i="47"/>
  <c r="N23" i="230" s="1"/>
  <c r="AC335" i="47"/>
  <c r="N24" i="230"/>
  <c r="AC336" i="47"/>
  <c r="N25" i="230" s="1"/>
  <c r="AC337" i="47"/>
  <c r="N26" i="230" s="1"/>
  <c r="AC338" i="47"/>
  <c r="N27" i="230" s="1"/>
  <c r="AC339" i="47"/>
  <c r="N28" i="230"/>
  <c r="AC340" i="47"/>
  <c r="N29" i="230" s="1"/>
  <c r="AC341" i="47"/>
  <c r="N30" i="230" s="1"/>
  <c r="AC342" i="47"/>
  <c r="N31" i="230" s="1"/>
  <c r="AH27" i="230"/>
  <c r="AH19" i="230"/>
  <c r="AD29" i="230"/>
  <c r="AD17" i="230"/>
  <c r="AH12" i="230"/>
  <c r="AD20" i="230"/>
  <c r="AD10" i="230"/>
  <c r="BW34" i="227"/>
  <c r="BW42" i="227" s="1"/>
  <c r="BG30" i="227"/>
  <c r="BG25" i="227"/>
  <c r="BG20" i="227"/>
  <c r="BG14" i="227"/>
  <c r="BK31" i="227"/>
  <c r="BK26" i="227"/>
  <c r="BK20" i="227"/>
  <c r="BK15" i="227"/>
  <c r="CU10" i="227"/>
  <c r="CU27" i="227"/>
  <c r="CU22" i="227"/>
  <c r="CU16" i="227"/>
  <c r="CU11" i="227"/>
  <c r="AH25" i="227"/>
  <c r="BW36" i="227"/>
  <c r="BG29" i="227"/>
  <c r="BG24" i="227"/>
  <c r="BG18" i="227"/>
  <c r="BG13" i="227"/>
  <c r="BK30" i="227"/>
  <c r="BK24" i="227"/>
  <c r="BK19" i="227"/>
  <c r="BK14" i="227"/>
  <c r="CU31" i="227"/>
  <c r="CU26" i="227"/>
  <c r="CU20" i="227"/>
  <c r="CU15" i="227"/>
  <c r="AH21" i="227"/>
  <c r="BW38" i="227"/>
  <c r="BG28" i="227"/>
  <c r="BG22" i="227"/>
  <c r="BW22" i="227" s="1"/>
  <c r="BG17" i="227"/>
  <c r="BG12" i="227"/>
  <c r="BK28" i="227"/>
  <c r="BK23" i="227"/>
  <c r="BK18" i="227"/>
  <c r="BK12" i="227"/>
  <c r="CU30" i="227"/>
  <c r="CU24" i="227"/>
  <c r="CU19" i="227"/>
  <c r="CU14" i="227"/>
  <c r="AH17" i="227"/>
  <c r="BG10" i="227"/>
  <c r="BW10" i="227"/>
  <c r="BG26" i="227"/>
  <c r="BG21" i="227"/>
  <c r="BG16" i="227"/>
  <c r="BW16" i="227" s="1"/>
  <c r="BK10" i="227"/>
  <c r="BK27" i="227"/>
  <c r="BK22" i="227"/>
  <c r="BK16" i="227"/>
  <c r="BK11" i="227"/>
  <c r="CU28" i="227"/>
  <c r="CU23" i="227"/>
  <c r="CU18" i="227"/>
  <c r="CU12" i="227"/>
  <c r="AH29" i="227"/>
  <c r="AH13" i="227"/>
  <c r="BC27" i="227"/>
  <c r="BG31" i="227"/>
  <c r="BG27" i="227"/>
  <c r="BG23" i="227"/>
  <c r="BG19" i="227"/>
  <c r="BW19" i="227" s="1"/>
  <c r="BG15" i="227"/>
  <c r="BG11" i="227"/>
  <c r="BK29" i="227"/>
  <c r="BK25" i="227"/>
  <c r="BK21" i="227"/>
  <c r="BK17" i="227"/>
  <c r="BK13" i="227"/>
  <c r="CM31" i="227"/>
  <c r="CU29" i="227"/>
  <c r="CU25" i="227"/>
  <c r="CU21" i="227"/>
  <c r="CU17" i="227"/>
  <c r="AH27" i="227"/>
  <c r="AH23" i="227"/>
  <c r="AH19" i="227"/>
  <c r="AH15" i="227"/>
  <c r="AY22" i="230"/>
  <c r="BO22" i="230" s="1"/>
  <c r="X22" i="230"/>
  <c r="BC28" i="230"/>
  <c r="BC12" i="230"/>
  <c r="BG29" i="230"/>
  <c r="BW29" i="230" s="1"/>
  <c r="BG25" i="230"/>
  <c r="BW25" i="230" s="1"/>
  <c r="BG21" i="230"/>
  <c r="BW21" i="230" s="1"/>
  <c r="BG17" i="230"/>
  <c r="BW17" i="230"/>
  <c r="BG13" i="230"/>
  <c r="BW13" i="230" s="1"/>
  <c r="BK30" i="230"/>
  <c r="BK26" i="230"/>
  <c r="BK22" i="230"/>
  <c r="BK18" i="230"/>
  <c r="BK14" i="230"/>
  <c r="BK31" i="230"/>
  <c r="CM19" i="230"/>
  <c r="CU31" i="230"/>
  <c r="CU27" i="230"/>
  <c r="CU23" i="230"/>
  <c r="CU19" i="230"/>
  <c r="CU15" i="230"/>
  <c r="CU11" i="230"/>
  <c r="AY29" i="227"/>
  <c r="BC19" i="227"/>
  <c r="AD28" i="227"/>
  <c r="AD24" i="227"/>
  <c r="AD20" i="227"/>
  <c r="AD16" i="227"/>
  <c r="AH30" i="227"/>
  <c r="AH26" i="227"/>
  <c r="AH22" i="227"/>
  <c r="AH18" i="227"/>
  <c r="AH14" i="227"/>
  <c r="AY19" i="230"/>
  <c r="BO19" i="230" s="1"/>
  <c r="X19" i="230"/>
  <c r="BC25" i="230"/>
  <c r="BG10" i="230"/>
  <c r="BW10" i="230"/>
  <c r="BG28" i="230"/>
  <c r="BW28" i="230" s="1"/>
  <c r="BG24" i="230"/>
  <c r="BW24" i="230" s="1"/>
  <c r="BG20" i="230"/>
  <c r="BW20" i="230" s="1"/>
  <c r="BG16" i="230"/>
  <c r="BW16" i="230"/>
  <c r="BG12" i="230"/>
  <c r="BW12" i="230" s="1"/>
  <c r="BK29" i="230"/>
  <c r="BK25" i="230"/>
  <c r="BK21" i="230"/>
  <c r="BK17" i="230"/>
  <c r="BK13" i="230"/>
  <c r="CM30" i="230"/>
  <c r="CM14" i="230"/>
  <c r="CU30" i="230"/>
  <c r="CU26" i="230"/>
  <c r="CU22" i="230"/>
  <c r="CU18" i="230"/>
  <c r="CU14" i="230"/>
  <c r="AY21" i="227"/>
  <c r="BC11" i="227"/>
  <c r="AD31" i="227"/>
  <c r="BW36" i="230"/>
  <c r="AY30" i="230"/>
  <c r="BO30" i="230" s="1"/>
  <c r="X30" i="230"/>
  <c r="AY14" i="230"/>
  <c r="BO14" i="230" s="1"/>
  <c r="X14" i="230"/>
  <c r="BC20" i="230"/>
  <c r="BG31" i="230"/>
  <c r="BW31" i="230"/>
  <c r="BG27" i="230"/>
  <c r="BW27" i="230" s="1"/>
  <c r="BG23" i="230"/>
  <c r="BW23" i="230" s="1"/>
  <c r="BG19" i="230"/>
  <c r="BW19" i="230" s="1"/>
  <c r="BG15" i="230"/>
  <c r="BW15" i="230"/>
  <c r="BG11" i="230"/>
  <c r="BW11" i="230" s="1"/>
  <c r="BK28" i="230"/>
  <c r="BK24" i="230"/>
  <c r="BK20" i="230"/>
  <c r="BK16" i="230"/>
  <c r="BK12" i="230"/>
  <c r="CM27" i="230"/>
  <c r="CM11" i="230"/>
  <c r="CU29" i="230"/>
  <c r="CU25" i="230"/>
  <c r="CU21" i="230"/>
  <c r="CU17" i="230"/>
  <c r="CU13" i="230"/>
  <c r="AY13" i="227"/>
  <c r="BW38" i="230"/>
  <c r="AY27" i="230"/>
  <c r="BO27" i="230" s="1"/>
  <c r="X27" i="230"/>
  <c r="AY11" i="230"/>
  <c r="BO11" i="230"/>
  <c r="X11" i="230"/>
  <c r="BC17" i="230"/>
  <c r="BG30" i="230"/>
  <c r="BW30" i="230" s="1"/>
  <c r="BG26" i="230"/>
  <c r="BW26" i="230" s="1"/>
  <c r="BG22" i="230"/>
  <c r="BW22" i="230"/>
  <c r="BG18" i="230"/>
  <c r="BW18" i="230" s="1"/>
  <c r="BG14" i="230"/>
  <c r="BW14" i="230" s="1"/>
  <c r="BK10" i="230"/>
  <c r="BK27" i="230"/>
  <c r="BK23" i="230"/>
  <c r="BK19" i="230"/>
  <c r="BK15" i="230"/>
  <c r="BK11" i="230"/>
  <c r="CM22" i="230"/>
  <c r="CU10" i="230"/>
  <c r="CU28" i="230"/>
  <c r="CU24" i="230"/>
  <c r="CU20" i="230"/>
  <c r="CU16" i="230"/>
  <c r="CU12" i="230"/>
  <c r="CM23" i="227"/>
  <c r="CM15" i="227"/>
  <c r="AY28" i="227"/>
  <c r="AY20" i="227"/>
  <c r="AY12" i="227"/>
  <c r="BC26" i="227"/>
  <c r="BC18" i="227"/>
  <c r="CM30" i="227"/>
  <c r="CM22" i="227"/>
  <c r="CM14" i="227"/>
  <c r="AY29" i="230"/>
  <c r="BO29" i="230" s="1"/>
  <c r="X29" i="230"/>
  <c r="AY21" i="230"/>
  <c r="BO21" i="230"/>
  <c r="X21" i="230"/>
  <c r="AY13" i="230"/>
  <c r="BO13" i="230"/>
  <c r="X13" i="230"/>
  <c r="BC27" i="230"/>
  <c r="BC19" i="230"/>
  <c r="BC11" i="230"/>
  <c r="CM29" i="230"/>
  <c r="CM21" i="230"/>
  <c r="CM13" i="230"/>
  <c r="AY27" i="227"/>
  <c r="BO27" i="227" s="1"/>
  <c r="AY19" i="227"/>
  <c r="AY11" i="227"/>
  <c r="BC25" i="227"/>
  <c r="BC17" i="227"/>
  <c r="CM29" i="227"/>
  <c r="CM21" i="227"/>
  <c r="CM13" i="227"/>
  <c r="AY28" i="230"/>
  <c r="BO28" i="230" s="1"/>
  <c r="X28" i="230"/>
  <c r="AY20" i="230"/>
  <c r="BO20" i="230" s="1"/>
  <c r="X20" i="230"/>
  <c r="AY12" i="230"/>
  <c r="BO12" i="230" s="1"/>
  <c r="X12" i="230"/>
  <c r="BC26" i="230"/>
  <c r="BC18" i="230"/>
  <c r="CM28" i="230"/>
  <c r="CM20" i="230"/>
  <c r="CM12" i="230"/>
  <c r="AY18" i="227"/>
  <c r="BC24" i="227"/>
  <c r="CM20" i="227"/>
  <c r="AY17" i="227"/>
  <c r="BC23" i="227"/>
  <c r="CM27" i="227"/>
  <c r="CM11" i="227"/>
  <c r="BC10" i="230"/>
  <c r="CM26" i="230"/>
  <c r="BO34" i="227"/>
  <c r="AY10" i="227"/>
  <c r="BO10" i="227" s="1"/>
  <c r="AY24" i="227"/>
  <c r="AY16" i="227"/>
  <c r="BC30" i="227"/>
  <c r="BC22" i="227"/>
  <c r="BC14" i="227"/>
  <c r="CM26" i="227"/>
  <c r="CM18" i="227"/>
  <c r="AY25" i="230"/>
  <c r="BO25" i="230" s="1"/>
  <c r="X25" i="230"/>
  <c r="AY17" i="230"/>
  <c r="BO17" i="230" s="1"/>
  <c r="X17" i="230"/>
  <c r="BC31" i="230"/>
  <c r="BC23" i="230"/>
  <c r="BC15" i="230"/>
  <c r="CM25" i="230"/>
  <c r="CM17" i="230"/>
  <c r="AY26" i="227"/>
  <c r="BC16" i="227"/>
  <c r="CM28" i="227"/>
  <c r="AY18" i="230"/>
  <c r="BO18" i="230" s="1"/>
  <c r="X18" i="230"/>
  <c r="BC24" i="230"/>
  <c r="CM18" i="230"/>
  <c r="BO36" i="227"/>
  <c r="AY31" i="227"/>
  <c r="AY23" i="227"/>
  <c r="BO23" i="227" s="1"/>
  <c r="AY15" i="227"/>
  <c r="BC29" i="227"/>
  <c r="BC21" i="227"/>
  <c r="BC13" i="227"/>
  <c r="CM25" i="227"/>
  <c r="AY10" i="230"/>
  <c r="BO10" i="230" s="1"/>
  <c r="X10" i="230"/>
  <c r="AY24" i="230"/>
  <c r="BO24" i="230" s="1"/>
  <c r="X24" i="230"/>
  <c r="AY16" i="230"/>
  <c r="BO16" i="230" s="1"/>
  <c r="X16" i="230"/>
  <c r="BC30" i="230"/>
  <c r="BC22" i="230"/>
  <c r="BC14" i="230"/>
  <c r="CM10" i="230"/>
  <c r="CM24" i="230"/>
  <c r="CM16" i="230"/>
  <c r="BC10" i="227"/>
  <c r="CM12" i="227"/>
  <c r="AY25" i="227"/>
  <c r="BC31" i="227"/>
  <c r="BC15" i="227"/>
  <c r="CM19" i="227"/>
  <c r="AY26" i="230"/>
  <c r="BO26" i="230" s="1"/>
  <c r="X26" i="230"/>
  <c r="BC16" i="230"/>
  <c r="BO38" i="227"/>
  <c r="AY30" i="227"/>
  <c r="AY22" i="227"/>
  <c r="AY14" i="227"/>
  <c r="BC28" i="227"/>
  <c r="BC20" i="227"/>
  <c r="BC12" i="227"/>
  <c r="CM10" i="227"/>
  <c r="CM24" i="227"/>
  <c r="CM16" i="227"/>
  <c r="N36" i="230"/>
  <c r="AY31" i="230"/>
  <c r="BO31" i="230"/>
  <c r="X31" i="230"/>
  <c r="AY23" i="230"/>
  <c r="BO23" i="230" s="1"/>
  <c r="X23" i="230"/>
  <c r="AY15" i="230"/>
  <c r="BO15" i="230" s="1"/>
  <c r="X15" i="230"/>
  <c r="BC29" i="230"/>
  <c r="BC21" i="230"/>
  <c r="BC13" i="230"/>
  <c r="CM31" i="230"/>
  <c r="CM23" i="230"/>
  <c r="CM15" i="230"/>
  <c r="AD12" i="227"/>
  <c r="AD11" i="227"/>
  <c r="AH24" i="230"/>
  <c r="AH16" i="230"/>
  <c r="AD13" i="230"/>
  <c r="AD21" i="230"/>
  <c r="AD14" i="230"/>
  <c r="AD22" i="230"/>
  <c r="AD30" i="230"/>
  <c r="BO36" i="230"/>
  <c r="N35" i="230"/>
  <c r="AD15" i="230"/>
  <c r="AD23" i="230"/>
  <c r="AD31" i="230"/>
  <c r="AD25" i="230"/>
  <c r="BO34" i="230"/>
  <c r="AB299" i="47"/>
  <c r="L10" i="227" s="1"/>
  <c r="AB300" i="47"/>
  <c r="L11" i="227" s="1"/>
  <c r="AB301" i="47"/>
  <c r="L12" i="227" s="1"/>
  <c r="AB302" i="47"/>
  <c r="L13" i="227"/>
  <c r="AB303" i="47"/>
  <c r="L14" i="227" s="1"/>
  <c r="AB304" i="47"/>
  <c r="L15" i="227" s="1"/>
  <c r="AB305" i="47"/>
  <c r="L16" i="227" s="1"/>
  <c r="AB306" i="47"/>
  <c r="L17" i="227"/>
  <c r="AB307" i="47"/>
  <c r="L18" i="227" s="1"/>
  <c r="AB308" i="47"/>
  <c r="L19" i="227" s="1"/>
  <c r="AB309" i="47"/>
  <c r="L20" i="227" s="1"/>
  <c r="AB310" i="47"/>
  <c r="L21" i="227"/>
  <c r="AB311" i="47"/>
  <c r="L22" i="227" s="1"/>
  <c r="AB312" i="47"/>
  <c r="L23" i="227" s="1"/>
  <c r="AB313" i="47"/>
  <c r="L24" i="227" s="1"/>
  <c r="AB314" i="47"/>
  <c r="L25" i="227"/>
  <c r="AB315" i="47"/>
  <c r="L26" i="227" s="1"/>
  <c r="AB316" i="47"/>
  <c r="L27" i="227" s="1"/>
  <c r="AB317" i="47"/>
  <c r="L28" i="227" s="1"/>
  <c r="AB318" i="47"/>
  <c r="L29" i="227"/>
  <c r="AB319" i="47"/>
  <c r="L30" i="227" s="1"/>
  <c r="AB320" i="47"/>
  <c r="L31" i="227" s="1"/>
  <c r="AB321" i="47"/>
  <c r="L10" i="230" s="1"/>
  <c r="AB322" i="47"/>
  <c r="L11" i="230"/>
  <c r="AB323" i="47"/>
  <c r="L12" i="230" s="1"/>
  <c r="AB324" i="47"/>
  <c r="L13" i="230" s="1"/>
  <c r="AB325" i="47"/>
  <c r="L14" i="230" s="1"/>
  <c r="AB326" i="47"/>
  <c r="L15" i="230"/>
  <c r="AB327" i="47"/>
  <c r="L16" i="230" s="1"/>
  <c r="AB328" i="47"/>
  <c r="L17" i="230" s="1"/>
  <c r="AB329" i="47"/>
  <c r="L18" i="230" s="1"/>
  <c r="AB330" i="47"/>
  <c r="L19" i="230"/>
  <c r="AB331" i="47"/>
  <c r="L20" i="230" s="1"/>
  <c r="AB332" i="47"/>
  <c r="L21" i="230" s="1"/>
  <c r="AB333" i="47"/>
  <c r="L22" i="230" s="1"/>
  <c r="AB334" i="47"/>
  <c r="L23" i="230"/>
  <c r="AB335" i="47"/>
  <c r="L24" i="230" s="1"/>
  <c r="AB336" i="47"/>
  <c r="L25" i="230" s="1"/>
  <c r="AB337" i="47"/>
  <c r="L26" i="230" s="1"/>
  <c r="AB338" i="47"/>
  <c r="L27" i="230"/>
  <c r="AB339" i="47"/>
  <c r="L28" i="230" s="1"/>
  <c r="AB340" i="47"/>
  <c r="L29" i="230" s="1"/>
  <c r="AB341" i="47"/>
  <c r="L30" i="230" s="1"/>
  <c r="AB342" i="47"/>
  <c r="L31" i="230"/>
  <c r="AA341" i="47"/>
  <c r="AA342" i="47"/>
  <c r="AA340" i="47"/>
  <c r="AA336" i="47"/>
  <c r="AA337" i="47"/>
  <c r="AA338" i="47"/>
  <c r="AA339" i="47"/>
  <c r="AA335" i="47"/>
  <c r="AA331" i="47"/>
  <c r="AA332" i="47"/>
  <c r="AA333" i="47"/>
  <c r="AA334" i="47"/>
  <c r="AA330" i="47"/>
  <c r="AA326" i="47"/>
  <c r="AA327" i="47"/>
  <c r="AA328" i="47"/>
  <c r="AA329" i="47"/>
  <c r="AA325" i="47"/>
  <c r="AA321" i="47"/>
  <c r="AA322" i="47"/>
  <c r="AA323" i="47"/>
  <c r="AA324" i="47"/>
  <c r="AA320" i="47"/>
  <c r="AA316" i="47"/>
  <c r="AA317" i="47"/>
  <c r="AA318" i="47"/>
  <c r="AA319" i="47"/>
  <c r="AA315" i="47"/>
  <c r="AA311" i="47"/>
  <c r="AA312" i="47"/>
  <c r="AA313" i="47"/>
  <c r="AA314" i="47"/>
  <c r="AA310" i="47"/>
  <c r="AA306" i="47"/>
  <c r="AA307" i="47"/>
  <c r="AA308" i="47"/>
  <c r="AA309" i="47"/>
  <c r="AA305" i="47"/>
  <c r="AA301" i="47"/>
  <c r="AA302" i="47"/>
  <c r="AA303" i="47"/>
  <c r="AA304" i="47"/>
  <c r="AA300" i="47"/>
  <c r="AA299" i="47"/>
  <c r="BO42" i="227"/>
  <c r="N37" i="227"/>
  <c r="BO42" i="230"/>
  <c r="N37" i="230"/>
  <c r="N34" i="230"/>
  <c r="N34" i="227"/>
  <c r="AI345" i="47"/>
  <c r="Y37" i="230" s="1"/>
  <c r="Y37" i="227"/>
  <c r="AH10" i="227"/>
  <c r="N36" i="227"/>
  <c r="AD35" i="227"/>
  <c r="AD34" i="227"/>
  <c r="BW31" i="227"/>
  <c r="BW30" i="227"/>
  <c r="BW29" i="227"/>
  <c r="BW28" i="227"/>
  <c r="BW27" i="227"/>
  <c r="BW26" i="227"/>
  <c r="BW25" i="227"/>
  <c r="BW24" i="227"/>
  <c r="BO24" i="227"/>
  <c r="X24" i="227"/>
  <c r="BW23" i="227"/>
  <c r="X23" i="227"/>
  <c r="BO22" i="227"/>
  <c r="BW21" i="227"/>
  <c r="BW20" i="227"/>
  <c r="BO19" i="227"/>
  <c r="X19" i="227"/>
  <c r="BW18" i="227"/>
  <c r="BW17" i="227"/>
  <c r="BW15" i="227"/>
  <c r="BW14" i="227"/>
  <c r="BW13" i="227"/>
  <c r="BW12" i="227"/>
  <c r="BW11" i="227"/>
  <c r="AH12" i="227"/>
  <c r="AH11" i="227"/>
  <c r="BO12" i="227"/>
  <c r="X12" i="227"/>
  <c r="BO28" i="227"/>
  <c r="X28" i="227"/>
  <c r="BO11" i="227"/>
  <c r="X11" i="227"/>
  <c r="BO20" i="227"/>
  <c r="X20" i="227"/>
  <c r="X22" i="227"/>
  <c r="X27" i="227"/>
  <c r="BO15" i="227"/>
  <c r="X15" i="227"/>
  <c r="BO31" i="227"/>
  <c r="X31" i="227"/>
  <c r="BO16" i="227"/>
  <c r="X16" i="227"/>
  <c r="N35" i="227"/>
  <c r="BO14" i="227"/>
  <c r="X14" i="227"/>
  <c r="BO30" i="227"/>
  <c r="X30" i="227"/>
  <c r="BO17" i="227"/>
  <c r="X17" i="227"/>
  <c r="BO25" i="227"/>
  <c r="X25" i="227"/>
  <c r="X10" i="227"/>
  <c r="BO18" i="227"/>
  <c r="X18" i="227"/>
  <c r="BO26" i="227"/>
  <c r="X26" i="227"/>
  <c r="BO13" i="227"/>
  <c r="X13" i="227"/>
  <c r="BO21" i="227"/>
  <c r="X21" i="227"/>
  <c r="BO29" i="227"/>
  <c r="X29" i="227"/>
  <c r="W39" i="191"/>
  <c r="W34" i="191"/>
  <c r="W35" i="191"/>
  <c r="AJ35" i="191" s="1"/>
  <c r="W36" i="191"/>
  <c r="AJ36" i="191"/>
  <c r="W37" i="191"/>
  <c r="AJ37" i="191"/>
  <c r="W33" i="191"/>
  <c r="AJ33" i="191" s="1"/>
  <c r="W28" i="191"/>
  <c r="AJ28" i="191" s="1"/>
  <c r="W29" i="191"/>
  <c r="AJ29" i="191"/>
  <c r="W30" i="191"/>
  <c r="W31" i="191"/>
  <c r="AJ31" i="191" s="1"/>
  <c r="W27" i="191"/>
  <c r="AJ27" i="191"/>
  <c r="W22" i="191"/>
  <c r="AJ22" i="191" s="1"/>
  <c r="W23" i="191"/>
  <c r="AJ23" i="191" s="1"/>
  <c r="W24" i="191"/>
  <c r="AJ24" i="191" s="1"/>
  <c r="W25" i="191"/>
  <c r="AJ25" i="191"/>
  <c r="W21" i="191"/>
  <c r="AJ21" i="191" s="1"/>
  <c r="W16" i="191"/>
  <c r="AJ16" i="191" s="1"/>
  <c r="W17" i="191"/>
  <c r="W18" i="191"/>
  <c r="AJ18" i="191" s="1"/>
  <c r="W19" i="191"/>
  <c r="AJ19" i="191"/>
  <c r="Q39" i="191"/>
  <c r="AQ39" i="191" s="1"/>
  <c r="Q34" i="191"/>
  <c r="AQ34" i="191" s="1"/>
  <c r="Q35" i="191"/>
  <c r="AQ35" i="191" s="1"/>
  <c r="Q36" i="191"/>
  <c r="AQ36" i="191"/>
  <c r="Q37" i="191"/>
  <c r="AQ37" i="191" s="1"/>
  <c r="Q33" i="191"/>
  <c r="AQ33" i="191" s="1"/>
  <c r="Q28" i="191"/>
  <c r="AQ28" i="191"/>
  <c r="Q29" i="191"/>
  <c r="AQ29" i="191" s="1"/>
  <c r="Q30" i="191"/>
  <c r="AQ30" i="191" s="1"/>
  <c r="Q31" i="191"/>
  <c r="Q27" i="191"/>
  <c r="AQ27" i="191" s="1"/>
  <c r="Q22" i="191"/>
  <c r="AQ22" i="191" s="1"/>
  <c r="Q23" i="191"/>
  <c r="Q24" i="191"/>
  <c r="AQ24" i="191" s="1"/>
  <c r="Q25" i="191"/>
  <c r="AQ25" i="191" s="1"/>
  <c r="Q21" i="191"/>
  <c r="AQ21" i="191" s="1"/>
  <c r="Q16" i="191"/>
  <c r="AQ16" i="191" s="1"/>
  <c r="Q17" i="191"/>
  <c r="AQ17" i="191"/>
  <c r="Q18" i="191"/>
  <c r="AQ18" i="191" s="1"/>
  <c r="Q19" i="191"/>
  <c r="AQ19" i="191" s="1"/>
  <c r="BR38" i="191"/>
  <c r="BR39" i="191"/>
  <c r="BR37" i="191"/>
  <c r="CE37" i="191"/>
  <c r="BR32" i="191"/>
  <c r="CE32" i="191" s="1"/>
  <c r="BR33" i="191"/>
  <c r="CE33" i="191" s="1"/>
  <c r="BR34" i="191"/>
  <c r="CE34" i="191" s="1"/>
  <c r="BR35" i="191"/>
  <c r="CE35" i="191"/>
  <c r="BR31" i="191"/>
  <c r="BR26" i="191"/>
  <c r="BR27" i="191"/>
  <c r="CE27" i="191" s="1"/>
  <c r="BR28" i="191"/>
  <c r="CE28" i="191"/>
  <c r="BR29" i="191"/>
  <c r="CE29" i="191" s="1"/>
  <c r="BR25" i="191"/>
  <c r="CE25" i="191" s="1"/>
  <c r="BR20" i="191"/>
  <c r="CE20" i="191"/>
  <c r="BR21" i="191"/>
  <c r="CE21" i="191"/>
  <c r="BR22" i="191"/>
  <c r="BR23" i="191"/>
  <c r="CE23" i="191"/>
  <c r="BR19" i="191"/>
  <c r="BR16" i="191"/>
  <c r="CE16" i="191"/>
  <c r="BR17" i="191"/>
  <c r="CE17" i="191"/>
  <c r="BL38" i="191"/>
  <c r="CL38" i="191" s="1"/>
  <c r="BL39" i="191"/>
  <c r="CL39" i="191" s="1"/>
  <c r="BL37" i="191"/>
  <c r="CL37" i="191"/>
  <c r="BL32" i="191"/>
  <c r="CL32" i="191"/>
  <c r="BL33" i="191"/>
  <c r="BL34" i="191"/>
  <c r="CL34" i="191"/>
  <c r="BL35" i="191"/>
  <c r="CL35" i="191" s="1"/>
  <c r="BL31" i="191"/>
  <c r="CL31" i="191" s="1"/>
  <c r="BL26" i="191"/>
  <c r="CL26" i="191" s="1"/>
  <c r="BL27" i="191"/>
  <c r="CL27" i="191"/>
  <c r="BL28" i="191"/>
  <c r="CL28" i="191" s="1"/>
  <c r="BL29" i="191"/>
  <c r="CL29" i="191" s="1"/>
  <c r="BL25" i="191"/>
  <c r="CL25" i="191" s="1"/>
  <c r="BL20" i="191"/>
  <c r="BL21" i="191"/>
  <c r="CL21" i="191" s="1"/>
  <c r="BL22" i="191"/>
  <c r="CL22" i="191"/>
  <c r="BL23" i="191"/>
  <c r="CL23" i="191"/>
  <c r="BL19" i="191"/>
  <c r="CL19" i="191" s="1"/>
  <c r="BL16" i="191"/>
  <c r="CL16" i="191" s="1"/>
  <c r="BL17" i="191"/>
  <c r="BR15" i="191"/>
  <c r="CE15" i="191" s="1"/>
  <c r="BR14" i="191"/>
  <c r="CE14" i="191" s="1"/>
  <c r="BL15" i="191"/>
  <c r="CL15" i="191" s="1"/>
  <c r="BL14" i="191"/>
  <c r="CL14" i="191" s="1"/>
  <c r="Q15" i="191"/>
  <c r="W15" i="191"/>
  <c r="AJ15" i="191" s="1"/>
  <c r="W14" i="191"/>
  <c r="AJ14" i="191" s="1"/>
  <c r="Q14" i="191"/>
  <c r="BR38" i="190"/>
  <c r="CE38" i="190" s="1"/>
  <c r="BR39" i="190"/>
  <c r="BR37" i="190"/>
  <c r="CE37" i="190" s="1"/>
  <c r="BR32" i="190"/>
  <c r="CE32" i="190" s="1"/>
  <c r="BR33" i="190"/>
  <c r="CE33" i="190"/>
  <c r="BR34" i="190"/>
  <c r="CE34" i="190" s="1"/>
  <c r="BR35" i="190"/>
  <c r="CE35" i="190" s="1"/>
  <c r="BR31" i="190"/>
  <c r="CE31" i="190" s="1"/>
  <c r="BR26" i="190"/>
  <c r="CE26" i="190"/>
  <c r="BR27" i="190"/>
  <c r="BR28" i="190"/>
  <c r="CE28" i="190"/>
  <c r="BR29" i="190"/>
  <c r="CE29" i="190" s="1"/>
  <c r="BR25" i="190"/>
  <c r="CE25" i="190" s="1"/>
  <c r="BR20" i="190"/>
  <c r="CE20" i="190"/>
  <c r="BR21" i="190"/>
  <c r="CE21" i="190" s="1"/>
  <c r="BR22" i="190"/>
  <c r="CE22" i="190" s="1"/>
  <c r="BR23" i="190"/>
  <c r="CE23" i="190" s="1"/>
  <c r="BR19" i="190"/>
  <c r="CE19" i="190"/>
  <c r="BR16" i="190"/>
  <c r="CE16" i="190" s="1"/>
  <c r="BR17" i="190"/>
  <c r="CE17" i="190" s="1"/>
  <c r="BL39" i="190"/>
  <c r="CL39" i="190" s="1"/>
  <c r="BL38" i="190"/>
  <c r="CL38" i="190"/>
  <c r="BL37" i="190"/>
  <c r="CL37" i="190" s="1"/>
  <c r="BL32" i="190"/>
  <c r="CL32" i="190" s="1"/>
  <c r="BL33" i="190"/>
  <c r="CL33" i="190"/>
  <c r="BL34" i="190"/>
  <c r="CL34" i="190" s="1"/>
  <c r="BL35" i="190"/>
  <c r="CL35" i="190" s="1"/>
  <c r="BL31" i="190"/>
  <c r="CL31" i="190"/>
  <c r="BL26" i="190"/>
  <c r="CL26" i="190"/>
  <c r="BL27" i="190"/>
  <c r="CL27" i="190" s="1"/>
  <c r="BL28" i="190"/>
  <c r="CL28" i="190" s="1"/>
  <c r="BL29" i="190"/>
  <c r="CL29" i="190"/>
  <c r="BL25" i="190"/>
  <c r="CL25" i="190"/>
  <c r="BL20" i="190"/>
  <c r="CL20" i="190" s="1"/>
  <c r="BL21" i="190"/>
  <c r="CL21" i="190" s="1"/>
  <c r="BL22" i="190"/>
  <c r="BL23" i="190"/>
  <c r="CL23" i="190" s="1"/>
  <c r="BL19" i="190"/>
  <c r="CL19" i="190" s="1"/>
  <c r="BL16" i="190"/>
  <c r="CL16" i="190"/>
  <c r="BL17" i="190"/>
  <c r="CL17" i="190" s="1"/>
  <c r="W39" i="190"/>
  <c r="AJ39" i="190" s="1"/>
  <c r="W34" i="190"/>
  <c r="AJ34" i="190" s="1"/>
  <c r="W35" i="190"/>
  <c r="AJ35" i="190"/>
  <c r="W36" i="190"/>
  <c r="AJ36" i="190" s="1"/>
  <c r="W37" i="190"/>
  <c r="AJ37" i="190" s="1"/>
  <c r="W33" i="190"/>
  <c r="AJ33" i="190" s="1"/>
  <c r="W28" i="190"/>
  <c r="AJ28" i="190"/>
  <c r="W29" i="190"/>
  <c r="AJ29" i="190" s="1"/>
  <c r="W30" i="190"/>
  <c r="AJ30" i="190" s="1"/>
  <c r="W31" i="190"/>
  <c r="AJ31" i="190"/>
  <c r="W27" i="190"/>
  <c r="AJ27" i="190" s="1"/>
  <c r="W22" i="190"/>
  <c r="AJ22" i="190" s="1"/>
  <c r="W23" i="190"/>
  <c r="AJ23" i="190"/>
  <c r="W24" i="190"/>
  <c r="AJ24" i="190"/>
  <c r="W25" i="190"/>
  <c r="AJ25" i="190" s="1"/>
  <c r="W21" i="190"/>
  <c r="AJ21" i="190" s="1"/>
  <c r="W16" i="190"/>
  <c r="AJ16" i="190"/>
  <c r="W17" i="190"/>
  <c r="AJ17" i="190"/>
  <c r="W18" i="190"/>
  <c r="AJ18" i="190" s="1"/>
  <c r="W19" i="190"/>
  <c r="AJ19" i="190" s="1"/>
  <c r="Q39" i="190"/>
  <c r="AQ39" i="190" s="1"/>
  <c r="Q34" i="190"/>
  <c r="AQ34" i="190" s="1"/>
  <c r="Q35" i="190"/>
  <c r="AQ35" i="190" s="1"/>
  <c r="Q36" i="190"/>
  <c r="AQ36" i="190"/>
  <c r="Q37" i="190"/>
  <c r="AQ37" i="190" s="1"/>
  <c r="Q33" i="190"/>
  <c r="AQ33" i="190" s="1"/>
  <c r="Q28" i="190"/>
  <c r="AQ28" i="190" s="1"/>
  <c r="Q29" i="190"/>
  <c r="AQ29" i="190"/>
  <c r="Q30" i="190"/>
  <c r="AQ30" i="190" s="1"/>
  <c r="Q31" i="190"/>
  <c r="AQ31" i="190" s="1"/>
  <c r="Q27" i="190"/>
  <c r="AQ27" i="190" s="1"/>
  <c r="Q22" i="190"/>
  <c r="AQ22" i="190"/>
  <c r="Q23" i="190"/>
  <c r="AQ23" i="190" s="1"/>
  <c r="Q24" i="190"/>
  <c r="AQ24" i="190" s="1"/>
  <c r="Q25" i="190"/>
  <c r="AQ25" i="190" s="1"/>
  <c r="Q21" i="190"/>
  <c r="AQ21" i="190"/>
  <c r="Q16" i="190"/>
  <c r="AQ16" i="190" s="1"/>
  <c r="Q17" i="190"/>
  <c r="AQ17" i="190" s="1"/>
  <c r="Q18" i="190"/>
  <c r="AQ18" i="190" s="1"/>
  <c r="Q19" i="190"/>
  <c r="AQ19" i="190"/>
  <c r="BR15" i="190"/>
  <c r="CE15" i="190" s="1"/>
  <c r="BR14" i="190"/>
  <c r="CE14" i="190" s="1"/>
  <c r="BL15" i="190"/>
  <c r="CL15" i="190" s="1"/>
  <c r="BL14" i="190"/>
  <c r="CL14" i="190"/>
  <c r="W15" i="190"/>
  <c r="AJ15" i="190" s="1"/>
  <c r="W14" i="190"/>
  <c r="AJ14" i="190" s="1"/>
  <c r="Q15" i="190"/>
  <c r="AQ15" i="190" s="1"/>
  <c r="Q14" i="190"/>
  <c r="AQ14" i="190"/>
  <c r="CG5" i="191"/>
  <c r="AI45" i="191"/>
  <c r="BV5" i="191"/>
  <c r="AI45" i="190"/>
  <c r="CG5" i="190"/>
  <c r="BV5" i="190"/>
  <c r="V46" i="191"/>
  <c r="V45" i="191"/>
  <c r="V44" i="191"/>
  <c r="V43" i="191"/>
  <c r="CE39" i="191"/>
  <c r="AJ39" i="191"/>
  <c r="CE38" i="191"/>
  <c r="AJ34" i="191"/>
  <c r="CL33" i="191"/>
  <c r="CE31" i="191"/>
  <c r="AQ31" i="191"/>
  <c r="AJ30" i="191"/>
  <c r="CE26" i="191"/>
  <c r="AQ23" i="191"/>
  <c r="CE22" i="191"/>
  <c r="CL20" i="191"/>
  <c r="CE19" i="191"/>
  <c r="CL17" i="191"/>
  <c r="AJ17" i="191"/>
  <c r="AQ14" i="191"/>
  <c r="V46" i="190"/>
  <c r="V45" i="190"/>
  <c r="V44" i="190"/>
  <c r="V43" i="190"/>
  <c r="CE39" i="190"/>
  <c r="CE27" i="190"/>
  <c r="CL22" i="190"/>
  <c r="BR38" i="189"/>
  <c r="CE38" i="189" s="1"/>
  <c r="BR39" i="189"/>
  <c r="CE39" i="189" s="1"/>
  <c r="BR37" i="189"/>
  <c r="CE37" i="189"/>
  <c r="BR32" i="189"/>
  <c r="CE32" i="189" s="1"/>
  <c r="BR33" i="189"/>
  <c r="CE33" i="189" s="1"/>
  <c r="BR34" i="189"/>
  <c r="CE34" i="189"/>
  <c r="BR35" i="189"/>
  <c r="BR31" i="189"/>
  <c r="CE31" i="189"/>
  <c r="BR26" i="189"/>
  <c r="CE26" i="189" s="1"/>
  <c r="BR27" i="189"/>
  <c r="CE27" i="189" s="1"/>
  <c r="BR28" i="189"/>
  <c r="CE28" i="189" s="1"/>
  <c r="BR29" i="189"/>
  <c r="CE29" i="189"/>
  <c r="BR25" i="189"/>
  <c r="CE25" i="189" s="1"/>
  <c r="BR20" i="189"/>
  <c r="CE20" i="189" s="1"/>
  <c r="BR21" i="189"/>
  <c r="CE21" i="189" s="1"/>
  <c r="BR22" i="189"/>
  <c r="BR23" i="189"/>
  <c r="CE23" i="189" s="1"/>
  <c r="BR19" i="189"/>
  <c r="CE19" i="189"/>
  <c r="BR16" i="189"/>
  <c r="CE16" i="189"/>
  <c r="BR17" i="189"/>
  <c r="CE17" i="189" s="1"/>
  <c r="BL38" i="189"/>
  <c r="BL39" i="189"/>
  <c r="CL39" i="189" s="1"/>
  <c r="BL37" i="189"/>
  <c r="CL37" i="189" s="1"/>
  <c r="BL32" i="189"/>
  <c r="CL32" i="189" s="1"/>
  <c r="BL33" i="189"/>
  <c r="CL33" i="189"/>
  <c r="BL34" i="189"/>
  <c r="CL34" i="189" s="1"/>
  <c r="BL35" i="189"/>
  <c r="CL35" i="189" s="1"/>
  <c r="BL31" i="189"/>
  <c r="CL31" i="189" s="1"/>
  <c r="BL26" i="189"/>
  <c r="CL26" i="189"/>
  <c r="BL27" i="189"/>
  <c r="CL27" i="189" s="1"/>
  <c r="BL28" i="189"/>
  <c r="CL28" i="189" s="1"/>
  <c r="BL29" i="189"/>
  <c r="CL29" i="189" s="1"/>
  <c r="BL25" i="189"/>
  <c r="CL25" i="189"/>
  <c r="BL20" i="189"/>
  <c r="CL20" i="189" s="1"/>
  <c r="BL21" i="189"/>
  <c r="CL21" i="189" s="1"/>
  <c r="BL22" i="189"/>
  <c r="CL22" i="189" s="1"/>
  <c r="BL23" i="189"/>
  <c r="CL23" i="189"/>
  <c r="BL19" i="189"/>
  <c r="CL19" i="189" s="1"/>
  <c r="BL17" i="189"/>
  <c r="CL17" i="189" s="1"/>
  <c r="BR15" i="189"/>
  <c r="CE15" i="189" s="1"/>
  <c r="BR14" i="189"/>
  <c r="CE14" i="189" s="1"/>
  <c r="BL16" i="189"/>
  <c r="CL16" i="189" s="1"/>
  <c r="BL15" i="189"/>
  <c r="CL15" i="189"/>
  <c r="BL14" i="189"/>
  <c r="CL14" i="189"/>
  <c r="W39" i="189"/>
  <c r="AJ39" i="189" s="1"/>
  <c r="W34" i="189"/>
  <c r="AJ34" i="189" s="1"/>
  <c r="W35" i="189"/>
  <c r="AJ35" i="189"/>
  <c r="W36" i="189"/>
  <c r="AJ36" i="189"/>
  <c r="W37" i="189"/>
  <c r="AJ37" i="189" s="1"/>
  <c r="W33" i="189"/>
  <c r="AJ33" i="189" s="1"/>
  <c r="W28" i="189"/>
  <c r="AJ28" i="189"/>
  <c r="W29" i="189"/>
  <c r="AJ29" i="189"/>
  <c r="W30" i="189"/>
  <c r="AJ30" i="189" s="1"/>
  <c r="W31" i="189"/>
  <c r="AJ31" i="189" s="1"/>
  <c r="W27" i="189"/>
  <c r="AJ27" i="189"/>
  <c r="W22" i="189"/>
  <c r="AJ22" i="189"/>
  <c r="W23" i="189"/>
  <c r="AJ23" i="189" s="1"/>
  <c r="W24" i="189"/>
  <c r="AJ24" i="189" s="1"/>
  <c r="W25" i="189"/>
  <c r="AJ25" i="189"/>
  <c r="W21" i="189"/>
  <c r="AJ21" i="189"/>
  <c r="W16" i="189"/>
  <c r="AJ16" i="189" s="1"/>
  <c r="W17" i="189"/>
  <c r="AJ17" i="189" s="1"/>
  <c r="W18" i="189"/>
  <c r="AJ18" i="189"/>
  <c r="W19" i="189"/>
  <c r="AJ19" i="189"/>
  <c r="Q39" i="189"/>
  <c r="AQ39" i="189" s="1"/>
  <c r="Q34" i="189"/>
  <c r="AQ34" i="189" s="1"/>
  <c r="Q35" i="189"/>
  <c r="AQ35" i="189"/>
  <c r="Q36" i="189"/>
  <c r="AQ36" i="189"/>
  <c r="Q37" i="189"/>
  <c r="AQ37" i="189" s="1"/>
  <c r="Q33" i="189"/>
  <c r="AQ33" i="189" s="1"/>
  <c r="Q28" i="189"/>
  <c r="Q29" i="189"/>
  <c r="AQ29" i="189" s="1"/>
  <c r="Q30" i="189"/>
  <c r="AQ30" i="189" s="1"/>
  <c r="Q31" i="189"/>
  <c r="AQ31" i="189"/>
  <c r="Q27" i="189"/>
  <c r="AQ27" i="189" s="1"/>
  <c r="Q22" i="189"/>
  <c r="AQ22" i="189" s="1"/>
  <c r="Q23" i="189"/>
  <c r="AQ23" i="189" s="1"/>
  <c r="Q24" i="189"/>
  <c r="AQ24" i="189"/>
  <c r="Q25" i="189"/>
  <c r="AQ25" i="189" s="1"/>
  <c r="Q21" i="189"/>
  <c r="AQ21" i="189" s="1"/>
  <c r="Q16" i="189"/>
  <c r="AQ16" i="189"/>
  <c r="Q17" i="189"/>
  <c r="AQ17" i="189" s="1"/>
  <c r="Q18" i="189"/>
  <c r="AQ18" i="189" s="1"/>
  <c r="Q19" i="189"/>
  <c r="AQ19" i="189"/>
  <c r="W15" i="189"/>
  <c r="AJ15" i="189"/>
  <c r="Q15" i="189"/>
  <c r="W14" i="189"/>
  <c r="AJ14" i="189"/>
  <c r="Q14" i="189"/>
  <c r="AQ14" i="189" s="1"/>
  <c r="CL38" i="189"/>
  <c r="AQ28" i="189"/>
  <c r="CE35" i="189"/>
  <c r="CE22" i="189"/>
  <c r="V46" i="189"/>
  <c r="V45" i="189"/>
  <c r="V44" i="189"/>
  <c r="V43" i="189"/>
  <c r="AI45" i="189"/>
  <c r="CG5" i="189"/>
  <c r="BV5" i="189"/>
  <c r="AQ15" i="189"/>
  <c r="AQ15" i="191"/>
  <c r="BR38" i="188"/>
  <c r="BR39" i="188"/>
  <c r="BR37" i="188"/>
  <c r="BR32" i="188"/>
  <c r="CE32" i="188" s="1"/>
  <c r="BR33" i="188"/>
  <c r="CE33" i="188" s="1"/>
  <c r="BR34" i="188"/>
  <c r="CE34" i="188"/>
  <c r="BR35" i="188"/>
  <c r="CE35" i="188"/>
  <c r="BR31" i="188"/>
  <c r="CE31" i="188" s="1"/>
  <c r="BR26" i="188"/>
  <c r="BR27" i="188"/>
  <c r="CE27" i="188" s="1"/>
  <c r="BR28" i="188"/>
  <c r="BR29" i="188"/>
  <c r="CE29" i="188"/>
  <c r="BR25" i="188"/>
  <c r="CE25" i="188" s="1"/>
  <c r="BR20" i="188"/>
  <c r="CE20" i="188" s="1"/>
  <c r="BR21" i="188"/>
  <c r="CE21" i="188"/>
  <c r="BR22" i="188"/>
  <c r="CE22" i="188"/>
  <c r="BR23" i="188"/>
  <c r="CE23" i="188" s="1"/>
  <c r="BR19" i="188"/>
  <c r="BR16" i="188"/>
  <c r="BR17" i="188"/>
  <c r="CE17" i="188"/>
  <c r="BL38" i="188"/>
  <c r="CL38" i="188"/>
  <c r="BL39" i="188"/>
  <c r="CL39" i="188" s="1"/>
  <c r="BL37" i="188"/>
  <c r="CL37" i="188" s="1"/>
  <c r="BL32" i="188"/>
  <c r="CL32" i="188"/>
  <c r="BL33" i="188"/>
  <c r="BL34" i="188"/>
  <c r="BL35" i="188"/>
  <c r="CL35" i="188" s="1"/>
  <c r="BL31" i="188"/>
  <c r="BL26" i="188"/>
  <c r="CL26" i="188" s="1"/>
  <c r="BL27" i="188"/>
  <c r="CL27" i="188" s="1"/>
  <c r="BL28" i="188"/>
  <c r="CL28" i="188" s="1"/>
  <c r="BL29" i="188"/>
  <c r="CL29" i="188"/>
  <c r="BL25" i="188"/>
  <c r="CL25" i="188" s="1"/>
  <c r="BL20" i="188"/>
  <c r="BL21" i="188"/>
  <c r="BL22" i="188"/>
  <c r="CL22" i="188" s="1"/>
  <c r="BL23" i="188"/>
  <c r="CL23" i="188"/>
  <c r="BL19" i="188"/>
  <c r="CL19" i="188" s="1"/>
  <c r="BL16" i="188"/>
  <c r="CL16" i="188" s="1"/>
  <c r="BL17" i="188"/>
  <c r="CL17" i="188" s="1"/>
  <c r="W39" i="188"/>
  <c r="W34" i="188"/>
  <c r="AJ34" i="188" s="1"/>
  <c r="W35" i="188"/>
  <c r="W36" i="188"/>
  <c r="AJ36" i="188" s="1"/>
  <c r="W37" i="188"/>
  <c r="AJ37" i="188" s="1"/>
  <c r="W33" i="188"/>
  <c r="AJ33" i="188"/>
  <c r="W28" i="188"/>
  <c r="AJ28" i="188" s="1"/>
  <c r="W29" i="188"/>
  <c r="AJ29" i="188" s="1"/>
  <c r="W30" i="188"/>
  <c r="W31" i="188"/>
  <c r="AJ31" i="188" s="1"/>
  <c r="W27" i="188"/>
  <c r="W22" i="188"/>
  <c r="AJ22" i="188" s="1"/>
  <c r="W23" i="188"/>
  <c r="AJ23" i="188" s="1"/>
  <c r="W24" i="188"/>
  <c r="AJ24" i="188" s="1"/>
  <c r="W25" i="188"/>
  <c r="AJ25" i="188"/>
  <c r="W21" i="188"/>
  <c r="AJ21" i="188" s="1"/>
  <c r="W16" i="188"/>
  <c r="W17" i="188"/>
  <c r="AJ17" i="188"/>
  <c r="W18" i="188"/>
  <c r="W19" i="188"/>
  <c r="AJ19" i="188"/>
  <c r="Q39" i="188"/>
  <c r="Q34" i="188"/>
  <c r="AQ34" i="188"/>
  <c r="Q35" i="188"/>
  <c r="AQ35" i="188"/>
  <c r="Q36" i="188"/>
  <c r="AQ36" i="188" s="1"/>
  <c r="Q37" i="188"/>
  <c r="AQ37" i="188" s="1"/>
  <c r="Q33" i="188"/>
  <c r="Q28" i="188"/>
  <c r="Q29" i="188"/>
  <c r="AQ29" i="188"/>
  <c r="Q30" i="188"/>
  <c r="AQ30" i="188" s="1"/>
  <c r="Q31" i="188"/>
  <c r="AQ31" i="188" s="1"/>
  <c r="Q27" i="188"/>
  <c r="AQ27" i="188"/>
  <c r="Q22" i="188"/>
  <c r="AQ22" i="188"/>
  <c r="Q23" i="188"/>
  <c r="Q24" i="188"/>
  <c r="AQ24" i="188"/>
  <c r="Q25" i="188"/>
  <c r="Q21" i="188"/>
  <c r="AQ21" i="188"/>
  <c r="Q16" i="188"/>
  <c r="AQ16" i="188"/>
  <c r="Q17" i="188"/>
  <c r="AQ17" i="188" s="1"/>
  <c r="Q18" i="188"/>
  <c r="AQ18" i="188" s="1"/>
  <c r="Q19" i="188"/>
  <c r="AQ19" i="188"/>
  <c r="BR15" i="188"/>
  <c r="BL15" i="188"/>
  <c r="BR14" i="188"/>
  <c r="BL14" i="188"/>
  <c r="CL14" i="188"/>
  <c r="W15" i="188"/>
  <c r="AJ15" i="188" s="1"/>
  <c r="W14" i="188"/>
  <c r="AJ14" i="188" s="1"/>
  <c r="Q15" i="188"/>
  <c r="Q14" i="188"/>
  <c r="AQ14" i="188" s="1"/>
  <c r="BR38" i="187"/>
  <c r="BR39" i="187"/>
  <c r="BR37" i="187"/>
  <c r="CE37" i="187"/>
  <c r="BR32" i="187"/>
  <c r="CE32" i="187"/>
  <c r="BR33" i="187"/>
  <c r="CE33" i="187" s="1"/>
  <c r="BR34" i="187"/>
  <c r="CE34" i="187" s="1"/>
  <c r="BR35" i="187"/>
  <c r="CE35" i="187"/>
  <c r="BR31" i="187"/>
  <c r="CE31" i="187"/>
  <c r="BR26" i="187"/>
  <c r="BR27" i="187"/>
  <c r="CE27" i="187"/>
  <c r="BR28" i="187"/>
  <c r="BR29" i="187"/>
  <c r="CE29" i="187"/>
  <c r="BR25" i="187"/>
  <c r="CE25" i="187"/>
  <c r="BR20" i="187"/>
  <c r="CE20" i="187" s="1"/>
  <c r="BR21" i="187"/>
  <c r="CE21" i="187" s="1"/>
  <c r="BR22" i="187"/>
  <c r="CE22" i="187"/>
  <c r="BR23" i="187"/>
  <c r="CE23" i="187"/>
  <c r="BR19" i="187"/>
  <c r="CE19" i="187" s="1"/>
  <c r="BR16" i="187"/>
  <c r="CE16" i="187" s="1"/>
  <c r="BR17" i="187"/>
  <c r="CE17" i="187" s="1"/>
  <c r="BL38" i="187"/>
  <c r="CL38" i="187" s="1"/>
  <c r="BL39" i="187"/>
  <c r="CL39" i="187" s="1"/>
  <c r="BL37" i="187"/>
  <c r="CL37" i="187"/>
  <c r="BL32" i="187"/>
  <c r="CL32" i="187" s="1"/>
  <c r="BL33" i="187"/>
  <c r="BL34" i="187"/>
  <c r="CL34" i="187"/>
  <c r="BL35" i="187"/>
  <c r="BL31" i="187"/>
  <c r="CL31" i="187"/>
  <c r="BL26" i="187"/>
  <c r="CL26" i="187" s="1"/>
  <c r="BL27" i="187"/>
  <c r="CL27" i="187" s="1"/>
  <c r="BL28" i="187"/>
  <c r="CL28" i="187" s="1"/>
  <c r="BL29" i="187"/>
  <c r="CL29" i="187"/>
  <c r="BL25" i="187"/>
  <c r="BL20" i="187"/>
  <c r="BL21" i="187"/>
  <c r="BL22" i="187"/>
  <c r="CL22" i="187"/>
  <c r="BL23" i="187"/>
  <c r="CL23" i="187" s="1"/>
  <c r="BL19" i="187"/>
  <c r="CL19" i="187" s="1"/>
  <c r="BL16" i="187"/>
  <c r="CL16" i="187"/>
  <c r="BL17" i="187"/>
  <c r="CL17" i="187"/>
  <c r="W39" i="187"/>
  <c r="W37" i="187"/>
  <c r="W34" i="187"/>
  <c r="W35" i="187"/>
  <c r="AJ35" i="187" s="1"/>
  <c r="W36" i="187"/>
  <c r="AJ36" i="187" s="1"/>
  <c r="AJ37" i="187"/>
  <c r="W33" i="187"/>
  <c r="AJ33" i="187" s="1"/>
  <c r="W28" i="187"/>
  <c r="AJ28" i="187" s="1"/>
  <c r="W29" i="187"/>
  <c r="W30" i="187"/>
  <c r="W31" i="187"/>
  <c r="AJ31" i="187"/>
  <c r="W27" i="187"/>
  <c r="AJ27" i="187" s="1"/>
  <c r="W22" i="187"/>
  <c r="AJ22" i="187" s="1"/>
  <c r="W23" i="187"/>
  <c r="AJ23" i="187" s="1"/>
  <c r="W24" i="187"/>
  <c r="AJ24" i="187" s="1"/>
  <c r="W25" i="187"/>
  <c r="AJ25" i="187" s="1"/>
  <c r="W21" i="187"/>
  <c r="W16" i="187"/>
  <c r="AJ16" i="187" s="1"/>
  <c r="W17" i="187"/>
  <c r="W18" i="187"/>
  <c r="AJ18" i="187" s="1"/>
  <c r="W19" i="187"/>
  <c r="AJ19" i="187" s="1"/>
  <c r="Q39" i="187"/>
  <c r="AQ39" i="187"/>
  <c r="Q34" i="187"/>
  <c r="AQ34" i="187" s="1"/>
  <c r="Q35" i="187"/>
  <c r="AQ35" i="187" s="1"/>
  <c r="Q36" i="187"/>
  <c r="Q37" i="187"/>
  <c r="Q33" i="187"/>
  <c r="Q28" i="187"/>
  <c r="AQ28" i="187" s="1"/>
  <c r="Q29" i="187"/>
  <c r="AQ29" i="187"/>
  <c r="Q30" i="187"/>
  <c r="AQ30" i="187"/>
  <c r="Q31" i="187"/>
  <c r="AQ31" i="187" s="1"/>
  <c r="Q27" i="187"/>
  <c r="AQ27" i="187" s="1"/>
  <c r="Q22" i="187"/>
  <c r="Q23" i="187"/>
  <c r="AQ23" i="187" s="1"/>
  <c r="Q24" i="187"/>
  <c r="Q25" i="187"/>
  <c r="AQ25" i="187" s="1"/>
  <c r="Q21" i="187"/>
  <c r="AQ21" i="187"/>
  <c r="Q16" i="187"/>
  <c r="AQ16" i="187" s="1"/>
  <c r="Q17" i="187"/>
  <c r="AQ17" i="187" s="1"/>
  <c r="Q18" i="187"/>
  <c r="AQ18" i="187" s="1"/>
  <c r="Q19" i="187"/>
  <c r="BR15" i="187"/>
  <c r="CE15" i="187" s="1"/>
  <c r="BR14" i="187"/>
  <c r="CE14" i="187"/>
  <c r="BL15" i="187"/>
  <c r="CL15" i="187"/>
  <c r="BL14" i="187"/>
  <c r="CL14" i="187" s="1"/>
  <c r="W15" i="187"/>
  <c r="AJ15" i="187" s="1"/>
  <c r="W14" i="187"/>
  <c r="AJ14" i="187"/>
  <c r="Q15" i="187"/>
  <c r="Q14" i="187"/>
  <c r="AI45" i="188"/>
  <c r="CG5" i="188"/>
  <c r="BV5" i="188"/>
  <c r="AI45" i="187"/>
  <c r="CG5" i="187"/>
  <c r="BV5" i="187"/>
  <c r="BR38" i="185"/>
  <c r="CE38" i="185"/>
  <c r="BR39" i="185"/>
  <c r="BR37" i="185"/>
  <c r="CE37" i="185"/>
  <c r="BR32" i="185"/>
  <c r="BR33" i="185"/>
  <c r="CE33" i="185"/>
  <c r="BR34" i="185"/>
  <c r="CE34" i="185"/>
  <c r="BR35" i="185"/>
  <c r="CE35" i="185" s="1"/>
  <c r="BR31" i="185"/>
  <c r="CE31" i="185" s="1"/>
  <c r="BR26" i="185"/>
  <c r="CE26" i="185"/>
  <c r="BR27" i="185"/>
  <c r="BR28" i="185"/>
  <c r="BR29" i="185"/>
  <c r="CE29" i="185" s="1"/>
  <c r="BR25" i="185"/>
  <c r="CE25" i="185" s="1"/>
  <c r="BR20" i="185"/>
  <c r="CE20" i="185"/>
  <c r="BR21" i="185"/>
  <c r="CE21" i="185"/>
  <c r="BR22" i="185"/>
  <c r="CE22" i="185" s="1"/>
  <c r="BR23" i="185"/>
  <c r="CE23" i="185" s="1"/>
  <c r="BR19" i="185"/>
  <c r="BR16" i="185"/>
  <c r="BR17" i="185"/>
  <c r="BL38" i="185"/>
  <c r="CL38" i="185" s="1"/>
  <c r="BL39" i="185"/>
  <c r="CL39" i="185"/>
  <c r="BL37" i="185"/>
  <c r="CL37" i="185" s="1"/>
  <c r="BL32" i="185"/>
  <c r="CL32" i="185" s="1"/>
  <c r="BL33" i="185"/>
  <c r="CL33" i="185" s="1"/>
  <c r="BL34" i="185"/>
  <c r="BL35" i="185"/>
  <c r="CL35" i="185" s="1"/>
  <c r="BL31" i="185"/>
  <c r="BL26" i="185"/>
  <c r="CL26" i="185" s="1"/>
  <c r="BL27" i="185"/>
  <c r="CL27" i="185" s="1"/>
  <c r="BL28" i="185"/>
  <c r="CL28" i="185"/>
  <c r="BL29" i="185"/>
  <c r="CL29" i="185" s="1"/>
  <c r="BL25" i="185"/>
  <c r="CL25" i="185" s="1"/>
  <c r="BL20" i="185"/>
  <c r="BL21" i="185"/>
  <c r="BL22" i="185"/>
  <c r="BL23" i="185"/>
  <c r="CL23" i="185" s="1"/>
  <c r="BL19" i="185"/>
  <c r="CL19" i="185"/>
  <c r="BL16" i="185"/>
  <c r="CL16" i="185" s="1"/>
  <c r="BL17" i="185"/>
  <c r="CL17" i="185" s="1"/>
  <c r="BR15" i="185"/>
  <c r="CE15" i="185" s="1"/>
  <c r="BL15" i="185"/>
  <c r="BR14" i="185"/>
  <c r="CE14" i="185" s="1"/>
  <c r="BL14" i="185"/>
  <c r="CL14" i="185" s="1"/>
  <c r="W39" i="185"/>
  <c r="AJ39" i="185" s="1"/>
  <c r="W34" i="185"/>
  <c r="AJ34" i="185" s="1"/>
  <c r="W35" i="185"/>
  <c r="AJ35" i="185"/>
  <c r="W36" i="185"/>
  <c r="AJ36" i="185"/>
  <c r="W37" i="185"/>
  <c r="AJ37" i="185" s="1"/>
  <c r="W33" i="185"/>
  <c r="AJ33" i="185" s="1"/>
  <c r="W28" i="185"/>
  <c r="W29" i="185"/>
  <c r="W30" i="185"/>
  <c r="AJ30" i="185"/>
  <c r="W31" i="185"/>
  <c r="AJ31" i="185" s="1"/>
  <c r="W27" i="185"/>
  <c r="AJ27" i="185"/>
  <c r="W22" i="185"/>
  <c r="AJ22" i="185" s="1"/>
  <c r="W23" i="185"/>
  <c r="AJ23" i="185" s="1"/>
  <c r="W24" i="185"/>
  <c r="W25" i="185"/>
  <c r="AJ25" i="185" s="1"/>
  <c r="W21" i="185"/>
  <c r="W16" i="185"/>
  <c r="AJ16" i="185" s="1"/>
  <c r="W17" i="185"/>
  <c r="AJ17" i="185"/>
  <c r="W18" i="185"/>
  <c r="AJ18" i="185" s="1"/>
  <c r="W19" i="185"/>
  <c r="AJ19" i="185"/>
  <c r="Q39" i="185"/>
  <c r="AQ39" i="185" s="1"/>
  <c r="Q34" i="185"/>
  <c r="Q35" i="185"/>
  <c r="Q36" i="185"/>
  <c r="Q37" i="185"/>
  <c r="AQ37" i="185" s="1"/>
  <c r="Q33" i="185"/>
  <c r="AQ33" i="185" s="1"/>
  <c r="Q28" i="185"/>
  <c r="AQ28" i="185"/>
  <c r="Q29" i="185"/>
  <c r="Q30" i="185"/>
  <c r="AQ30" i="185" s="1"/>
  <c r="Q31" i="185"/>
  <c r="Q27" i="185"/>
  <c r="AQ27" i="185" s="1"/>
  <c r="Q22" i="185"/>
  <c r="Q23" i="185"/>
  <c r="AQ23" i="185" s="1"/>
  <c r="Q24" i="185"/>
  <c r="AQ24" i="185" s="1"/>
  <c r="Q25" i="185"/>
  <c r="AQ25" i="185"/>
  <c r="Q21" i="185"/>
  <c r="AQ21" i="185" s="1"/>
  <c r="Q16" i="185"/>
  <c r="AQ16" i="185"/>
  <c r="Q17" i="185"/>
  <c r="Q18" i="185"/>
  <c r="AQ18" i="185" s="1"/>
  <c r="Q19" i="185"/>
  <c r="AQ19" i="185" s="1"/>
  <c r="W15" i="185"/>
  <c r="AJ15" i="185"/>
  <c r="Q15" i="185"/>
  <c r="AQ15" i="185" s="1"/>
  <c r="W14" i="185"/>
  <c r="AJ14" i="185" s="1"/>
  <c r="Q14" i="185"/>
  <c r="AQ14" i="185"/>
  <c r="BR38" i="186"/>
  <c r="CE38" i="186" s="1"/>
  <c r="BR39" i="186"/>
  <c r="BR37" i="186"/>
  <c r="CE37" i="186" s="1"/>
  <c r="BR32" i="186"/>
  <c r="BR33" i="186"/>
  <c r="CE33" i="186"/>
  <c r="BR34" i="186"/>
  <c r="CE34" i="186" s="1"/>
  <c r="BR35" i="186"/>
  <c r="CE35" i="186"/>
  <c r="BR31" i="186"/>
  <c r="CE31" i="186" s="1"/>
  <c r="BR26" i="186"/>
  <c r="CE26" i="186" s="1"/>
  <c r="BR27" i="186"/>
  <c r="CE27" i="186" s="1"/>
  <c r="BR28" i="186"/>
  <c r="CE28" i="186" s="1"/>
  <c r="BR29" i="186"/>
  <c r="CE29" i="186" s="1"/>
  <c r="BR25" i="186"/>
  <c r="CE25" i="186" s="1"/>
  <c r="BR20" i="186"/>
  <c r="CE20" i="186" s="1"/>
  <c r="BR21" i="186"/>
  <c r="CE21" i="186" s="1"/>
  <c r="BR22" i="186"/>
  <c r="CE22" i="186"/>
  <c r="BR23" i="186"/>
  <c r="CE23" i="186"/>
  <c r="BR19" i="186"/>
  <c r="BR16" i="186"/>
  <c r="CE16" i="186"/>
  <c r="BR17" i="186"/>
  <c r="BL38" i="186"/>
  <c r="CL38" i="186"/>
  <c r="BL39" i="186"/>
  <c r="CL39" i="186"/>
  <c r="BL37" i="186"/>
  <c r="CL37" i="186" s="1"/>
  <c r="BL32" i="186"/>
  <c r="CL32" i="186" s="1"/>
  <c r="BL33" i="186"/>
  <c r="CL33" i="186"/>
  <c r="BL34" i="186"/>
  <c r="BL35" i="186"/>
  <c r="CL35" i="186" s="1"/>
  <c r="BL31" i="186"/>
  <c r="BL26" i="186"/>
  <c r="CL26" i="186" s="1"/>
  <c r="BL27" i="186"/>
  <c r="CL27" i="186"/>
  <c r="BL28" i="186"/>
  <c r="CL28" i="186"/>
  <c r="BL29" i="186"/>
  <c r="CL29" i="186" s="1"/>
  <c r="BL25" i="186"/>
  <c r="CL25" i="186" s="1"/>
  <c r="BL20" i="186"/>
  <c r="BL21" i="186"/>
  <c r="CL21" i="186" s="1"/>
  <c r="BL22" i="186"/>
  <c r="BL23" i="186"/>
  <c r="CL23" i="186" s="1"/>
  <c r="BL19" i="186"/>
  <c r="CL19" i="186" s="1"/>
  <c r="BL16" i="186"/>
  <c r="CL16" i="186"/>
  <c r="BL17" i="186"/>
  <c r="BR15" i="186"/>
  <c r="CE15" i="186" s="1"/>
  <c r="BL15" i="186"/>
  <c r="BR14" i="186"/>
  <c r="BL14" i="186"/>
  <c r="W39" i="186"/>
  <c r="AJ39" i="186"/>
  <c r="W34" i="186"/>
  <c r="AJ34" i="186" s="1"/>
  <c r="W35" i="186"/>
  <c r="AJ35" i="186" s="1"/>
  <c r="W36" i="186"/>
  <c r="W37" i="186"/>
  <c r="AJ37" i="186" s="1"/>
  <c r="W33" i="186"/>
  <c r="W28" i="186"/>
  <c r="AJ28" i="186" s="1"/>
  <c r="W29" i="186"/>
  <c r="W30" i="186"/>
  <c r="AJ30" i="186"/>
  <c r="W31" i="186"/>
  <c r="AJ31" i="186" s="1"/>
  <c r="W27" i="186"/>
  <c r="AJ27" i="186"/>
  <c r="W22" i="186"/>
  <c r="AJ22" i="186" s="1"/>
  <c r="W23" i="186"/>
  <c r="AJ23" i="186"/>
  <c r="W24" i="186"/>
  <c r="W25" i="186"/>
  <c r="AJ25" i="186"/>
  <c r="W21" i="186"/>
  <c r="W16" i="186"/>
  <c r="AJ16" i="186" s="1"/>
  <c r="W17" i="186"/>
  <c r="AJ17" i="186"/>
  <c r="W18" i="186"/>
  <c r="AJ18" i="186" s="1"/>
  <c r="W19" i="186"/>
  <c r="AJ19" i="186"/>
  <c r="Q39" i="186"/>
  <c r="AQ39" i="186" s="1"/>
  <c r="Q34" i="186"/>
  <c r="Q35" i="186"/>
  <c r="Q36" i="186"/>
  <c r="AQ36" i="186" s="1"/>
  <c r="Q37" i="186"/>
  <c r="AQ37" i="186"/>
  <c r="Q33" i="186"/>
  <c r="AQ33" i="186"/>
  <c r="Q28" i="186"/>
  <c r="AQ28" i="186" s="1"/>
  <c r="Q29" i="186"/>
  <c r="AQ29" i="186"/>
  <c r="Q30" i="186"/>
  <c r="AQ30" i="186"/>
  <c r="Q31" i="186"/>
  <c r="AQ31" i="186" s="1"/>
  <c r="Q27" i="186"/>
  <c r="Q22" i="186"/>
  <c r="AQ22" i="186" s="1"/>
  <c r="Q23" i="186"/>
  <c r="Q24" i="186"/>
  <c r="AQ24" i="186"/>
  <c r="Q25" i="186"/>
  <c r="AQ25" i="186" s="1"/>
  <c r="Q21" i="186"/>
  <c r="AQ21" i="186" s="1"/>
  <c r="Q16" i="186"/>
  <c r="AQ16" i="186" s="1"/>
  <c r="Q17" i="186"/>
  <c r="Q18" i="186"/>
  <c r="Q19" i="186"/>
  <c r="AQ19" i="186" s="1"/>
  <c r="W15" i="186"/>
  <c r="AJ15" i="186" s="1"/>
  <c r="Q15" i="186"/>
  <c r="W14" i="186"/>
  <c r="AJ14" i="186" s="1"/>
  <c r="Q14" i="186"/>
  <c r="AQ14" i="186"/>
  <c r="BR38" i="183"/>
  <c r="CE38" i="183"/>
  <c r="BR39" i="183"/>
  <c r="BR37" i="183"/>
  <c r="CE37" i="183" s="1"/>
  <c r="BR32" i="183"/>
  <c r="BR33" i="183"/>
  <c r="CE33" i="183"/>
  <c r="BR34" i="183"/>
  <c r="CE34" i="183"/>
  <c r="BR35" i="183"/>
  <c r="CE35" i="183"/>
  <c r="BR31" i="183"/>
  <c r="CE31" i="183" s="1"/>
  <c r="BR26" i="183"/>
  <c r="CE26" i="183"/>
  <c r="BR27" i="183"/>
  <c r="BR28" i="183"/>
  <c r="CE28" i="183" s="1"/>
  <c r="BR29" i="183"/>
  <c r="BR25" i="183"/>
  <c r="CE25" i="183" s="1"/>
  <c r="BR20" i="183"/>
  <c r="CE20" i="183"/>
  <c r="BR21" i="183"/>
  <c r="CE21" i="183" s="1"/>
  <c r="BR22" i="183"/>
  <c r="CE22" i="183" s="1"/>
  <c r="BR23" i="183"/>
  <c r="CE23" i="183" s="1"/>
  <c r="BR19" i="183"/>
  <c r="BR16" i="183"/>
  <c r="BR17" i="183"/>
  <c r="CE17" i="183" s="1"/>
  <c r="BL38" i="183"/>
  <c r="CL38" i="183"/>
  <c r="BL39" i="183"/>
  <c r="CL39" i="183"/>
  <c r="BL37" i="183"/>
  <c r="CL37" i="183" s="1"/>
  <c r="BL32" i="183"/>
  <c r="CL32" i="183"/>
  <c r="BL33" i="183"/>
  <c r="CL33" i="183"/>
  <c r="BL34" i="183"/>
  <c r="BL35" i="183"/>
  <c r="CL35" i="183" s="1"/>
  <c r="BL31" i="183"/>
  <c r="CL31" i="183"/>
  <c r="BL26" i="183"/>
  <c r="CL26" i="183" s="1"/>
  <c r="BL27" i="183"/>
  <c r="CL27" i="183" s="1"/>
  <c r="BL28" i="183"/>
  <c r="CL28" i="183" s="1"/>
  <c r="BL29" i="183"/>
  <c r="CL29" i="183"/>
  <c r="BL25" i="183"/>
  <c r="CL25" i="183" s="1"/>
  <c r="BL20" i="183"/>
  <c r="CL20" i="183" s="1"/>
  <c r="BL21" i="183"/>
  <c r="BL22" i="183"/>
  <c r="CL22" i="183" s="1"/>
  <c r="BL23" i="183"/>
  <c r="CL23" i="183" s="1"/>
  <c r="BL19" i="183"/>
  <c r="CL19" i="183"/>
  <c r="BL16" i="183"/>
  <c r="CL16" i="183"/>
  <c r="BL17" i="183"/>
  <c r="CL17" i="183"/>
  <c r="BR15" i="183"/>
  <c r="CE15" i="183" s="1"/>
  <c r="BL15" i="183"/>
  <c r="BR14" i="183"/>
  <c r="CE14" i="183" s="1"/>
  <c r="BL14" i="183"/>
  <c r="W39" i="183"/>
  <c r="AJ39" i="183" s="1"/>
  <c r="W34" i="183"/>
  <c r="AJ34" i="183" s="1"/>
  <c r="W35" i="183"/>
  <c r="AJ35" i="183"/>
  <c r="W36" i="183"/>
  <c r="AJ36" i="183" s="1"/>
  <c r="W37" i="183"/>
  <c r="AJ37" i="183" s="1"/>
  <c r="W33" i="183"/>
  <c r="W28" i="183"/>
  <c r="W29" i="183"/>
  <c r="W30" i="183"/>
  <c r="AJ30" i="183"/>
  <c r="W31" i="183"/>
  <c r="AJ31" i="183"/>
  <c r="W27" i="183"/>
  <c r="AJ27" i="183"/>
  <c r="W22" i="183"/>
  <c r="W23" i="183"/>
  <c r="AJ23" i="183"/>
  <c r="W24" i="183"/>
  <c r="W25" i="183"/>
  <c r="AJ25" i="183"/>
  <c r="W21" i="183"/>
  <c r="AJ21" i="183"/>
  <c r="W16" i="183"/>
  <c r="AJ16" i="183"/>
  <c r="W17" i="183"/>
  <c r="AJ17" i="183"/>
  <c r="W18" i="183"/>
  <c r="AJ18" i="183"/>
  <c r="W19" i="183"/>
  <c r="AJ19" i="183"/>
  <c r="Q39" i="183"/>
  <c r="AQ39" i="183"/>
  <c r="Q34" i="183"/>
  <c r="Q35" i="183"/>
  <c r="AQ35" i="183" s="1"/>
  <c r="Q36" i="183"/>
  <c r="Q37" i="183"/>
  <c r="AQ37" i="183" s="1"/>
  <c r="Q33" i="183"/>
  <c r="AQ33" i="183" s="1"/>
  <c r="Q28" i="183"/>
  <c r="AQ28" i="183"/>
  <c r="Q29" i="183"/>
  <c r="AQ29" i="183" s="1"/>
  <c r="Q30" i="183"/>
  <c r="AQ30" i="183" s="1"/>
  <c r="Q31" i="183"/>
  <c r="Q27" i="183"/>
  <c r="AQ27" i="183"/>
  <c r="Q22" i="183"/>
  <c r="Q23" i="183"/>
  <c r="AQ23" i="183" s="1"/>
  <c r="Q24" i="183"/>
  <c r="AQ24" i="183" s="1"/>
  <c r="Q25" i="183"/>
  <c r="AQ25" i="183" s="1"/>
  <c r="Q21" i="183"/>
  <c r="AQ21" i="183"/>
  <c r="Q16" i="183"/>
  <c r="AQ16" i="183" s="1"/>
  <c r="Q17" i="183"/>
  <c r="AQ17" i="183" s="1"/>
  <c r="Q18" i="183"/>
  <c r="AQ18" i="183"/>
  <c r="Q19" i="183"/>
  <c r="AQ19" i="183"/>
  <c r="W15" i="183"/>
  <c r="AJ15" i="183"/>
  <c r="W14" i="183"/>
  <c r="AJ14" i="183"/>
  <c r="Q15" i="183"/>
  <c r="Q14" i="183"/>
  <c r="AQ14" i="183" s="1"/>
  <c r="V46" i="188"/>
  <c r="V45" i="188"/>
  <c r="V44" i="188"/>
  <c r="V43" i="188"/>
  <c r="CE39" i="188"/>
  <c r="AQ39" i="188"/>
  <c r="AJ39" i="188"/>
  <c r="CE38" i="188"/>
  <c r="CE37" i="188"/>
  <c r="AJ35" i="188"/>
  <c r="CL34" i="188"/>
  <c r="CL33" i="188"/>
  <c r="AQ33" i="188"/>
  <c r="CL31" i="188"/>
  <c r="AJ30" i="188"/>
  <c r="CE28" i="188"/>
  <c r="AQ28" i="188"/>
  <c r="AJ27" i="188"/>
  <c r="CE26" i="188"/>
  <c r="AQ25" i="188"/>
  <c r="AQ23" i="188"/>
  <c r="CL21" i="188"/>
  <c r="CL20" i="188"/>
  <c r="CE19" i="188"/>
  <c r="AJ18" i="188"/>
  <c r="CE16" i="188"/>
  <c r="AJ16" i="188"/>
  <c r="CE15" i="188"/>
  <c r="CL15" i="188"/>
  <c r="CE14" i="188"/>
  <c r="V46" i="187"/>
  <c r="V45" i="187"/>
  <c r="V44" i="187"/>
  <c r="V43" i="187"/>
  <c r="CE39" i="187"/>
  <c r="AJ39" i="187"/>
  <c r="CE38" i="187"/>
  <c r="AQ37" i="187"/>
  <c r="AQ36" i="187"/>
  <c r="CL35" i="187"/>
  <c r="AJ34" i="187"/>
  <c r="CL33" i="187"/>
  <c r="AQ33" i="187"/>
  <c r="AJ30" i="187"/>
  <c r="AJ29" i="187"/>
  <c r="CE28" i="187"/>
  <c r="CE26" i="187"/>
  <c r="CL25" i="187"/>
  <c r="AQ24" i="187"/>
  <c r="AQ22" i="187"/>
  <c r="CL21" i="187"/>
  <c r="AJ21" i="187"/>
  <c r="CL20" i="187"/>
  <c r="AQ19" i="187"/>
  <c r="AJ17" i="187"/>
  <c r="AQ14" i="187"/>
  <c r="AI45" i="185"/>
  <c r="CG5" i="185"/>
  <c r="BV5" i="185"/>
  <c r="AI45" i="186"/>
  <c r="CG5" i="186"/>
  <c r="BV5" i="186"/>
  <c r="AI45" i="183"/>
  <c r="CG5" i="183"/>
  <c r="BV5" i="183"/>
  <c r="V46" i="185"/>
  <c r="V45" i="185"/>
  <c r="V44" i="185"/>
  <c r="V43" i="185"/>
  <c r="CE39" i="185"/>
  <c r="AQ36" i="185"/>
  <c r="AQ35" i="185"/>
  <c r="CL34" i="185"/>
  <c r="AQ34" i="185"/>
  <c r="CE32" i="185"/>
  <c r="CL31" i="185"/>
  <c r="AQ31" i="185"/>
  <c r="AJ29" i="185"/>
  <c r="AQ29" i="185"/>
  <c r="CE28" i="185"/>
  <c r="AJ28" i="185"/>
  <c r="CE27" i="185"/>
  <c r="AJ24" i="185"/>
  <c r="CL22" i="185"/>
  <c r="AQ22" i="185"/>
  <c r="CL21" i="185"/>
  <c r="AJ21" i="185"/>
  <c r="CL20" i="185"/>
  <c r="CE19" i="185"/>
  <c r="CE17" i="185"/>
  <c r="AQ17" i="185"/>
  <c r="CE16" i="185"/>
  <c r="CL15" i="185"/>
  <c r="V46" i="186"/>
  <c r="V45" i="186"/>
  <c r="V44" i="186"/>
  <c r="V43" i="186"/>
  <c r="CE39" i="186"/>
  <c r="AJ36" i="186"/>
  <c r="AQ35" i="186"/>
  <c r="CL34" i="186"/>
  <c r="AQ34" i="186"/>
  <c r="AJ33" i="186"/>
  <c r="CE32" i="186"/>
  <c r="CL31" i="186"/>
  <c r="AJ29" i="186"/>
  <c r="AQ27" i="186"/>
  <c r="AJ24" i="186"/>
  <c r="AQ23" i="186"/>
  <c r="CL22" i="186"/>
  <c r="AJ21" i="186"/>
  <c r="CL20" i="186"/>
  <c r="CE19" i="186"/>
  <c r="AQ18" i="186"/>
  <c r="CE17" i="186"/>
  <c r="CL17" i="186"/>
  <c r="AQ17" i="186"/>
  <c r="CL15" i="186"/>
  <c r="CL14" i="186"/>
  <c r="CE14" i="186"/>
  <c r="V46" i="183"/>
  <c r="V45" i="183"/>
  <c r="V44" i="183"/>
  <c r="V43" i="183"/>
  <c r="CE39" i="183"/>
  <c r="AQ36" i="183"/>
  <c r="CL34" i="183"/>
  <c r="AQ34" i="183"/>
  <c r="AJ33" i="183"/>
  <c r="CE32" i="183"/>
  <c r="AQ31" i="183"/>
  <c r="CE29" i="183"/>
  <c r="AJ29" i="183"/>
  <c r="AJ28" i="183"/>
  <c r="CE27" i="183"/>
  <c r="AJ24" i="183"/>
  <c r="AQ22" i="183"/>
  <c r="AJ22" i="183"/>
  <c r="CL21" i="183"/>
  <c r="CE19" i="183"/>
  <c r="CE16" i="183"/>
  <c r="CL15" i="183"/>
  <c r="CL14" i="183"/>
  <c r="BR38" i="176"/>
  <c r="CE38" i="176"/>
  <c r="BR39" i="176"/>
  <c r="CE39" i="176"/>
  <c r="BR37" i="176"/>
  <c r="CE37" i="176"/>
  <c r="BR32" i="176"/>
  <c r="CE32" i="176" s="1"/>
  <c r="BR33" i="176"/>
  <c r="BR34" i="176"/>
  <c r="CE34" i="176" s="1"/>
  <c r="BR35" i="176"/>
  <c r="CE35" i="176" s="1"/>
  <c r="BR31" i="176"/>
  <c r="CE31" i="176" s="1"/>
  <c r="BR26" i="176"/>
  <c r="CE26" i="176"/>
  <c r="BR27" i="176"/>
  <c r="CE27" i="176" s="1"/>
  <c r="BR28" i="176"/>
  <c r="CE28" i="176" s="1"/>
  <c r="BR29" i="176"/>
  <c r="CE29" i="176" s="1"/>
  <c r="BR25" i="176"/>
  <c r="CE25" i="176"/>
  <c r="BR20" i="176"/>
  <c r="CE20" i="176" s="1"/>
  <c r="BR21" i="176"/>
  <c r="CE21" i="176"/>
  <c r="BR22" i="176"/>
  <c r="CE22" i="176"/>
  <c r="BR23" i="176"/>
  <c r="CE23" i="176" s="1"/>
  <c r="BR19" i="176"/>
  <c r="CE19" i="176"/>
  <c r="BR16" i="176"/>
  <c r="CE16" i="176"/>
  <c r="BR17" i="176"/>
  <c r="CE17" i="176"/>
  <c r="BR15" i="176"/>
  <c r="CE15" i="176" s="1"/>
  <c r="BR14" i="176"/>
  <c r="CE14" i="176"/>
  <c r="BL38" i="176"/>
  <c r="CL38" i="176"/>
  <c r="BL39" i="176"/>
  <c r="BL37" i="176"/>
  <c r="CL37" i="176" s="1"/>
  <c r="BL32" i="176"/>
  <c r="CL32" i="176"/>
  <c r="BL33" i="176"/>
  <c r="CL33" i="176" s="1"/>
  <c r="BL34" i="176"/>
  <c r="CL34" i="176" s="1"/>
  <c r="BL35" i="176"/>
  <c r="CL35" i="176" s="1"/>
  <c r="BL31" i="176"/>
  <c r="CL31" i="176"/>
  <c r="BL26" i="176"/>
  <c r="CL26" i="176" s="1"/>
  <c r="BL27" i="176"/>
  <c r="CL27" i="176" s="1"/>
  <c r="BL28" i="176"/>
  <c r="CL28" i="176" s="1"/>
  <c r="BL29" i="176"/>
  <c r="CL29" i="176"/>
  <c r="BL25" i="176"/>
  <c r="CL25" i="176" s="1"/>
  <c r="BL23" i="176"/>
  <c r="CL23" i="176" s="1"/>
  <c r="BL20" i="176"/>
  <c r="CL20" i="176" s="1"/>
  <c r="BL21" i="176"/>
  <c r="CL21" i="176"/>
  <c r="BL22" i="176"/>
  <c r="CL22" i="176" s="1"/>
  <c r="BL19" i="176"/>
  <c r="CL19" i="176" s="1"/>
  <c r="BL16" i="176"/>
  <c r="CL16" i="176" s="1"/>
  <c r="BL17" i="176"/>
  <c r="CL17" i="176"/>
  <c r="BL15" i="176"/>
  <c r="CL15" i="176" s="1"/>
  <c r="BL14" i="176"/>
  <c r="CL14" i="176" s="1"/>
  <c r="W39" i="176"/>
  <c r="AJ39" i="176" s="1"/>
  <c r="W34" i="176"/>
  <c r="AJ34" i="176"/>
  <c r="W35" i="176"/>
  <c r="AJ35" i="176" s="1"/>
  <c r="W36" i="176"/>
  <c r="AJ36" i="176" s="1"/>
  <c r="W37" i="176"/>
  <c r="AJ37" i="176" s="1"/>
  <c r="W33" i="176"/>
  <c r="AJ33" i="176"/>
  <c r="W28" i="176"/>
  <c r="AJ28" i="176" s="1"/>
  <c r="W29" i="176"/>
  <c r="AJ29" i="176" s="1"/>
  <c r="W30" i="176"/>
  <c r="AJ30" i="176" s="1"/>
  <c r="W31" i="176"/>
  <c r="AJ31" i="176"/>
  <c r="W27" i="176"/>
  <c r="AJ27" i="176" s="1"/>
  <c r="W22" i="176"/>
  <c r="AJ22" i="176" s="1"/>
  <c r="W23" i="176"/>
  <c r="AJ23" i="176" s="1"/>
  <c r="W24" i="176"/>
  <c r="AJ24" i="176"/>
  <c r="W25" i="176"/>
  <c r="AJ25" i="176" s="1"/>
  <c r="W21" i="176"/>
  <c r="AJ21" i="176" s="1"/>
  <c r="W16" i="176"/>
  <c r="AJ16" i="176" s="1"/>
  <c r="W17" i="176"/>
  <c r="AJ17" i="176"/>
  <c r="W18" i="176"/>
  <c r="AJ18" i="176" s="1"/>
  <c r="W19" i="176"/>
  <c r="AJ19" i="176" s="1"/>
  <c r="Q39" i="176"/>
  <c r="AQ39" i="176" s="1"/>
  <c r="Q34" i="176"/>
  <c r="AQ34" i="176"/>
  <c r="Q35" i="176"/>
  <c r="AQ35" i="176" s="1"/>
  <c r="Q36" i="176"/>
  <c r="AQ36" i="176" s="1"/>
  <c r="Q37" i="176"/>
  <c r="AQ37" i="176" s="1"/>
  <c r="Q33" i="176"/>
  <c r="AQ33" i="176"/>
  <c r="Q28" i="176"/>
  <c r="AQ28" i="176" s="1"/>
  <c r="Q29" i="176"/>
  <c r="AQ29" i="176" s="1"/>
  <c r="Q30" i="176"/>
  <c r="AQ30" i="176" s="1"/>
  <c r="Q31" i="176"/>
  <c r="AQ31" i="176"/>
  <c r="Q27" i="176"/>
  <c r="AQ27" i="176" s="1"/>
  <c r="Q22" i="176"/>
  <c r="AQ22" i="176" s="1"/>
  <c r="Q23" i="176"/>
  <c r="AQ23" i="176" s="1"/>
  <c r="Q24" i="176"/>
  <c r="AQ24" i="176"/>
  <c r="Q25" i="176"/>
  <c r="AQ25" i="176" s="1"/>
  <c r="Q21" i="176"/>
  <c r="AQ21" i="176" s="1"/>
  <c r="Q16" i="176"/>
  <c r="AQ16" i="176" s="1"/>
  <c r="Q17" i="176"/>
  <c r="AQ17" i="176"/>
  <c r="Q18" i="176"/>
  <c r="AQ18" i="176" s="1"/>
  <c r="Q19" i="176"/>
  <c r="AQ19" i="176" s="1"/>
  <c r="W15" i="176"/>
  <c r="AJ15" i="176" s="1"/>
  <c r="Q15" i="176"/>
  <c r="W14" i="176"/>
  <c r="AJ14" i="176"/>
  <c r="Q14" i="176"/>
  <c r="AQ14" i="176"/>
  <c r="AI45" i="176"/>
  <c r="V46" i="176"/>
  <c r="V45" i="176"/>
  <c r="V44" i="176"/>
  <c r="V43" i="176"/>
  <c r="CG5" i="176"/>
  <c r="BV5" i="176"/>
  <c r="CL39" i="176"/>
  <c r="CE33" i="176"/>
  <c r="C61" i="226"/>
  <c r="G54" i="226"/>
  <c r="G53" i="226"/>
  <c r="G52" i="226"/>
  <c r="G51" i="226"/>
  <c r="AV4" i="226"/>
  <c r="AQ4" i="226"/>
  <c r="C61" i="225"/>
  <c r="G54" i="225"/>
  <c r="G53" i="225"/>
  <c r="G52" i="225"/>
  <c r="G51" i="225"/>
  <c r="AV4" i="225"/>
  <c r="AQ4" i="225"/>
  <c r="AQ15" i="176"/>
  <c r="AQ15" i="183"/>
  <c r="AQ15" i="188"/>
  <c r="AQ15" i="187"/>
  <c r="AQ15" i="186"/>
  <c r="C61" i="224"/>
  <c r="G54" i="224"/>
  <c r="G53" i="224"/>
  <c r="G52" i="224"/>
  <c r="G51" i="224"/>
  <c r="AV4" i="224"/>
  <c r="AQ4" i="224"/>
  <c r="C61" i="223"/>
  <c r="G54" i="223"/>
  <c r="G53" i="223"/>
  <c r="G52" i="223"/>
  <c r="G51" i="223"/>
  <c r="AV4" i="223"/>
  <c r="AQ4" i="223"/>
  <c r="BR38" i="55"/>
  <c r="CE38" i="55"/>
  <c r="BR39" i="55"/>
  <c r="BR37" i="55"/>
  <c r="BR32" i="55"/>
  <c r="CE32" i="55"/>
  <c r="BR33" i="55"/>
  <c r="CE33" i="55" s="1"/>
  <c r="BR34" i="55"/>
  <c r="CE34" i="55"/>
  <c r="BR35" i="55"/>
  <c r="CE35" i="55"/>
  <c r="BR31" i="55"/>
  <c r="CE31" i="55"/>
  <c r="BR26" i="55"/>
  <c r="BR27" i="55"/>
  <c r="BR28" i="55"/>
  <c r="BR29" i="55"/>
  <c r="CE29" i="55" s="1"/>
  <c r="BR25" i="55"/>
  <c r="CE25" i="55" s="1"/>
  <c r="BR20" i="55"/>
  <c r="CE20" i="55" s="1"/>
  <c r="BR21" i="55"/>
  <c r="BR22" i="55"/>
  <c r="CE22" i="55"/>
  <c r="BR23" i="55"/>
  <c r="CE23" i="55"/>
  <c r="BR19" i="55"/>
  <c r="BR16" i="55"/>
  <c r="CE16" i="55" s="1"/>
  <c r="BR17" i="55"/>
  <c r="CE17" i="55" s="1"/>
  <c r="BR15" i="55"/>
  <c r="CE15" i="55"/>
  <c r="BL38" i="55"/>
  <c r="CL38" i="55"/>
  <c r="J46" i="231" s="1"/>
  <c r="BL39" i="55"/>
  <c r="CL39" i="55" s="1"/>
  <c r="J47" i="231" s="1"/>
  <c r="BL37" i="55"/>
  <c r="CL37" i="55"/>
  <c r="J45" i="231" s="1"/>
  <c r="BL32" i="55"/>
  <c r="CL32" i="55" s="1"/>
  <c r="J41" i="231" s="1"/>
  <c r="BL33" i="55"/>
  <c r="CL33" i="55" s="1"/>
  <c r="J42" i="231" s="1"/>
  <c r="BL34" i="55"/>
  <c r="CL34" i="55" s="1"/>
  <c r="J43" i="231"/>
  <c r="BL35" i="55"/>
  <c r="CL35" i="55"/>
  <c r="J44" i="231" s="1"/>
  <c r="BL31" i="55"/>
  <c r="CL31" i="55"/>
  <c r="J40" i="231"/>
  <c r="BL26" i="55"/>
  <c r="CL26" i="55"/>
  <c r="J36" i="231" s="1"/>
  <c r="BL27" i="55"/>
  <c r="CL27" i="55" s="1"/>
  <c r="J37" i="231" s="1"/>
  <c r="BL28" i="55"/>
  <c r="CL28" i="55"/>
  <c r="J38" i="231" s="1"/>
  <c r="BL29" i="55"/>
  <c r="CL29" i="55" s="1"/>
  <c r="J39" i="231" s="1"/>
  <c r="BL25" i="55"/>
  <c r="CL25" i="55" s="1"/>
  <c r="J35" i="231" s="1"/>
  <c r="BL20" i="55"/>
  <c r="CL20" i="55" s="1"/>
  <c r="J31" i="231" s="1"/>
  <c r="BL21" i="55"/>
  <c r="CL21" i="55"/>
  <c r="J32" i="231" s="1"/>
  <c r="BL22" i="55"/>
  <c r="CL22" i="55"/>
  <c r="J33" i="231"/>
  <c r="BL23" i="55"/>
  <c r="CL23" i="55"/>
  <c r="J34" i="231" s="1"/>
  <c r="BL19" i="55"/>
  <c r="CL19" i="55" s="1"/>
  <c r="J30" i="231" s="1"/>
  <c r="BL16" i="55"/>
  <c r="CL16" i="55"/>
  <c r="J28" i="231" s="1"/>
  <c r="BL17" i="55"/>
  <c r="CL17" i="55" s="1"/>
  <c r="J29" i="231" s="1"/>
  <c r="BL15" i="55"/>
  <c r="CL15" i="55" s="1"/>
  <c r="J27" i="231" s="1"/>
  <c r="BR14" i="55"/>
  <c r="CE14" i="55" s="1"/>
  <c r="BL14" i="55"/>
  <c r="CL14" i="55" s="1"/>
  <c r="J26" i="231" s="1"/>
  <c r="W39" i="55"/>
  <c r="AJ39" i="55" s="1"/>
  <c r="W34" i="55"/>
  <c r="AJ34" i="55"/>
  <c r="W35" i="55"/>
  <c r="AJ35" i="55"/>
  <c r="W36" i="55"/>
  <c r="AJ36" i="55"/>
  <c r="W37" i="55"/>
  <c r="AJ37" i="55" s="1"/>
  <c r="W33" i="55"/>
  <c r="AJ33" i="55" s="1"/>
  <c r="W28" i="55"/>
  <c r="AJ28" i="55" s="1"/>
  <c r="W29" i="55"/>
  <c r="AJ29" i="55" s="1"/>
  <c r="W30" i="55"/>
  <c r="AJ30" i="55" s="1"/>
  <c r="W31" i="55"/>
  <c r="AJ31" i="55"/>
  <c r="W27" i="55"/>
  <c r="AJ27" i="55" s="1"/>
  <c r="W22" i="55"/>
  <c r="AJ22" i="55" s="1"/>
  <c r="W23" i="55"/>
  <c r="AJ23" i="55" s="1"/>
  <c r="W24" i="55"/>
  <c r="AJ24" i="55"/>
  <c r="W25" i="55"/>
  <c r="AJ25" i="55" s="1"/>
  <c r="W21" i="55"/>
  <c r="AJ21" i="55" s="1"/>
  <c r="W16" i="55"/>
  <c r="AJ16" i="55" s="1"/>
  <c r="W17" i="55"/>
  <c r="AJ17" i="55"/>
  <c r="W18" i="55"/>
  <c r="AJ18" i="55" s="1"/>
  <c r="W19" i="55"/>
  <c r="AJ19" i="55" s="1"/>
  <c r="W15" i="55"/>
  <c r="AJ15" i="55" s="1"/>
  <c r="W14" i="55"/>
  <c r="AJ14" i="55"/>
  <c r="Q39" i="55"/>
  <c r="AQ39" i="55" s="1"/>
  <c r="J25" i="231"/>
  <c r="Q34" i="55"/>
  <c r="AQ34" i="55"/>
  <c r="J21" i="231" s="1"/>
  <c r="Q35" i="55"/>
  <c r="AQ35" i="55"/>
  <c r="J22" i="231"/>
  <c r="Q36" i="55"/>
  <c r="AQ36" i="55"/>
  <c r="J23" i="231" s="1"/>
  <c r="Q37" i="55"/>
  <c r="AQ37" i="55" s="1"/>
  <c r="J24" i="231" s="1"/>
  <c r="Q33" i="55"/>
  <c r="AQ33" i="55"/>
  <c r="J20" i="231" s="1"/>
  <c r="Q28" i="55"/>
  <c r="AQ28" i="55" s="1"/>
  <c r="J16" i="231" s="1"/>
  <c r="Q29" i="55"/>
  <c r="AQ29" i="55" s="1"/>
  <c r="J17" i="231" s="1"/>
  <c r="Q30" i="55"/>
  <c r="AQ30" i="55" s="1"/>
  <c r="J18" i="231"/>
  <c r="Q31" i="55"/>
  <c r="AQ31" i="55"/>
  <c r="J19" i="231" s="1"/>
  <c r="Q27" i="55"/>
  <c r="AQ27" i="55"/>
  <c r="J15" i="231"/>
  <c r="Q22" i="55"/>
  <c r="AQ22" i="55"/>
  <c r="J11" i="231" s="1"/>
  <c r="Q23" i="55"/>
  <c r="AQ23" i="55" s="1"/>
  <c r="J12" i="231" s="1"/>
  <c r="Q24" i="55"/>
  <c r="AQ24" i="55"/>
  <c r="J13" i="231" s="1"/>
  <c r="Q25" i="55"/>
  <c r="AQ25" i="55" s="1"/>
  <c r="J14" i="231" s="1"/>
  <c r="Q21" i="55"/>
  <c r="AQ21" i="55" s="1"/>
  <c r="J10" i="231" s="1"/>
  <c r="Q16" i="55"/>
  <c r="Q17" i="55"/>
  <c r="AQ17" i="55"/>
  <c r="Q18" i="55"/>
  <c r="Q19" i="55"/>
  <c r="AQ19" i="55" s="1"/>
  <c r="Q15" i="55"/>
  <c r="Q14" i="55"/>
  <c r="AQ14" i="55"/>
  <c r="CG5" i="55"/>
  <c r="BV5" i="55"/>
  <c r="V46" i="55"/>
  <c r="AI45" i="55"/>
  <c r="V45" i="55"/>
  <c r="V44" i="55"/>
  <c r="V43" i="55"/>
  <c r="CE39" i="55"/>
  <c r="CE37" i="55"/>
  <c r="CE28" i="55"/>
  <c r="CE27" i="55"/>
  <c r="CE26" i="55"/>
  <c r="CE21" i="55"/>
  <c r="CE19" i="55"/>
  <c r="AI45" i="54"/>
  <c r="BR38" i="54"/>
  <c r="BR39" i="54"/>
  <c r="BR37" i="54"/>
  <c r="BR32" i="54"/>
  <c r="BR33" i="54"/>
  <c r="BR34" i="54"/>
  <c r="BR35" i="54"/>
  <c r="BR31" i="54"/>
  <c r="CE31" i="54" s="1"/>
  <c r="BR26" i="54"/>
  <c r="BR27" i="54"/>
  <c r="BR28" i="54"/>
  <c r="BR29" i="54"/>
  <c r="BR25" i="54"/>
  <c r="BR20" i="54"/>
  <c r="BR21" i="54"/>
  <c r="BR22" i="54"/>
  <c r="BR23" i="54"/>
  <c r="BR19" i="54"/>
  <c r="CE19" i="54" s="1"/>
  <c r="BR16" i="54"/>
  <c r="BR17" i="54"/>
  <c r="CE17" i="54" s="1"/>
  <c r="BR15" i="54"/>
  <c r="BR14" i="54"/>
  <c r="BL38" i="54"/>
  <c r="CL38" i="54"/>
  <c r="I46" i="231" s="1"/>
  <c r="BL39" i="54"/>
  <c r="CL39" i="54" s="1"/>
  <c r="I47" i="231" s="1"/>
  <c r="BL37" i="54"/>
  <c r="CL37" i="54" s="1"/>
  <c r="I45" i="231" s="1"/>
  <c r="BL35" i="54"/>
  <c r="CL35" i="54" s="1"/>
  <c r="I44" i="231"/>
  <c r="BL32" i="54"/>
  <c r="CL32" i="54"/>
  <c r="I41" i="231" s="1"/>
  <c r="BL33" i="54"/>
  <c r="CL33" i="54"/>
  <c r="I42" i="231"/>
  <c r="BL34" i="54"/>
  <c r="CL34" i="54"/>
  <c r="I43" i="231" s="1"/>
  <c r="BL31" i="54"/>
  <c r="CL31" i="54" s="1"/>
  <c r="I40" i="231" s="1"/>
  <c r="BL26" i="54"/>
  <c r="CL26" i="54"/>
  <c r="I36" i="231" s="1"/>
  <c r="BL27" i="54"/>
  <c r="CL27" i="54" s="1"/>
  <c r="I37" i="231" s="1"/>
  <c r="BL28" i="54"/>
  <c r="CL28" i="54"/>
  <c r="I38" i="231"/>
  <c r="BL29" i="54"/>
  <c r="CL29" i="54" s="1"/>
  <c r="I39" i="231"/>
  <c r="BL25" i="54"/>
  <c r="CL25" i="54"/>
  <c r="I35" i="231" s="1"/>
  <c r="BL20" i="54"/>
  <c r="CL20" i="54"/>
  <c r="I31" i="231"/>
  <c r="BL21" i="54"/>
  <c r="CL21" i="54"/>
  <c r="I32" i="231" s="1"/>
  <c r="BL22" i="54"/>
  <c r="CL22" i="54" s="1"/>
  <c r="I33" i="231" s="1"/>
  <c r="BL23" i="54"/>
  <c r="CL23" i="54"/>
  <c r="I34" i="231" s="1"/>
  <c r="BL19" i="54"/>
  <c r="CL19" i="54" s="1"/>
  <c r="I30" i="231" s="1"/>
  <c r="BL16" i="54"/>
  <c r="CL16" i="54"/>
  <c r="I28" i="231"/>
  <c r="BL17" i="54"/>
  <c r="CL17" i="54" s="1"/>
  <c r="I29" i="231" s="1"/>
  <c r="BL15" i="54"/>
  <c r="CL15" i="54"/>
  <c r="I27" i="231" s="1"/>
  <c r="BL14" i="54"/>
  <c r="CL14" i="54"/>
  <c r="I26" i="231"/>
  <c r="W39" i="54"/>
  <c r="W34" i="54"/>
  <c r="AJ34" i="54" s="1"/>
  <c r="W35" i="54"/>
  <c r="W36" i="54"/>
  <c r="AJ36" i="54" s="1"/>
  <c r="W37" i="54"/>
  <c r="W33" i="54"/>
  <c r="W28" i="54"/>
  <c r="AJ28" i="54" s="1"/>
  <c r="W29" i="54"/>
  <c r="AJ29" i="54" s="1"/>
  <c r="W30" i="54"/>
  <c r="W31" i="54"/>
  <c r="AJ31" i="54" s="1"/>
  <c r="W27" i="54"/>
  <c r="W22" i="54"/>
  <c r="AJ22" i="54" s="1"/>
  <c r="W23" i="54"/>
  <c r="W24" i="54"/>
  <c r="W25" i="54"/>
  <c r="W21" i="54"/>
  <c r="AJ21" i="54" s="1"/>
  <c r="W16" i="54"/>
  <c r="W17" i="54"/>
  <c r="AJ17" i="54" s="1"/>
  <c r="W18" i="54"/>
  <c r="W19" i="54"/>
  <c r="AJ19" i="54" s="1"/>
  <c r="W15" i="54"/>
  <c r="W14" i="54"/>
  <c r="Q39" i="54"/>
  <c r="AQ39" i="54"/>
  <c r="I25" i="231" s="1"/>
  <c r="Q34" i="54"/>
  <c r="AQ34" i="54" s="1"/>
  <c r="I21" i="231"/>
  <c r="Q35" i="54"/>
  <c r="AQ35" i="54"/>
  <c r="I22" i="231"/>
  <c r="Q36" i="54"/>
  <c r="AQ36" i="54" s="1"/>
  <c r="I23" i="231"/>
  <c r="Q37" i="54"/>
  <c r="AQ37" i="54"/>
  <c r="I24" i="231" s="1"/>
  <c r="Q33" i="54"/>
  <c r="AQ33" i="54"/>
  <c r="I20" i="231"/>
  <c r="Q28" i="54"/>
  <c r="AQ28" i="54"/>
  <c r="I16" i="231" s="1"/>
  <c r="Q29" i="54"/>
  <c r="AQ29" i="54" s="1"/>
  <c r="I17" i="231" s="1"/>
  <c r="Q30" i="54"/>
  <c r="AQ30" i="54"/>
  <c r="I18" i="231" s="1"/>
  <c r="Q31" i="54"/>
  <c r="AQ31" i="54" s="1"/>
  <c r="I19" i="231" s="1"/>
  <c r="Q27" i="54"/>
  <c r="AQ27" i="54"/>
  <c r="I15" i="231"/>
  <c r="Q22" i="54"/>
  <c r="AQ22" i="54" s="1"/>
  <c r="I11" i="231" s="1"/>
  <c r="Q23" i="54"/>
  <c r="AQ23" i="54"/>
  <c r="I12" i="231" s="1"/>
  <c r="Q24" i="54"/>
  <c r="AQ24" i="54"/>
  <c r="I13" i="231"/>
  <c r="Q25" i="54"/>
  <c r="AQ25" i="54"/>
  <c r="I14" i="231" s="1"/>
  <c r="Q21" i="54"/>
  <c r="AQ21" i="54" s="1"/>
  <c r="I10" i="231" s="1"/>
  <c r="Q16" i="54"/>
  <c r="Q17" i="54"/>
  <c r="AQ17" i="54" s="1"/>
  <c r="I7" i="231" s="1"/>
  <c r="Q18" i="54"/>
  <c r="AQ18" i="54"/>
  <c r="I8" i="231" s="1"/>
  <c r="Q19" i="54"/>
  <c r="Q15" i="54"/>
  <c r="AQ15" i="54" s="1"/>
  <c r="Q14" i="54"/>
  <c r="AQ19" i="54"/>
  <c r="I9" i="231" s="1"/>
  <c r="J9" i="231"/>
  <c r="AQ16" i="55"/>
  <c r="J6" i="231" s="1"/>
  <c r="AQ15" i="55"/>
  <c r="J5" i="231" s="1"/>
  <c r="AQ18" i="55"/>
  <c r="J8" i="231"/>
  <c r="J7" i="231"/>
  <c r="CG5" i="54"/>
  <c r="BV5" i="54"/>
  <c r="AI45" i="53"/>
  <c r="V46" i="54"/>
  <c r="V45" i="54"/>
  <c r="V44" i="54"/>
  <c r="V43" i="54"/>
  <c r="CE39" i="54"/>
  <c r="AJ39" i="54"/>
  <c r="CE38" i="54"/>
  <c r="CE37" i="54"/>
  <c r="AJ37" i="54"/>
  <c r="CE35" i="54"/>
  <c r="AJ35" i="54"/>
  <c r="CE34" i="54"/>
  <c r="CE33" i="54"/>
  <c r="AJ33" i="54"/>
  <c r="CE32" i="54"/>
  <c r="AJ30" i="54"/>
  <c r="CE29" i="54"/>
  <c r="CE28" i="54"/>
  <c r="CE27" i="54"/>
  <c r="AJ27" i="54"/>
  <c r="CE26" i="54"/>
  <c r="CE25" i="54"/>
  <c r="AJ25" i="54"/>
  <c r="AJ24" i="54"/>
  <c r="CE23" i="54"/>
  <c r="AJ23" i="54"/>
  <c r="CE22" i="54"/>
  <c r="CE21" i="54"/>
  <c r="CE20" i="54"/>
  <c r="AJ18" i="54"/>
  <c r="CE16" i="54"/>
  <c r="AJ16" i="54"/>
  <c r="CE15" i="54"/>
  <c r="AJ15" i="54"/>
  <c r="CE14" i="54"/>
  <c r="AJ14" i="54"/>
  <c r="BR38" i="53"/>
  <c r="BR39" i="53"/>
  <c r="BR37" i="53"/>
  <c r="BR32" i="53"/>
  <c r="BR33" i="53"/>
  <c r="BR34" i="53"/>
  <c r="BR35" i="53"/>
  <c r="BR31" i="53"/>
  <c r="CE31" i="53" s="1"/>
  <c r="BL29" i="53"/>
  <c r="BR29" i="53"/>
  <c r="BR26" i="53"/>
  <c r="BR27" i="53"/>
  <c r="BR28" i="53"/>
  <c r="BR25" i="53"/>
  <c r="CE25" i="53" s="1"/>
  <c r="BR20" i="53"/>
  <c r="BR21" i="53"/>
  <c r="BR22" i="53"/>
  <c r="BR23" i="53"/>
  <c r="BR19" i="53"/>
  <c r="BR16" i="53"/>
  <c r="BR17" i="53"/>
  <c r="BR15" i="53"/>
  <c r="BR14" i="53"/>
  <c r="BL38" i="53"/>
  <c r="CL38" i="53" s="1"/>
  <c r="H46" i="231" s="1"/>
  <c r="BL39" i="53"/>
  <c r="BL37" i="53"/>
  <c r="CL37" i="53"/>
  <c r="H45" i="231"/>
  <c r="BL32" i="53"/>
  <c r="BL33" i="53"/>
  <c r="CL33" i="53" s="1"/>
  <c r="H42" i="231" s="1"/>
  <c r="BL34" i="53"/>
  <c r="BL35" i="53"/>
  <c r="CL35" i="53" s="1"/>
  <c r="H44" i="231" s="1"/>
  <c r="BL31" i="53"/>
  <c r="BL26" i="53"/>
  <c r="BL27" i="53"/>
  <c r="BL28" i="53"/>
  <c r="CL28" i="53" s="1"/>
  <c r="BL25" i="53"/>
  <c r="BL20" i="53"/>
  <c r="CL20" i="53" s="1"/>
  <c r="H31" i="231" s="1"/>
  <c r="BL21" i="53"/>
  <c r="BL22" i="53"/>
  <c r="BL23" i="53"/>
  <c r="BL19" i="53"/>
  <c r="BL16" i="53"/>
  <c r="BL17" i="53"/>
  <c r="BL15" i="53"/>
  <c r="BL14" i="53"/>
  <c r="CL14" i="53" s="1"/>
  <c r="W39" i="53"/>
  <c r="W34" i="53"/>
  <c r="AJ34" i="53" s="1"/>
  <c r="W35" i="53"/>
  <c r="W36" i="53"/>
  <c r="W37" i="53"/>
  <c r="W33" i="53"/>
  <c r="AJ33" i="53" s="1"/>
  <c r="W28" i="53"/>
  <c r="W29" i="53"/>
  <c r="AJ29" i="53" s="1"/>
  <c r="W30" i="53"/>
  <c r="W31" i="53"/>
  <c r="AJ31" i="53" s="1"/>
  <c r="W27" i="53"/>
  <c r="W22" i="53"/>
  <c r="W23" i="53"/>
  <c r="AJ23" i="53" s="1"/>
  <c r="W24" i="53"/>
  <c r="AJ24" i="53" s="1"/>
  <c r="W25" i="53"/>
  <c r="W21" i="53"/>
  <c r="AJ21" i="53" s="1"/>
  <c r="W16" i="53"/>
  <c r="W17" i="53"/>
  <c r="AJ17" i="53" s="1"/>
  <c r="W18" i="53"/>
  <c r="W19" i="53"/>
  <c r="W15" i="53"/>
  <c r="W14" i="53"/>
  <c r="AJ14" i="53" s="1"/>
  <c r="Q39" i="53"/>
  <c r="Q34" i="53"/>
  <c r="AQ34" i="53" s="1"/>
  <c r="H21" i="231" s="1"/>
  <c r="Q35" i="53"/>
  <c r="Q36" i="53"/>
  <c r="Q37" i="53"/>
  <c r="Q33" i="53"/>
  <c r="Q28" i="53"/>
  <c r="AQ28" i="53" s="1"/>
  <c r="H16" i="231" s="1"/>
  <c r="Q29" i="53"/>
  <c r="Q30" i="53"/>
  <c r="Q31" i="53"/>
  <c r="AQ31" i="53" s="1"/>
  <c r="H19" i="231" s="1"/>
  <c r="Q27" i="53"/>
  <c r="Q22" i="53"/>
  <c r="Q23" i="53"/>
  <c r="Q24" i="53"/>
  <c r="Q25" i="53"/>
  <c r="AQ25" i="53" s="1"/>
  <c r="H14" i="231" s="1"/>
  <c r="Q21" i="53"/>
  <c r="Q16" i="53"/>
  <c r="Q17" i="53"/>
  <c r="AQ17" i="53" s="1"/>
  <c r="H7" i="231" s="1"/>
  <c r="Q18" i="53"/>
  <c r="Q19" i="53"/>
  <c r="AQ19" i="53" s="1"/>
  <c r="H9" i="231" s="1"/>
  <c r="Q15" i="53"/>
  <c r="Q14" i="53"/>
  <c r="CG5" i="53"/>
  <c r="BV5" i="53"/>
  <c r="CG5" i="143"/>
  <c r="BV5" i="143"/>
  <c r="I5" i="231"/>
  <c r="AQ14" i="54"/>
  <c r="AQ16" i="54"/>
  <c r="I6" i="231" s="1"/>
  <c r="V46" i="53"/>
  <c r="V45" i="53"/>
  <c r="V44" i="53"/>
  <c r="V43" i="53"/>
  <c r="CE39" i="53"/>
  <c r="CL39" i="53"/>
  <c r="H47" i="231"/>
  <c r="AJ39" i="53"/>
  <c r="AQ39" i="53"/>
  <c r="H25" i="231" s="1"/>
  <c r="CE38" i="53"/>
  <c r="CE37" i="53"/>
  <c r="AQ37" i="53"/>
  <c r="H24" i="231" s="1"/>
  <c r="AJ37" i="53"/>
  <c r="AJ36" i="53"/>
  <c r="AQ36" i="53"/>
  <c r="H23" i="231" s="1"/>
  <c r="CE35" i="53"/>
  <c r="AJ35" i="53"/>
  <c r="AQ35" i="53"/>
  <c r="H22" i="231" s="1"/>
  <c r="CE34" i="53"/>
  <c r="CL34" i="53"/>
  <c r="H43" i="231"/>
  <c r="CE33" i="53"/>
  <c r="AQ33" i="53"/>
  <c r="H20" i="231"/>
  <c r="CL32" i="53"/>
  <c r="H41" i="231" s="1"/>
  <c r="CE32" i="53"/>
  <c r="CL31" i="53"/>
  <c r="H40" i="231" s="1"/>
  <c r="AJ30" i="53"/>
  <c r="AQ30" i="53"/>
  <c r="H18" i="231" s="1"/>
  <c r="CE29" i="53"/>
  <c r="CL29" i="53"/>
  <c r="H39" i="231"/>
  <c r="AQ29" i="53"/>
  <c r="H17" i="231" s="1"/>
  <c r="CE28" i="53"/>
  <c r="H38" i="231"/>
  <c r="AJ28" i="53"/>
  <c r="CL27" i="53"/>
  <c r="H37" i="231" s="1"/>
  <c r="CE27" i="53"/>
  <c r="AJ27" i="53"/>
  <c r="AQ27" i="53"/>
  <c r="H15" i="231" s="1"/>
  <c r="CL26" i="53"/>
  <c r="H36" i="231"/>
  <c r="CE26" i="53"/>
  <c r="CL25" i="53"/>
  <c r="H35" i="231" s="1"/>
  <c r="AJ25" i="53"/>
  <c r="AQ24" i="53"/>
  <c r="H13" i="231" s="1"/>
  <c r="CE23" i="53"/>
  <c r="CL23" i="53"/>
  <c r="H34" i="231"/>
  <c r="AQ23" i="53"/>
  <c r="H12" i="231"/>
  <c r="CL22" i="53"/>
  <c r="H33" i="231" s="1"/>
  <c r="CE22" i="53"/>
  <c r="AJ22" i="53"/>
  <c r="AQ22" i="53"/>
  <c r="H11" i="231" s="1"/>
  <c r="CL21" i="53"/>
  <c r="H32" i="231"/>
  <c r="CE21" i="53"/>
  <c r="AQ21" i="53"/>
  <c r="H10" i="231" s="1"/>
  <c r="CE20" i="53"/>
  <c r="CE19" i="53"/>
  <c r="CL19" i="53"/>
  <c r="H30" i="231" s="1"/>
  <c r="AJ19" i="53"/>
  <c r="AJ18" i="53"/>
  <c r="AQ18" i="53"/>
  <c r="H8" i="231"/>
  <c r="CL17" i="53"/>
  <c r="H29" i="231" s="1"/>
  <c r="CE17" i="53"/>
  <c r="CL16" i="53"/>
  <c r="H28" i="231"/>
  <c r="CE16" i="53"/>
  <c r="AJ16" i="53"/>
  <c r="AQ16" i="53"/>
  <c r="H6" i="231" s="1"/>
  <c r="CE15" i="53"/>
  <c r="CL15" i="53"/>
  <c r="H27" i="231"/>
  <c r="AJ15" i="53"/>
  <c r="CE14" i="53"/>
  <c r="H26" i="231"/>
  <c r="AQ14" i="53"/>
  <c r="H4" i="231" s="1"/>
  <c r="AI45" i="143"/>
  <c r="AQ15" i="53"/>
  <c r="H5" i="231"/>
  <c r="V46" i="143"/>
  <c r="V45" i="143"/>
  <c r="V44" i="143"/>
  <c r="V43" i="143"/>
  <c r="BR38" i="143"/>
  <c r="CE38" i="143"/>
  <c r="BR39" i="143"/>
  <c r="CE39" i="143"/>
  <c r="BR37" i="143"/>
  <c r="CE37" i="143"/>
  <c r="BR32" i="143"/>
  <c r="CE32" i="143"/>
  <c r="BR33" i="143"/>
  <c r="CE33" i="143"/>
  <c r="BR34" i="143"/>
  <c r="CE34" i="143"/>
  <c r="BR35" i="143"/>
  <c r="CE35" i="143"/>
  <c r="BR31" i="143"/>
  <c r="CE31" i="143"/>
  <c r="BR26" i="143"/>
  <c r="CE26" i="143"/>
  <c r="BR27" i="143"/>
  <c r="CE27" i="143"/>
  <c r="BR28" i="143"/>
  <c r="CE28" i="143"/>
  <c r="BR29" i="143"/>
  <c r="CE29" i="143"/>
  <c r="BR25" i="143"/>
  <c r="CE25" i="143"/>
  <c r="BR20" i="143"/>
  <c r="CE20" i="143"/>
  <c r="BR21" i="143"/>
  <c r="CE21" i="143"/>
  <c r="BR22" i="143"/>
  <c r="CE22" i="143"/>
  <c r="BR23" i="143"/>
  <c r="CE23" i="143"/>
  <c r="BR19" i="143"/>
  <c r="CE19" i="143"/>
  <c r="BR16" i="143"/>
  <c r="CE16" i="143"/>
  <c r="BR17" i="143"/>
  <c r="CE17" i="143"/>
  <c r="BL38" i="143"/>
  <c r="CL38" i="143"/>
  <c r="G46" i="231"/>
  <c r="BL39" i="143"/>
  <c r="CL39" i="143" s="1"/>
  <c r="G47" i="231"/>
  <c r="BL37" i="143"/>
  <c r="CL37" i="143"/>
  <c r="G45" i="231" s="1"/>
  <c r="BL32" i="143"/>
  <c r="CL32" i="143"/>
  <c r="G41" i="231"/>
  <c r="BL33" i="143"/>
  <c r="BL34" i="143"/>
  <c r="CL34" i="143" s="1"/>
  <c r="G43" i="231" s="1"/>
  <c r="BL35" i="143"/>
  <c r="CL35" i="143"/>
  <c r="G44" i="231"/>
  <c r="BL31" i="143"/>
  <c r="CL31" i="143" s="1"/>
  <c r="G40" i="231" s="1"/>
  <c r="BL26" i="143"/>
  <c r="CL26" i="143"/>
  <c r="G36" i="231" s="1"/>
  <c r="BL27" i="143"/>
  <c r="CL27" i="143"/>
  <c r="G37" i="231"/>
  <c r="BL28" i="143"/>
  <c r="CL28" i="143"/>
  <c r="G38" i="231" s="1"/>
  <c r="BL29" i="143"/>
  <c r="CL29" i="143" s="1"/>
  <c r="G39" i="231" s="1"/>
  <c r="BL25" i="143"/>
  <c r="CL25" i="143" s="1"/>
  <c r="G35" i="231" s="1"/>
  <c r="BL20" i="143"/>
  <c r="CL20" i="143" s="1"/>
  <c r="G31" i="231"/>
  <c r="BL21" i="143"/>
  <c r="CL21" i="143"/>
  <c r="G32" i="231"/>
  <c r="BL22" i="143"/>
  <c r="CL22" i="143" s="1"/>
  <c r="G33" i="231"/>
  <c r="BL23" i="143"/>
  <c r="CL23" i="143"/>
  <c r="G34" i="231" s="1"/>
  <c r="BL19" i="143"/>
  <c r="CL19" i="143"/>
  <c r="G30" i="231"/>
  <c r="BL16" i="143"/>
  <c r="CL16" i="143"/>
  <c r="G28" i="231" s="1"/>
  <c r="BL17" i="143"/>
  <c r="CL17" i="143" s="1"/>
  <c r="G29" i="231" s="1"/>
  <c r="BL15" i="143"/>
  <c r="CL15" i="143"/>
  <c r="G27" i="231" s="1"/>
  <c r="BR15" i="143"/>
  <c r="CE15" i="143" s="1"/>
  <c r="BR14" i="143"/>
  <c r="CE14" i="143"/>
  <c r="W39" i="143"/>
  <c r="AJ39" i="143"/>
  <c r="W34" i="143"/>
  <c r="AJ34" i="143" s="1"/>
  <c r="W35" i="143"/>
  <c r="AJ35" i="143"/>
  <c r="W36" i="143"/>
  <c r="AJ36" i="143"/>
  <c r="W37" i="143"/>
  <c r="AJ37" i="143"/>
  <c r="W33" i="143"/>
  <c r="AJ33" i="143" s="1"/>
  <c r="W28" i="143"/>
  <c r="AJ28" i="143"/>
  <c r="W29" i="143"/>
  <c r="AJ29" i="143"/>
  <c r="W30" i="143"/>
  <c r="AJ30" i="143"/>
  <c r="W31" i="143"/>
  <c r="AJ31" i="143" s="1"/>
  <c r="W27" i="143"/>
  <c r="AJ27" i="143"/>
  <c r="W22" i="143"/>
  <c r="AJ22" i="143"/>
  <c r="W23" i="143"/>
  <c r="AJ23" i="143"/>
  <c r="W24" i="143"/>
  <c r="AJ24" i="143" s="1"/>
  <c r="W25" i="143"/>
  <c r="W21" i="143"/>
  <c r="AJ21" i="143" s="1"/>
  <c r="W16" i="143"/>
  <c r="AJ16" i="143" s="1"/>
  <c r="W17" i="143"/>
  <c r="AJ17" i="143"/>
  <c r="W18" i="143"/>
  <c r="AJ18" i="143" s="1"/>
  <c r="W19" i="143"/>
  <c r="AJ19" i="143" s="1"/>
  <c r="W15" i="143"/>
  <c r="AJ15" i="143" s="1"/>
  <c r="Q39" i="143"/>
  <c r="AQ39" i="143"/>
  <c r="G25" i="231" s="1"/>
  <c r="Q34" i="143"/>
  <c r="AQ34" i="143"/>
  <c r="G21" i="231" s="1"/>
  <c r="Q35" i="143"/>
  <c r="AQ35" i="143" s="1"/>
  <c r="G22" i="231" s="1"/>
  <c r="Q36" i="143"/>
  <c r="AQ36" i="143" s="1"/>
  <c r="G23" i="231" s="1"/>
  <c r="Q37" i="143"/>
  <c r="AQ37" i="143" s="1"/>
  <c r="G24" i="231"/>
  <c r="Q33" i="143"/>
  <c r="AQ33" i="143"/>
  <c r="G20" i="231"/>
  <c r="Q28" i="143"/>
  <c r="AQ28" i="143" s="1"/>
  <c r="G16" i="231"/>
  <c r="Q29" i="143"/>
  <c r="AQ29" i="143"/>
  <c r="G17" i="231" s="1"/>
  <c r="Q30" i="143"/>
  <c r="Q31" i="143"/>
  <c r="AQ31" i="143"/>
  <c r="G19" i="231" s="1"/>
  <c r="Q27" i="143"/>
  <c r="AQ27" i="143" s="1"/>
  <c r="G15" i="231" s="1"/>
  <c r="Q22" i="143"/>
  <c r="AQ22" i="143"/>
  <c r="G11" i="231"/>
  <c r="Q23" i="143"/>
  <c r="AQ23" i="143" s="1"/>
  <c r="G12" i="231" s="1"/>
  <c r="Q24" i="143"/>
  <c r="AQ24" i="143"/>
  <c r="G13" i="231" s="1"/>
  <c r="Q25" i="143"/>
  <c r="AQ25" i="143"/>
  <c r="G14" i="231" s="1"/>
  <c r="Q21" i="143"/>
  <c r="AQ21" i="143"/>
  <c r="G10" i="231" s="1"/>
  <c r="Q16" i="143"/>
  <c r="AQ16" i="143" s="1"/>
  <c r="Q17" i="143"/>
  <c r="Q18" i="143"/>
  <c r="AQ18" i="143" s="1"/>
  <c r="G8" i="231" s="1"/>
  <c r="Q19" i="143"/>
  <c r="AQ19" i="143"/>
  <c r="G9" i="231" s="1"/>
  <c r="Q15" i="143"/>
  <c r="BL14" i="143"/>
  <c r="CL14" i="143"/>
  <c r="G26" i="231" s="1"/>
  <c r="W14" i="143"/>
  <c r="AJ14" i="143" s="1"/>
  <c r="Q14" i="143"/>
  <c r="AQ14" i="143" s="1"/>
  <c r="CL33" i="143"/>
  <c r="G42" i="231"/>
  <c r="AQ30" i="143"/>
  <c r="G18" i="231"/>
  <c r="AJ25" i="143"/>
  <c r="AQ17" i="143"/>
  <c r="G7" i="231"/>
  <c r="G6" i="231"/>
  <c r="AQ15" i="143"/>
  <c r="G5" i="231" s="1"/>
  <c r="C58" i="221"/>
  <c r="S54" i="221"/>
  <c r="K54" i="221"/>
  <c r="V7" i="221"/>
  <c r="V8" i="221"/>
  <c r="V9" i="221"/>
  <c r="V10" i="221"/>
  <c r="V11" i="221"/>
  <c r="V12" i="221"/>
  <c r="V13" i="221"/>
  <c r="V14" i="221"/>
  <c r="V15" i="221"/>
  <c r="V16" i="221"/>
  <c r="V17" i="221"/>
  <c r="V18" i="221"/>
  <c r="V19" i="221"/>
  <c r="V20" i="221"/>
  <c r="V21" i="221"/>
  <c r="V22" i="221"/>
  <c r="V23" i="221"/>
  <c r="V24" i="221"/>
  <c r="V25" i="221"/>
  <c r="V26" i="221"/>
  <c r="V27" i="221"/>
  <c r="V28" i="221"/>
  <c r="V29" i="221"/>
  <c r="V30" i="221"/>
  <c r="V31" i="221"/>
  <c r="V32" i="221"/>
  <c r="V33" i="221"/>
  <c r="V34" i="221"/>
  <c r="V35" i="221"/>
  <c r="V36" i="221"/>
  <c r="V37" i="221"/>
  <c r="V38" i="221"/>
  <c r="V39" i="221"/>
  <c r="V40" i="221"/>
  <c r="V41" i="221"/>
  <c r="V42" i="221"/>
  <c r="V43" i="221"/>
  <c r="V44" i="221"/>
  <c r="V45" i="221"/>
  <c r="V46" i="221"/>
  <c r="V47" i="221"/>
  <c r="V48" i="221"/>
  <c r="V49" i="221"/>
  <c r="V6" i="221"/>
  <c r="T7" i="221"/>
  <c r="T8" i="221"/>
  <c r="X8" i="221" s="1"/>
  <c r="T9" i="221"/>
  <c r="T10" i="221"/>
  <c r="T11" i="221"/>
  <c r="T12" i="221"/>
  <c r="T13" i="221"/>
  <c r="T14" i="221"/>
  <c r="X14" i="221" s="1"/>
  <c r="T15" i="221"/>
  <c r="T16" i="221"/>
  <c r="X16" i="221" s="1"/>
  <c r="T17" i="221"/>
  <c r="T18" i="221"/>
  <c r="T19" i="221"/>
  <c r="T20" i="221"/>
  <c r="T21" i="221"/>
  <c r="T22" i="221"/>
  <c r="T23" i="221"/>
  <c r="T24" i="221"/>
  <c r="X24" i="221" s="1"/>
  <c r="T25" i="221"/>
  <c r="T26" i="221"/>
  <c r="T27" i="221"/>
  <c r="T28" i="221"/>
  <c r="T29" i="221"/>
  <c r="T30" i="221"/>
  <c r="T31" i="221"/>
  <c r="T32" i="221"/>
  <c r="X32" i="221" s="1"/>
  <c r="T33" i="221"/>
  <c r="T34" i="221"/>
  <c r="T35" i="221"/>
  <c r="T36" i="221"/>
  <c r="T37" i="221"/>
  <c r="T38" i="221"/>
  <c r="X38" i="221" s="1"/>
  <c r="AG38" i="221" s="1"/>
  <c r="T39" i="221"/>
  <c r="T40" i="221"/>
  <c r="X40" i="221" s="1"/>
  <c r="T41" i="221"/>
  <c r="T42" i="221"/>
  <c r="T43" i="221"/>
  <c r="T44" i="221"/>
  <c r="T45" i="221"/>
  <c r="T46" i="221"/>
  <c r="X46" i="221" s="1"/>
  <c r="T47" i="221"/>
  <c r="T48" i="221"/>
  <c r="X48" i="221" s="1"/>
  <c r="T49" i="221"/>
  <c r="T6" i="221"/>
  <c r="R7" i="221"/>
  <c r="R8" i="221"/>
  <c r="R9" i="221"/>
  <c r="R10" i="221"/>
  <c r="AC10" i="221" s="1"/>
  <c r="R11" i="221"/>
  <c r="R12" i="221"/>
  <c r="R13" i="221"/>
  <c r="R14" i="221"/>
  <c r="R15" i="221"/>
  <c r="R16" i="221"/>
  <c r="R17" i="221"/>
  <c r="R18" i="221"/>
  <c r="X18" i="221" s="1"/>
  <c r="R19" i="221"/>
  <c r="R20" i="221"/>
  <c r="R21" i="221"/>
  <c r="R22" i="221"/>
  <c r="R23" i="221"/>
  <c r="R24" i="221"/>
  <c r="R25" i="221"/>
  <c r="R26" i="221"/>
  <c r="R27" i="221"/>
  <c r="R28" i="221"/>
  <c r="AC28" i="221" s="1"/>
  <c r="R29" i="221"/>
  <c r="R30" i="221"/>
  <c r="R31" i="221"/>
  <c r="R32" i="221"/>
  <c r="R33" i="221"/>
  <c r="R34" i="221"/>
  <c r="AC34" i="221" s="1"/>
  <c r="R35" i="221"/>
  <c r="R36" i="221"/>
  <c r="R37" i="221"/>
  <c r="R38" i="221"/>
  <c r="R39" i="221"/>
  <c r="R40" i="221"/>
  <c r="R41" i="221"/>
  <c r="R42" i="221"/>
  <c r="AC42" i="221" s="1"/>
  <c r="R43" i="221"/>
  <c r="R44" i="221"/>
  <c r="R45" i="221"/>
  <c r="R46" i="221"/>
  <c r="R47" i="221"/>
  <c r="R48" i="221"/>
  <c r="R49" i="221"/>
  <c r="R6" i="221"/>
  <c r="AC6" i="221" s="1"/>
  <c r="L7" i="221"/>
  <c r="L8" i="221"/>
  <c r="AC8" i="221" s="1"/>
  <c r="L9" i="221"/>
  <c r="L10" i="221"/>
  <c r="L11" i="221"/>
  <c r="L12" i="221"/>
  <c r="L13" i="221"/>
  <c r="L14" i="221"/>
  <c r="AC14" i="221" s="1"/>
  <c r="L15" i="221"/>
  <c r="L16" i="221"/>
  <c r="AC16" i="221" s="1"/>
  <c r="L17" i="221"/>
  <c r="L18" i="221"/>
  <c r="L19" i="221"/>
  <c r="L20" i="221"/>
  <c r="L21" i="221"/>
  <c r="L22" i="221"/>
  <c r="AC22" i="221" s="1"/>
  <c r="L23" i="221"/>
  <c r="L24" i="221"/>
  <c r="AC24" i="221" s="1"/>
  <c r="L25" i="221"/>
  <c r="L26" i="221"/>
  <c r="L27" i="221"/>
  <c r="L28" i="221"/>
  <c r="L29" i="221"/>
  <c r="L30" i="221"/>
  <c r="AC30" i="221" s="1"/>
  <c r="L31" i="221"/>
  <c r="L32" i="221"/>
  <c r="AC32" i="221" s="1"/>
  <c r="L33" i="221"/>
  <c r="L34" i="221"/>
  <c r="L35" i="221"/>
  <c r="L36" i="221"/>
  <c r="L37" i="221"/>
  <c r="L38" i="221"/>
  <c r="AC38" i="221" s="1"/>
  <c r="L39" i="221"/>
  <c r="L40" i="221"/>
  <c r="AC40" i="221" s="1"/>
  <c r="L41" i="221"/>
  <c r="L42" i="221"/>
  <c r="L43" i="221"/>
  <c r="L44" i="221"/>
  <c r="L45" i="221"/>
  <c r="L46" i="221"/>
  <c r="AC46" i="221" s="1"/>
  <c r="L47" i="221"/>
  <c r="L48" i="221"/>
  <c r="AC48" i="221" s="1"/>
  <c r="L49" i="221"/>
  <c r="L6" i="221"/>
  <c r="P7" i="221"/>
  <c r="X7" i="221" s="1"/>
  <c r="P8" i="221"/>
  <c r="P9" i="221"/>
  <c r="X9" i="221" s="1"/>
  <c r="AG9" i="221" s="1"/>
  <c r="P10" i="221"/>
  <c r="X10" i="221" s="1"/>
  <c r="AG10" i="221" s="1"/>
  <c r="P11" i="221"/>
  <c r="P12" i="221"/>
  <c r="P13" i="221"/>
  <c r="P14" i="221"/>
  <c r="P15" i="221"/>
  <c r="X15" i="221"/>
  <c r="AG15" i="221" s="1"/>
  <c r="P16" i="221"/>
  <c r="P17" i="221"/>
  <c r="X17" i="221" s="1"/>
  <c r="AG17" i="221" s="1"/>
  <c r="P18" i="221"/>
  <c r="P19" i="221"/>
  <c r="P20" i="221"/>
  <c r="P21" i="221"/>
  <c r="P22" i="221"/>
  <c r="P23" i="221"/>
  <c r="X23" i="221"/>
  <c r="AG23" i="221" s="1"/>
  <c r="P24" i="221"/>
  <c r="P25" i="221"/>
  <c r="X25" i="221"/>
  <c r="P26" i="221"/>
  <c r="P27" i="221"/>
  <c r="P28" i="221"/>
  <c r="P29" i="221"/>
  <c r="P30" i="221"/>
  <c r="P31" i="221"/>
  <c r="X31" i="221" s="1"/>
  <c r="AG31" i="221" s="1"/>
  <c r="P32" i="221"/>
  <c r="P33" i="221"/>
  <c r="X33" i="221"/>
  <c r="P34" i="221"/>
  <c r="P35" i="221"/>
  <c r="P36" i="221"/>
  <c r="P37" i="221"/>
  <c r="P38" i="221"/>
  <c r="P39" i="221"/>
  <c r="X39" i="221" s="1"/>
  <c r="AG39" i="221" s="1"/>
  <c r="P40" i="221"/>
  <c r="P41" i="221"/>
  <c r="X41" i="221" s="1"/>
  <c r="P42" i="221"/>
  <c r="P43" i="221"/>
  <c r="P44" i="221"/>
  <c r="P45" i="221"/>
  <c r="P46" i="221"/>
  <c r="P47" i="221"/>
  <c r="X47" i="221"/>
  <c r="AG47" i="221" s="1"/>
  <c r="P48" i="221"/>
  <c r="P49" i="221"/>
  <c r="X49" i="221" s="1"/>
  <c r="AG49" i="221" s="1"/>
  <c r="P6" i="221"/>
  <c r="I7" i="221"/>
  <c r="I8" i="221"/>
  <c r="I9" i="221"/>
  <c r="I10" i="221"/>
  <c r="I11" i="221"/>
  <c r="I12" i="221"/>
  <c r="I13" i="221"/>
  <c r="I14" i="221"/>
  <c r="I15" i="221"/>
  <c r="I16" i="221"/>
  <c r="I17" i="221"/>
  <c r="I18" i="221"/>
  <c r="I19" i="221"/>
  <c r="I20" i="221"/>
  <c r="I21" i="221"/>
  <c r="I22" i="221"/>
  <c r="I23" i="221"/>
  <c r="I24" i="221"/>
  <c r="I25" i="221"/>
  <c r="I26" i="221"/>
  <c r="I27" i="221"/>
  <c r="I28" i="221"/>
  <c r="I29" i="221"/>
  <c r="I30" i="221"/>
  <c r="I31" i="221"/>
  <c r="I32" i="221"/>
  <c r="I33" i="221"/>
  <c r="I34" i="221"/>
  <c r="I35" i="221"/>
  <c r="I36" i="221"/>
  <c r="I37" i="221"/>
  <c r="I38" i="221"/>
  <c r="I39" i="221"/>
  <c r="I40" i="221"/>
  <c r="I41" i="221"/>
  <c r="I42" i="221"/>
  <c r="I43" i="221"/>
  <c r="I44" i="221"/>
  <c r="I45" i="221"/>
  <c r="I46" i="221"/>
  <c r="I47" i="221"/>
  <c r="I48" i="221"/>
  <c r="I49" i="221"/>
  <c r="I6" i="221"/>
  <c r="E8" i="221"/>
  <c r="E9" i="221"/>
  <c r="E10" i="221"/>
  <c r="E11" i="221"/>
  <c r="E12" i="221"/>
  <c r="E13" i="221"/>
  <c r="E14" i="221"/>
  <c r="E15" i="221"/>
  <c r="E16" i="221"/>
  <c r="E17" i="221"/>
  <c r="E18" i="221"/>
  <c r="E19" i="221"/>
  <c r="E20" i="221"/>
  <c r="E21" i="221"/>
  <c r="E22" i="221"/>
  <c r="E23" i="221"/>
  <c r="E24" i="221"/>
  <c r="E25" i="221"/>
  <c r="E26" i="221"/>
  <c r="E27" i="221"/>
  <c r="E28" i="221"/>
  <c r="E29" i="221"/>
  <c r="E30" i="221"/>
  <c r="E31" i="221"/>
  <c r="E32" i="221"/>
  <c r="E33" i="221"/>
  <c r="E34" i="221"/>
  <c r="E35" i="221"/>
  <c r="E36" i="221"/>
  <c r="E37" i="221"/>
  <c r="E38" i="221"/>
  <c r="E39" i="221"/>
  <c r="E40" i="221"/>
  <c r="E41" i="221"/>
  <c r="E42" i="221"/>
  <c r="E43" i="221"/>
  <c r="E44" i="221"/>
  <c r="E45" i="221"/>
  <c r="E46" i="221"/>
  <c r="E47" i="221"/>
  <c r="E48" i="221"/>
  <c r="E49" i="221"/>
  <c r="E7" i="221"/>
  <c r="E6" i="221"/>
  <c r="AC47" i="221"/>
  <c r="AC23" i="221"/>
  <c r="AC7" i="221"/>
  <c r="AC18" i="221"/>
  <c r="AC39" i="221"/>
  <c r="AC15" i="221"/>
  <c r="AC31" i="221"/>
  <c r="X45" i="221"/>
  <c r="X37" i="221"/>
  <c r="X29" i="221"/>
  <c r="X21" i="221"/>
  <c r="X13" i="221"/>
  <c r="AC49" i="221"/>
  <c r="AC41" i="221"/>
  <c r="AG41" i="221"/>
  <c r="AC33" i="221"/>
  <c r="AG33" i="221"/>
  <c r="AC25" i="221"/>
  <c r="AG25" i="221"/>
  <c r="AC17" i="221"/>
  <c r="AC9" i="221"/>
  <c r="AG7" i="221"/>
  <c r="X43" i="221"/>
  <c r="X35" i="221"/>
  <c r="AG35" i="221" s="1"/>
  <c r="X27" i="221"/>
  <c r="X19" i="221"/>
  <c r="X11" i="221"/>
  <c r="AG11" i="221" s="1"/>
  <c r="AC43" i="221"/>
  <c r="AC35" i="221"/>
  <c r="AC27" i="221"/>
  <c r="AC19" i="221"/>
  <c r="AC11" i="221"/>
  <c r="AC45" i="221"/>
  <c r="AC21" i="221"/>
  <c r="AG21" i="221"/>
  <c r="AC37" i="221"/>
  <c r="AG37" i="221" s="1"/>
  <c r="AC29" i="221"/>
  <c r="AC13" i="221"/>
  <c r="AG13" i="221"/>
  <c r="AG19" i="221"/>
  <c r="AG27" i="221"/>
  <c r="AG43" i="221"/>
  <c r="AE4" i="221"/>
  <c r="Z4" i="221"/>
  <c r="A424" i="47"/>
  <c r="A425" i="47"/>
  <c r="A423" i="47"/>
  <c r="A418" i="47"/>
  <c r="A419" i="47"/>
  <c r="A420" i="47"/>
  <c r="A421" i="47"/>
  <c r="A417" i="47"/>
  <c r="A412" i="47"/>
  <c r="A413" i="47"/>
  <c r="A414" i="47"/>
  <c r="A415" i="47"/>
  <c r="A411" i="47"/>
  <c r="A406" i="47"/>
  <c r="A407" i="47"/>
  <c r="A408" i="47"/>
  <c r="A409" i="47"/>
  <c r="A405" i="47"/>
  <c r="A400" i="47"/>
  <c r="A401" i="47"/>
  <c r="A402" i="47"/>
  <c r="A403" i="47"/>
  <c r="A399" i="47"/>
  <c r="A394" i="47"/>
  <c r="A395" i="47"/>
  <c r="A396" i="47"/>
  <c r="A397" i="47"/>
  <c r="A393" i="47"/>
  <c r="A388" i="47"/>
  <c r="A389" i="47"/>
  <c r="A390" i="47"/>
  <c r="A391" i="47"/>
  <c r="A387" i="47"/>
  <c r="A382" i="47"/>
  <c r="A383" i="47"/>
  <c r="A384" i="47"/>
  <c r="A385" i="47"/>
  <c r="A381" i="47"/>
  <c r="A375" i="47"/>
  <c r="A376" i="47"/>
  <c r="A377" i="47"/>
  <c r="A378" i="47"/>
  <c r="A379" i="47"/>
  <c r="A374" i="47"/>
  <c r="Y321" i="47"/>
  <c r="E10" i="230"/>
  <c r="Y322" i="47"/>
  <c r="E11" i="230" s="1"/>
  <c r="Y323" i="47"/>
  <c r="E12" i="230"/>
  <c r="Y324" i="47"/>
  <c r="E13" i="230"/>
  <c r="Y325" i="47"/>
  <c r="E14" i="230"/>
  <c r="Y326" i="47"/>
  <c r="E15" i="230" s="1"/>
  <c r="Y327" i="47"/>
  <c r="E16" i="230"/>
  <c r="Y328" i="47"/>
  <c r="E17" i="230"/>
  <c r="Y329" i="47"/>
  <c r="E18" i="230"/>
  <c r="Y330" i="47"/>
  <c r="E19" i="230" s="1"/>
  <c r="Y331" i="47"/>
  <c r="E20" i="230"/>
  <c r="Y332" i="47"/>
  <c r="E21" i="230"/>
  <c r="Y333" i="47"/>
  <c r="E22" i="230"/>
  <c r="Y334" i="47"/>
  <c r="E23" i="230" s="1"/>
  <c r="Y335" i="47"/>
  <c r="E24" i="230"/>
  <c r="Y336" i="47"/>
  <c r="E25" i="230"/>
  <c r="Y337" i="47"/>
  <c r="E26" i="230"/>
  <c r="Y338" i="47"/>
  <c r="E27" i="230" s="1"/>
  <c r="Y339" i="47"/>
  <c r="E28" i="230"/>
  <c r="Y340" i="47"/>
  <c r="E29" i="230"/>
  <c r="Y341" i="47"/>
  <c r="E30" i="230"/>
  <c r="Y342" i="47"/>
  <c r="E31" i="230" s="1"/>
  <c r="Y300" i="47"/>
  <c r="E11" i="227"/>
  <c r="Y301" i="47"/>
  <c r="E12" i="227"/>
  <c r="Y302" i="47"/>
  <c r="E13" i="227"/>
  <c r="Y303" i="47"/>
  <c r="E14" i="227" s="1"/>
  <c r="Y304" i="47"/>
  <c r="E15" i="227"/>
  <c r="Y305" i="47"/>
  <c r="E16" i="227"/>
  <c r="Y306" i="47"/>
  <c r="E17" i="227"/>
  <c r="Y307" i="47"/>
  <c r="E18" i="227" s="1"/>
  <c r="Y308" i="47"/>
  <c r="E19" i="227"/>
  <c r="Y309" i="47"/>
  <c r="E20" i="227"/>
  <c r="Y310" i="47"/>
  <c r="E21" i="227"/>
  <c r="Y311" i="47"/>
  <c r="E22" i="227" s="1"/>
  <c r="Y312" i="47"/>
  <c r="E23" i="227"/>
  <c r="Y313" i="47"/>
  <c r="E24" i="227"/>
  <c r="Y314" i="47"/>
  <c r="E25" i="227"/>
  <c r="Y315" i="47"/>
  <c r="E26" i="227" s="1"/>
  <c r="Y316" i="47"/>
  <c r="E27" i="227"/>
  <c r="Y317" i="47"/>
  <c r="E28" i="227"/>
  <c r="Y318" i="47"/>
  <c r="E29" i="227"/>
  <c r="Y319" i="47"/>
  <c r="E30" i="227" s="1"/>
  <c r="Y320" i="47"/>
  <c r="E31" i="227"/>
  <c r="Y299" i="47"/>
  <c r="E10" i="227"/>
  <c r="M278" i="47"/>
  <c r="M279" i="47"/>
  <c r="M277" i="47"/>
  <c r="M272" i="47"/>
  <c r="M273" i="47"/>
  <c r="M274" i="47"/>
  <c r="M275" i="47"/>
  <c r="M271" i="47"/>
  <c r="M266" i="47"/>
  <c r="M267" i="47"/>
  <c r="M268" i="47"/>
  <c r="M269" i="47"/>
  <c r="M265" i="47"/>
  <c r="M260" i="47"/>
  <c r="M261" i="47"/>
  <c r="M262" i="47"/>
  <c r="M263" i="47"/>
  <c r="M259" i="47"/>
  <c r="M254" i="47"/>
  <c r="M255" i="47"/>
  <c r="M256" i="47"/>
  <c r="M257" i="47"/>
  <c r="M253" i="47"/>
  <c r="M248" i="47"/>
  <c r="M249" i="47"/>
  <c r="M250" i="47"/>
  <c r="M251" i="47"/>
  <c r="M247" i="47"/>
  <c r="M242" i="47"/>
  <c r="M243" i="47"/>
  <c r="M244" i="47"/>
  <c r="M245" i="47"/>
  <c r="M241" i="47"/>
  <c r="M236" i="47"/>
  <c r="M237" i="47"/>
  <c r="M238" i="47"/>
  <c r="M239" i="47"/>
  <c r="M235" i="47"/>
  <c r="M229" i="47"/>
  <c r="M230" i="47"/>
  <c r="M231" i="47"/>
  <c r="M232" i="47"/>
  <c r="M233" i="47"/>
  <c r="M228" i="47"/>
  <c r="Z46" i="228"/>
  <c r="S49" i="228"/>
  <c r="S48" i="228"/>
  <c r="S47" i="228"/>
  <c r="S46" i="228"/>
  <c r="S45" i="228"/>
  <c r="S44" i="228"/>
  <c r="S43" i="228"/>
  <c r="S41" i="228"/>
  <c r="G48" i="228"/>
  <c r="L45" i="228"/>
  <c r="L43" i="228"/>
  <c r="AJ34" i="230" s="1"/>
  <c r="I45" i="228"/>
  <c r="I43" i="228"/>
  <c r="AE15" i="228"/>
  <c r="AE16" i="228"/>
  <c r="AE17" i="228"/>
  <c r="AE18" i="228"/>
  <c r="AE19" i="228"/>
  <c r="AE20" i="228"/>
  <c r="AK20" i="228" s="1"/>
  <c r="AE21" i="228"/>
  <c r="AE22" i="228"/>
  <c r="AK22" i="228" s="1"/>
  <c r="AE23" i="228"/>
  <c r="AE24" i="228"/>
  <c r="AE25" i="228"/>
  <c r="AE26" i="228"/>
  <c r="AK26" i="228" s="1"/>
  <c r="AO26" i="228" s="1"/>
  <c r="P20" i="230" s="1"/>
  <c r="AE27" i="228"/>
  <c r="AE28" i="228"/>
  <c r="AK28" i="228" s="1"/>
  <c r="AO28" i="228" s="1"/>
  <c r="P22" i="230" s="1"/>
  <c r="AE29" i="228"/>
  <c r="AE30" i="228"/>
  <c r="AE31" i="228"/>
  <c r="AE32" i="228"/>
  <c r="AE33" i="228"/>
  <c r="AE34" i="228"/>
  <c r="AK34" i="228" s="1"/>
  <c r="AO34" i="228" s="1"/>
  <c r="P27" i="230" s="1"/>
  <c r="AM27" i="230" s="1"/>
  <c r="AE35" i="228"/>
  <c r="AE36" i="228"/>
  <c r="AE37" i="228"/>
  <c r="AE38" i="228"/>
  <c r="AK38" i="228" s="1"/>
  <c r="AO38" i="228" s="1"/>
  <c r="P30" i="230" s="1"/>
  <c r="AE39" i="228"/>
  <c r="AK39" i="228" s="1"/>
  <c r="AE14" i="228"/>
  <c r="AC15" i="228"/>
  <c r="AC16" i="228"/>
  <c r="AC17" i="228"/>
  <c r="AC19" i="228"/>
  <c r="AC20" i="228"/>
  <c r="AC21" i="228"/>
  <c r="AC22" i="228"/>
  <c r="AC23" i="228"/>
  <c r="AC25" i="228"/>
  <c r="AC26" i="228"/>
  <c r="AC27" i="228"/>
  <c r="AC28" i="228"/>
  <c r="AC29" i="228"/>
  <c r="AC31" i="228"/>
  <c r="AC32" i="228"/>
  <c r="AC33" i="228"/>
  <c r="AC34" i="228"/>
  <c r="AC35" i="228"/>
  <c r="AC37" i="228"/>
  <c r="AC38" i="228"/>
  <c r="AC39" i="228"/>
  <c r="AC14" i="228"/>
  <c r="AK14" i="228"/>
  <c r="AO14" i="228" s="1"/>
  <c r="P10" i="230" s="1"/>
  <c r="AM10" i="230" s="1"/>
  <c r="AK32" i="228"/>
  <c r="AO32" i="228"/>
  <c r="P25" i="230" s="1"/>
  <c r="AM22" i="230"/>
  <c r="AO20" i="228"/>
  <c r="P15" i="230" s="1"/>
  <c r="AM15" i="230" s="1"/>
  <c r="AK16" i="228"/>
  <c r="AO16" i="228" s="1"/>
  <c r="P12" i="230" s="1"/>
  <c r="AM12" i="230" s="1"/>
  <c r="AO39" i="228"/>
  <c r="P31" i="230" s="1"/>
  <c r="AK35" i="228"/>
  <c r="AO35" i="228" s="1"/>
  <c r="P28" i="230" s="1"/>
  <c r="AM28" i="230" s="1"/>
  <c r="AK31" i="228"/>
  <c r="AO31" i="228"/>
  <c r="P24" i="230" s="1"/>
  <c r="AM24" i="230" s="1"/>
  <c r="AK27" i="228"/>
  <c r="AO27" i="228" s="1"/>
  <c r="P21" i="230" s="1"/>
  <c r="AM21" i="230"/>
  <c r="AK23" i="228"/>
  <c r="AO23" i="228"/>
  <c r="P18" i="230" s="1"/>
  <c r="AK19" i="228"/>
  <c r="AO19" i="228" s="1"/>
  <c r="P14" i="230" s="1"/>
  <c r="AK15" i="228"/>
  <c r="AO15" i="228"/>
  <c r="P11" i="230" s="1"/>
  <c r="AM30" i="230"/>
  <c r="AO22" i="228"/>
  <c r="P17" i="230" s="1"/>
  <c r="AM17" i="230" s="1"/>
  <c r="AK37" i="228"/>
  <c r="AO37" i="228" s="1"/>
  <c r="P29" i="230" s="1"/>
  <c r="AM29" i="230" s="1"/>
  <c r="AK33" i="228"/>
  <c r="AO33" i="228"/>
  <c r="P26" i="230" s="1"/>
  <c r="AK29" i="228"/>
  <c r="AO29" i="228" s="1"/>
  <c r="P23" i="230" s="1"/>
  <c r="AM23" i="230"/>
  <c r="AK25" i="228"/>
  <c r="AO25" i="228"/>
  <c r="P19" i="230" s="1"/>
  <c r="AK21" i="228"/>
  <c r="AO21" i="228" s="1"/>
  <c r="P16" i="230" s="1"/>
  <c r="AM16" i="230" s="1"/>
  <c r="AK17" i="228"/>
  <c r="AO17" i="228"/>
  <c r="P13" i="230" s="1"/>
  <c r="AM13" i="230" s="1"/>
  <c r="AJ35" i="227"/>
  <c r="AJ35" i="230"/>
  <c r="AJ34" i="227"/>
  <c r="I15" i="228"/>
  <c r="I16" i="228"/>
  <c r="P16" i="228" s="1"/>
  <c r="I17" i="228"/>
  <c r="I18" i="228"/>
  <c r="P18" i="228" s="1"/>
  <c r="S18" i="228" s="1"/>
  <c r="P14" i="227" s="1"/>
  <c r="AM14" i="227" s="1"/>
  <c r="I19" i="228"/>
  <c r="I20" i="228"/>
  <c r="I21" i="228"/>
  <c r="I22" i="228"/>
  <c r="P22" i="228" s="1"/>
  <c r="S22" i="228" s="1"/>
  <c r="P17" i="227" s="1"/>
  <c r="I23" i="228"/>
  <c r="I24" i="228"/>
  <c r="P24" i="228" s="1"/>
  <c r="S24" i="228" s="1"/>
  <c r="P19" i="227" s="1"/>
  <c r="I25" i="228"/>
  <c r="I26" i="228"/>
  <c r="I27" i="228"/>
  <c r="I28" i="228"/>
  <c r="I29" i="228"/>
  <c r="I30" i="228"/>
  <c r="P30" i="228" s="1"/>
  <c r="I31" i="228"/>
  <c r="I32" i="228"/>
  <c r="I33" i="228"/>
  <c r="I34" i="228"/>
  <c r="P34" i="228" s="1"/>
  <c r="S34" i="228" s="1"/>
  <c r="P27" i="227" s="1"/>
  <c r="AM27" i="227" s="1"/>
  <c r="I35" i="228"/>
  <c r="I36" i="228"/>
  <c r="I37" i="228"/>
  <c r="I38" i="228"/>
  <c r="I39" i="228"/>
  <c r="I14" i="228"/>
  <c r="P14" i="228" s="1"/>
  <c r="S14" i="228" s="1"/>
  <c r="P10" i="227" s="1"/>
  <c r="AM10" i="227" s="1"/>
  <c r="G15" i="228"/>
  <c r="G16" i="228"/>
  <c r="G17" i="228"/>
  <c r="G18" i="228"/>
  <c r="G19" i="228"/>
  <c r="G21" i="228"/>
  <c r="G22" i="228"/>
  <c r="G23" i="228"/>
  <c r="G24" i="228"/>
  <c r="G25" i="228"/>
  <c r="G27" i="228"/>
  <c r="G28" i="228"/>
  <c r="G29" i="228"/>
  <c r="G30" i="228"/>
  <c r="G31" i="228"/>
  <c r="G33" i="228"/>
  <c r="G34" i="228"/>
  <c r="G35" i="228"/>
  <c r="G36" i="228"/>
  <c r="G37" i="228"/>
  <c r="G39" i="228"/>
  <c r="G14" i="228"/>
  <c r="AM4" i="228"/>
  <c r="AH4" i="228"/>
  <c r="Y39" i="228"/>
  <c r="C39" i="228"/>
  <c r="Y38" i="228"/>
  <c r="Y37" i="228"/>
  <c r="C37" i="228"/>
  <c r="C36" i="228"/>
  <c r="Y35" i="228"/>
  <c r="C35" i="228"/>
  <c r="Y34" i="228"/>
  <c r="C34" i="228"/>
  <c r="Y33" i="228"/>
  <c r="C33" i="228"/>
  <c r="Y32" i="228"/>
  <c r="Y31" i="228"/>
  <c r="C31" i="228"/>
  <c r="C30" i="228"/>
  <c r="Y29" i="228"/>
  <c r="C29" i="228"/>
  <c r="Y28" i="228"/>
  <c r="C28" i="228"/>
  <c r="Y27" i="228"/>
  <c r="C27" i="228"/>
  <c r="Y26" i="228"/>
  <c r="Y25" i="228"/>
  <c r="C25" i="228"/>
  <c r="C24" i="228"/>
  <c r="Y23" i="228"/>
  <c r="C23" i="228"/>
  <c r="Y22" i="228"/>
  <c r="C22" i="228"/>
  <c r="Y21" i="228"/>
  <c r="C21" i="228"/>
  <c r="Y20" i="228"/>
  <c r="Y19" i="228"/>
  <c r="C19" i="228"/>
  <c r="C18" i="228"/>
  <c r="Y17" i="228"/>
  <c r="C17" i="228"/>
  <c r="Y16" i="228"/>
  <c r="C16" i="228"/>
  <c r="Y15" i="228"/>
  <c r="C15" i="228"/>
  <c r="Y14" i="228"/>
  <c r="C14" i="228"/>
  <c r="U39" i="222"/>
  <c r="U38" i="222"/>
  <c r="U37" i="222"/>
  <c r="U36" i="222"/>
  <c r="G41" i="222"/>
  <c r="D39" i="222"/>
  <c r="D38" i="222"/>
  <c r="D37" i="222"/>
  <c r="D41" i="222"/>
  <c r="C43" i="222"/>
  <c r="C39" i="222"/>
  <c r="C38" i="222"/>
  <c r="C37" i="222"/>
  <c r="C41" i="222" s="1"/>
  <c r="Y13" i="222"/>
  <c r="Y14" i="222"/>
  <c r="Y15" i="222"/>
  <c r="Y16" i="222"/>
  <c r="Y17" i="222"/>
  <c r="Y18" i="222"/>
  <c r="Y19" i="222"/>
  <c r="Y20" i="222"/>
  <c r="Y21" i="222"/>
  <c r="Y22" i="222"/>
  <c r="Y23" i="222"/>
  <c r="Y24" i="222"/>
  <c r="Y25" i="222"/>
  <c r="Y26" i="222"/>
  <c r="Y27" i="222"/>
  <c r="Y28" i="222"/>
  <c r="Y29" i="222"/>
  <c r="Y30" i="222"/>
  <c r="Y31" i="222"/>
  <c r="Y32" i="222"/>
  <c r="Y33" i="222"/>
  <c r="Y12" i="222"/>
  <c r="V13" i="222"/>
  <c r="V14" i="222"/>
  <c r="V15" i="222"/>
  <c r="V16" i="222"/>
  <c r="V17" i="222"/>
  <c r="V18" i="222"/>
  <c r="V19" i="222"/>
  <c r="V20" i="222"/>
  <c r="V21" i="222"/>
  <c r="V22" i="222"/>
  <c r="V23" i="222"/>
  <c r="V24" i="222"/>
  <c r="V25" i="222"/>
  <c r="V26" i="222"/>
  <c r="V27" i="222"/>
  <c r="V28" i="222"/>
  <c r="V29" i="222"/>
  <c r="V30" i="222"/>
  <c r="V31" i="222"/>
  <c r="V32" i="222"/>
  <c r="V33" i="222"/>
  <c r="V12" i="222"/>
  <c r="T13" i="222"/>
  <c r="W13" i="222" s="1"/>
  <c r="T14" i="222"/>
  <c r="T15" i="222"/>
  <c r="W15" i="222" s="1"/>
  <c r="T16" i="222"/>
  <c r="T17" i="222"/>
  <c r="T18" i="222"/>
  <c r="T19" i="222"/>
  <c r="AA19" i="222" s="1"/>
  <c r="T20" i="222"/>
  <c r="T21" i="222"/>
  <c r="W21" i="222" s="1"/>
  <c r="T22" i="222"/>
  <c r="T23" i="222"/>
  <c r="W23" i="222" s="1"/>
  <c r="T24" i="222"/>
  <c r="T25" i="222"/>
  <c r="T26" i="222"/>
  <c r="T27" i="222"/>
  <c r="T28" i="222"/>
  <c r="T29" i="222"/>
  <c r="T30" i="222"/>
  <c r="T31" i="222"/>
  <c r="AA31" i="222" s="1"/>
  <c r="T32" i="222"/>
  <c r="T33" i="222"/>
  <c r="T34" i="222"/>
  <c r="T12" i="222"/>
  <c r="P13" i="222"/>
  <c r="P14" i="222"/>
  <c r="P15" i="222"/>
  <c r="P16" i="222"/>
  <c r="P17" i="222"/>
  <c r="P18" i="222"/>
  <c r="P19" i="222"/>
  <c r="P20" i="222"/>
  <c r="P21" i="222"/>
  <c r="P22" i="222"/>
  <c r="P23" i="222"/>
  <c r="P24" i="222"/>
  <c r="P25" i="222"/>
  <c r="P26" i="222"/>
  <c r="P27" i="222"/>
  <c r="P28" i="222"/>
  <c r="P29" i="222"/>
  <c r="P30" i="222"/>
  <c r="P31" i="222"/>
  <c r="P32" i="222"/>
  <c r="P33" i="222"/>
  <c r="P12" i="222"/>
  <c r="L13" i="222"/>
  <c r="L14" i="222"/>
  <c r="L15" i="222"/>
  <c r="L16" i="222"/>
  <c r="L17" i="222"/>
  <c r="L18" i="222"/>
  <c r="L19" i="222"/>
  <c r="L20" i="222"/>
  <c r="L21" i="222"/>
  <c r="L22" i="222"/>
  <c r="L23" i="222"/>
  <c r="L24" i="222"/>
  <c r="L25" i="222"/>
  <c r="L26" i="222"/>
  <c r="L27" i="222"/>
  <c r="L28" i="222"/>
  <c r="L29" i="222"/>
  <c r="L30" i="222"/>
  <c r="L31" i="222"/>
  <c r="L32" i="222"/>
  <c r="L33" i="222"/>
  <c r="L12" i="222"/>
  <c r="J13" i="222"/>
  <c r="J14" i="222"/>
  <c r="J15" i="222"/>
  <c r="J16" i="222"/>
  <c r="J17" i="222"/>
  <c r="J18" i="222"/>
  <c r="J19" i="222"/>
  <c r="J20" i="222"/>
  <c r="J21" i="222"/>
  <c r="J22" i="222"/>
  <c r="J23" i="222"/>
  <c r="J24" i="222"/>
  <c r="J25" i="222"/>
  <c r="J26" i="222"/>
  <c r="J27" i="222"/>
  <c r="J28" i="222"/>
  <c r="J29" i="222"/>
  <c r="J30" i="222"/>
  <c r="J31" i="222"/>
  <c r="J32" i="222"/>
  <c r="J33" i="222"/>
  <c r="J12" i="222"/>
  <c r="G13" i="222"/>
  <c r="G14" i="222"/>
  <c r="K14" i="222" s="1"/>
  <c r="G15" i="222"/>
  <c r="G16" i="222"/>
  <c r="G17" i="222"/>
  <c r="G18" i="222"/>
  <c r="N18" i="222" s="1"/>
  <c r="G19" i="222"/>
  <c r="G20" i="222"/>
  <c r="G21" i="222"/>
  <c r="G22" i="222"/>
  <c r="N22" i="222" s="1"/>
  <c r="G23" i="222"/>
  <c r="G24" i="222"/>
  <c r="G25" i="222"/>
  <c r="G26" i="222"/>
  <c r="K26" i="222" s="1"/>
  <c r="G27" i="222"/>
  <c r="G28" i="222"/>
  <c r="N28" i="222" s="1"/>
  <c r="G29" i="222"/>
  <c r="G30" i="222"/>
  <c r="K30" i="222" s="1"/>
  <c r="G31" i="222"/>
  <c r="G32" i="222"/>
  <c r="G33" i="222"/>
  <c r="G12" i="222"/>
  <c r="C13" i="222"/>
  <c r="C14" i="222"/>
  <c r="C15" i="222"/>
  <c r="C16" i="222"/>
  <c r="C17" i="222"/>
  <c r="C18" i="222"/>
  <c r="C19" i="222"/>
  <c r="C20" i="222"/>
  <c r="C21" i="222"/>
  <c r="C22" i="222"/>
  <c r="C23" i="222"/>
  <c r="C24" i="222"/>
  <c r="C25" i="222"/>
  <c r="C26" i="222"/>
  <c r="C27" i="222"/>
  <c r="C28" i="222"/>
  <c r="C29" i="222"/>
  <c r="C30" i="222"/>
  <c r="C31" i="222"/>
  <c r="C32" i="222"/>
  <c r="C33" i="222"/>
  <c r="C12" i="222"/>
  <c r="X5" i="222"/>
  <c r="U5" i="222"/>
  <c r="G64" i="220"/>
  <c r="G63" i="220"/>
  <c r="U59" i="220"/>
  <c r="I12" i="220"/>
  <c r="U12" i="220" s="1"/>
  <c r="I13" i="220"/>
  <c r="I14" i="220"/>
  <c r="I15" i="220"/>
  <c r="I16" i="220"/>
  <c r="I17" i="220"/>
  <c r="I18" i="220"/>
  <c r="I19" i="220"/>
  <c r="I20" i="220"/>
  <c r="U20" i="220" s="1"/>
  <c r="I21" i="220"/>
  <c r="I22" i="220"/>
  <c r="I23" i="220"/>
  <c r="I24" i="220"/>
  <c r="U24" i="220" s="1"/>
  <c r="AB24" i="220" s="1"/>
  <c r="I25" i="220"/>
  <c r="I26" i="220"/>
  <c r="U26" i="220" s="1"/>
  <c r="AB26" i="220" s="1"/>
  <c r="D19" i="231" s="1"/>
  <c r="I27" i="220"/>
  <c r="I28" i="220"/>
  <c r="U28" i="220" s="1"/>
  <c r="AB28" i="220" s="1"/>
  <c r="D21" i="231" s="1"/>
  <c r="I29" i="220"/>
  <c r="I30" i="220"/>
  <c r="I31" i="220"/>
  <c r="I32" i="220"/>
  <c r="I33" i="220"/>
  <c r="I34" i="220"/>
  <c r="U34" i="220" s="1"/>
  <c r="AB34" i="220" s="1"/>
  <c r="D27" i="231" s="1"/>
  <c r="I35" i="220"/>
  <c r="I36" i="220"/>
  <c r="U36" i="220" s="1"/>
  <c r="AB36" i="220" s="1"/>
  <c r="I37" i="220"/>
  <c r="I38" i="220"/>
  <c r="I39" i="220"/>
  <c r="I40" i="220"/>
  <c r="U40" i="220" s="1"/>
  <c r="AB40" i="220" s="1"/>
  <c r="D33" i="231" s="1"/>
  <c r="I41" i="220"/>
  <c r="I42" i="220"/>
  <c r="I43" i="220"/>
  <c r="I44" i="220"/>
  <c r="U44" i="220" s="1"/>
  <c r="I45" i="220"/>
  <c r="I46" i="220"/>
  <c r="I47" i="220"/>
  <c r="I48" i="220"/>
  <c r="U48" i="220" s="1"/>
  <c r="AB48" i="220" s="1"/>
  <c r="D41" i="231" s="1"/>
  <c r="I49" i="220"/>
  <c r="I50" i="220"/>
  <c r="I51" i="220"/>
  <c r="I52" i="220"/>
  <c r="U52" i="220" s="1"/>
  <c r="AB52" i="220" s="1"/>
  <c r="D45" i="231" s="1"/>
  <c r="I53" i="220"/>
  <c r="I54" i="220"/>
  <c r="O12" i="220"/>
  <c r="O13" i="220"/>
  <c r="U13" i="220" s="1"/>
  <c r="AB13" i="220" s="1"/>
  <c r="AL12" i="227" s="1"/>
  <c r="O14" i="220"/>
  <c r="O15" i="220"/>
  <c r="U15" i="220" s="1"/>
  <c r="AB15" i="220" s="1"/>
  <c r="O16" i="220"/>
  <c r="O17" i="220"/>
  <c r="U17" i="220" s="1"/>
  <c r="O18" i="220"/>
  <c r="O19" i="220"/>
  <c r="O20" i="220"/>
  <c r="O21" i="220"/>
  <c r="U21" i="220" s="1"/>
  <c r="AB21" i="220" s="1"/>
  <c r="O22" i="220"/>
  <c r="O23" i="220"/>
  <c r="U23" i="220" s="1"/>
  <c r="O24" i="220"/>
  <c r="O25" i="220"/>
  <c r="U25" i="220" s="1"/>
  <c r="O26" i="220"/>
  <c r="O27" i="220"/>
  <c r="O28" i="220"/>
  <c r="O29" i="220"/>
  <c r="U29" i="220" s="1"/>
  <c r="O30" i="220"/>
  <c r="O31" i="220"/>
  <c r="U31" i="220" s="1"/>
  <c r="AB31" i="220" s="1"/>
  <c r="D24" i="231" s="1"/>
  <c r="O32" i="220"/>
  <c r="O33" i="220"/>
  <c r="U33" i="220" s="1"/>
  <c r="AB33" i="220" s="1"/>
  <c r="D26" i="231" s="1"/>
  <c r="O34" i="220"/>
  <c r="O35" i="220"/>
  <c r="O36" i="220"/>
  <c r="O37" i="220"/>
  <c r="O38" i="220"/>
  <c r="O39" i="220"/>
  <c r="U39" i="220" s="1"/>
  <c r="AB39" i="220" s="1"/>
  <c r="O40" i="220"/>
  <c r="O41" i="220"/>
  <c r="U41" i="220" s="1"/>
  <c r="AB41" i="220" s="1"/>
  <c r="O42" i="220"/>
  <c r="O43" i="220"/>
  <c r="O44" i="220"/>
  <c r="O45" i="220"/>
  <c r="U45" i="220" s="1"/>
  <c r="AB45" i="220" s="1"/>
  <c r="D38" i="231" s="1"/>
  <c r="E38" i="231" s="1"/>
  <c r="O46" i="220"/>
  <c r="O47" i="220"/>
  <c r="U47" i="220" s="1"/>
  <c r="O48" i="220"/>
  <c r="O49" i="220"/>
  <c r="U49" i="220" s="1"/>
  <c r="O50" i="220"/>
  <c r="O51" i="220"/>
  <c r="O52" i="220"/>
  <c r="O53" i="220"/>
  <c r="O54" i="220"/>
  <c r="O11" i="220"/>
  <c r="U11" i="220" s="1"/>
  <c r="AB11" i="220" s="1"/>
  <c r="AL10" i="227" s="1"/>
  <c r="I11" i="220"/>
  <c r="D12" i="220"/>
  <c r="D13" i="220"/>
  <c r="D14" i="220"/>
  <c r="D15" i="220"/>
  <c r="D16" i="220"/>
  <c r="D17" i="220"/>
  <c r="D18" i="220"/>
  <c r="D19" i="220"/>
  <c r="D20" i="220"/>
  <c r="D21" i="220"/>
  <c r="D22" i="220"/>
  <c r="D23" i="220"/>
  <c r="D24" i="220"/>
  <c r="D25" i="220"/>
  <c r="D26" i="220"/>
  <c r="D27" i="220"/>
  <c r="D28" i="220"/>
  <c r="D29" i="220"/>
  <c r="D30" i="220"/>
  <c r="D31" i="220"/>
  <c r="D32" i="220"/>
  <c r="D33" i="220"/>
  <c r="D34" i="220"/>
  <c r="D35" i="220"/>
  <c r="D36" i="220"/>
  <c r="D37" i="220"/>
  <c r="D38" i="220"/>
  <c r="D39" i="220"/>
  <c r="D40" i="220"/>
  <c r="D41" i="220"/>
  <c r="D42" i="220"/>
  <c r="D43" i="220"/>
  <c r="D44" i="220"/>
  <c r="D45" i="220"/>
  <c r="D46" i="220"/>
  <c r="D47" i="220"/>
  <c r="D48" i="220"/>
  <c r="D49" i="220"/>
  <c r="D50" i="220"/>
  <c r="D51" i="220"/>
  <c r="D52" i="220"/>
  <c r="D53" i="220"/>
  <c r="D54" i="220"/>
  <c r="AD4" i="220"/>
  <c r="Y4" i="220"/>
  <c r="D11" i="220"/>
  <c r="AU37" i="219"/>
  <c r="AU35" i="219"/>
  <c r="AU34" i="219"/>
  <c r="S30" i="228"/>
  <c r="P24" i="227" s="1"/>
  <c r="AM17" i="227"/>
  <c r="P37" i="228"/>
  <c r="S37" i="228"/>
  <c r="P30" i="227" s="1"/>
  <c r="AM30" i="227" s="1"/>
  <c r="P33" i="228"/>
  <c r="S33" i="228"/>
  <c r="P26" i="227" s="1"/>
  <c r="AM26" i="227" s="1"/>
  <c r="P29" i="228"/>
  <c r="S29" i="228"/>
  <c r="P23" i="227" s="1"/>
  <c r="AM23" i="227" s="1"/>
  <c r="P25" i="228"/>
  <c r="S25" i="228"/>
  <c r="P20" i="227" s="1"/>
  <c r="AM20" i="227" s="1"/>
  <c r="P21" i="228"/>
  <c r="S21" i="228"/>
  <c r="P16" i="227" s="1"/>
  <c r="AM16" i="227" s="1"/>
  <c r="P17" i="228"/>
  <c r="S17" i="228"/>
  <c r="P13" i="227" s="1"/>
  <c r="AM13" i="227" s="1"/>
  <c r="P36" i="228"/>
  <c r="S36" i="228"/>
  <c r="P29" i="227" s="1"/>
  <c r="P28" i="228"/>
  <c r="S28" i="228"/>
  <c r="P22" i="227" s="1"/>
  <c r="AM22" i="227" s="1"/>
  <c r="AM19" i="227"/>
  <c r="S16" i="228"/>
  <c r="P12" i="227" s="1"/>
  <c r="AM12" i="227" s="1"/>
  <c r="U32" i="220"/>
  <c r="AB32" i="220" s="1"/>
  <c r="U16" i="220"/>
  <c r="AB16" i="220" s="1"/>
  <c r="P39" i="228"/>
  <c r="S39" i="228"/>
  <c r="P31" i="227" s="1"/>
  <c r="AM31" i="227" s="1"/>
  <c r="P35" i="228"/>
  <c r="S35" i="228"/>
  <c r="P28" i="227" s="1"/>
  <c r="AM28" i="227" s="1"/>
  <c r="P31" i="228"/>
  <c r="S31" i="228"/>
  <c r="P25" i="227" s="1"/>
  <c r="AM25" i="227" s="1"/>
  <c r="P27" i="228"/>
  <c r="S27" i="228"/>
  <c r="P21" i="227" s="1"/>
  <c r="AM21" i="227" s="1"/>
  <c r="P23" i="228"/>
  <c r="S23" i="228"/>
  <c r="P18" i="227" s="1"/>
  <c r="P19" i="228"/>
  <c r="S19" i="228"/>
  <c r="P15" i="227" s="1"/>
  <c r="AM15" i="227"/>
  <c r="P15" i="228"/>
  <c r="S15" i="228"/>
  <c r="P11" i="227" s="1"/>
  <c r="AM11" i="227" s="1"/>
  <c r="F37" i="230"/>
  <c r="F37" i="227"/>
  <c r="U38" i="220"/>
  <c r="AB38" i="220"/>
  <c r="D31" i="231" s="1"/>
  <c r="U14" i="220"/>
  <c r="AB14" i="220"/>
  <c r="U46" i="220"/>
  <c r="U22" i="220"/>
  <c r="AB22" i="220" s="1"/>
  <c r="U54" i="220"/>
  <c r="AB54" i="220" s="1"/>
  <c r="D47" i="231" s="1"/>
  <c r="E47" i="231" s="1"/>
  <c r="U30" i="220"/>
  <c r="AB30" i="220" s="1"/>
  <c r="D23" i="231" s="1"/>
  <c r="E23" i="231" s="1"/>
  <c r="E4" i="231"/>
  <c r="AB12" i="220"/>
  <c r="AL11" i="227" s="1"/>
  <c r="AB44" i="220"/>
  <c r="D37" i="231" s="1"/>
  <c r="AB20" i="220"/>
  <c r="D13" i="231" s="1"/>
  <c r="E13" i="231" s="1"/>
  <c r="N24" i="222"/>
  <c r="K24" i="222"/>
  <c r="AB47" i="220"/>
  <c r="AB23" i="220"/>
  <c r="N33" i="222"/>
  <c r="K33" i="222"/>
  <c r="N25" i="222"/>
  <c r="K25" i="222"/>
  <c r="N17" i="222"/>
  <c r="K17" i="222"/>
  <c r="W26" i="222"/>
  <c r="AA26" i="222"/>
  <c r="W18" i="222"/>
  <c r="AA18" i="222"/>
  <c r="W33" i="222"/>
  <c r="AA33" i="222"/>
  <c r="N31" i="222"/>
  <c r="K31" i="222"/>
  <c r="AA24" i="222"/>
  <c r="W24" i="222"/>
  <c r="W31" i="222"/>
  <c r="U51" i="220"/>
  <c r="AB51" i="220" s="1"/>
  <c r="D44" i="231" s="1"/>
  <c r="U43" i="220"/>
  <c r="AB43" i="220" s="1"/>
  <c r="D36" i="231" s="1"/>
  <c r="L36" i="231" s="1"/>
  <c r="U35" i="220"/>
  <c r="U27" i="220"/>
  <c r="U19" i="220"/>
  <c r="AB19" i="220" s="1"/>
  <c r="K29" i="222"/>
  <c r="N29" i="222"/>
  <c r="K21" i="222"/>
  <c r="N21" i="222"/>
  <c r="K13" i="222"/>
  <c r="N13" i="222"/>
  <c r="W30" i="222"/>
  <c r="AA30" i="222"/>
  <c r="AA22" i="222"/>
  <c r="W22" i="222"/>
  <c r="AA14" i="222"/>
  <c r="W14" i="222"/>
  <c r="K32" i="222"/>
  <c r="N32" i="222"/>
  <c r="W25" i="222"/>
  <c r="AA25" i="222"/>
  <c r="U37" i="220"/>
  <c r="AB37" i="220" s="1"/>
  <c r="N15" i="222"/>
  <c r="K15" i="222"/>
  <c r="W32" i="222"/>
  <c r="AA32" i="222"/>
  <c r="W16" i="222"/>
  <c r="AA16" i="222"/>
  <c r="K22" i="222"/>
  <c r="U50" i="220"/>
  <c r="AB50" i="220" s="1"/>
  <c r="U42" i="220"/>
  <c r="AB42" i="220" s="1"/>
  <c r="U18" i="220"/>
  <c r="AB18" i="220" s="1"/>
  <c r="D11" i="231" s="1"/>
  <c r="K28" i="222"/>
  <c r="AA21" i="222"/>
  <c r="AA13" i="222"/>
  <c r="N16" i="222"/>
  <c r="K16" i="222"/>
  <c r="W17" i="222"/>
  <c r="AA17" i="222"/>
  <c r="U53" i="220"/>
  <c r="AB53" i="220" s="1"/>
  <c r="D46" i="231" s="1"/>
  <c r="AB29" i="220"/>
  <c r="D22" i="231" s="1"/>
  <c r="K22" i="231" s="1"/>
  <c r="M22" i="231" s="1"/>
  <c r="K23" i="222"/>
  <c r="N23" i="222"/>
  <c r="AA23" i="222"/>
  <c r="AB49" i="220"/>
  <c r="AB25" i="220"/>
  <c r="AB17" i="220"/>
  <c r="D10" i="231" s="1"/>
  <c r="K27" i="222"/>
  <c r="N27" i="222"/>
  <c r="K19" i="222"/>
  <c r="N19" i="222"/>
  <c r="AA28" i="222"/>
  <c r="W28" i="222"/>
  <c r="W20" i="222"/>
  <c r="AA20" i="222"/>
  <c r="AB35" i="220"/>
  <c r="D28" i="231" s="1"/>
  <c r="AB27" i="220"/>
  <c r="AB46" i="220"/>
  <c r="F37" i="219"/>
  <c r="AL7" i="219"/>
  <c r="AL8" i="219"/>
  <c r="AL9" i="219"/>
  <c r="AL10" i="219"/>
  <c r="AL11" i="219"/>
  <c r="AL12" i="219"/>
  <c r="AL13" i="219"/>
  <c r="AL14" i="219"/>
  <c r="AL15" i="219"/>
  <c r="AL16" i="219"/>
  <c r="AL17" i="219"/>
  <c r="AL18" i="219"/>
  <c r="AL19" i="219"/>
  <c r="AL20" i="219"/>
  <c r="AL21" i="219"/>
  <c r="AL22" i="219"/>
  <c r="AL23" i="219"/>
  <c r="AL24" i="219"/>
  <c r="AL25" i="219"/>
  <c r="AL26" i="219"/>
  <c r="AL27" i="219"/>
  <c r="AL28" i="219"/>
  <c r="AL29" i="219"/>
  <c r="AL30" i="219"/>
  <c r="AL31" i="219"/>
  <c r="AL6" i="219"/>
  <c r="AD30" i="219"/>
  <c r="AD31" i="219"/>
  <c r="AD29" i="219"/>
  <c r="AD24" i="219"/>
  <c r="AD25" i="219"/>
  <c r="AD26" i="219"/>
  <c r="AD27" i="219"/>
  <c r="AD23" i="219"/>
  <c r="AD18" i="219"/>
  <c r="AD19" i="219"/>
  <c r="AD20" i="219"/>
  <c r="AD21" i="219"/>
  <c r="AD17" i="219"/>
  <c r="AD12" i="219"/>
  <c r="AD13" i="219"/>
  <c r="AD14" i="219"/>
  <c r="AD15" i="219"/>
  <c r="AD11" i="219"/>
  <c r="AD7" i="219"/>
  <c r="AD8" i="219"/>
  <c r="AD9" i="219"/>
  <c r="AD6" i="219"/>
  <c r="F31" i="219"/>
  <c r="F26" i="219"/>
  <c r="F27" i="219"/>
  <c r="F28" i="219"/>
  <c r="F29" i="219"/>
  <c r="F25" i="219"/>
  <c r="F20" i="219"/>
  <c r="F21" i="219"/>
  <c r="F22" i="219"/>
  <c r="F23" i="219"/>
  <c r="F14" i="219"/>
  <c r="F15" i="219"/>
  <c r="F16" i="219"/>
  <c r="F17" i="219"/>
  <c r="F19" i="219"/>
  <c r="F13" i="219"/>
  <c r="N7" i="219"/>
  <c r="N8" i="219"/>
  <c r="N9" i="219"/>
  <c r="N10" i="219"/>
  <c r="N11" i="219"/>
  <c r="N12" i="219"/>
  <c r="N13" i="219"/>
  <c r="N14" i="219"/>
  <c r="N15" i="219"/>
  <c r="N16" i="219"/>
  <c r="N17" i="219"/>
  <c r="N18" i="219"/>
  <c r="N19" i="219"/>
  <c r="N20" i="219"/>
  <c r="N21" i="219"/>
  <c r="N22" i="219"/>
  <c r="N23" i="219"/>
  <c r="N24" i="219"/>
  <c r="N25" i="219"/>
  <c r="N26" i="219"/>
  <c r="N27" i="219"/>
  <c r="N28" i="219"/>
  <c r="N29" i="219"/>
  <c r="N30" i="219"/>
  <c r="N31" i="219"/>
  <c r="N6" i="219"/>
  <c r="F7" i="219"/>
  <c r="F8" i="219"/>
  <c r="F9" i="219"/>
  <c r="F10" i="219"/>
  <c r="F11" i="219"/>
  <c r="F6" i="219"/>
  <c r="AS4" i="219"/>
  <c r="AM4" i="219"/>
  <c r="AC15" i="218"/>
  <c r="AC16" i="218"/>
  <c r="AC17" i="218"/>
  <c r="AC19" i="218"/>
  <c r="AC20" i="218"/>
  <c r="AC21" i="218"/>
  <c r="AC22" i="218"/>
  <c r="AC23" i="218"/>
  <c r="AC25" i="218"/>
  <c r="AC26" i="218"/>
  <c r="AC27" i="218"/>
  <c r="AC28" i="218"/>
  <c r="AC29" i="218"/>
  <c r="AC31" i="218"/>
  <c r="AC32" i="218"/>
  <c r="AC33" i="218"/>
  <c r="AC34" i="218"/>
  <c r="AC35" i="218"/>
  <c r="AC37" i="218"/>
  <c r="AC38" i="218"/>
  <c r="AC39" i="218"/>
  <c r="I15" i="218"/>
  <c r="I16" i="218"/>
  <c r="P16" i="218" s="1"/>
  <c r="S16" i="218" s="1"/>
  <c r="I17" i="218"/>
  <c r="I18" i="218"/>
  <c r="P18" i="218" s="1"/>
  <c r="S18" i="218" s="1"/>
  <c r="I19" i="218"/>
  <c r="I20" i="218"/>
  <c r="I21" i="218"/>
  <c r="I22" i="218"/>
  <c r="I23" i="218"/>
  <c r="I24" i="218"/>
  <c r="P24" i="218" s="1"/>
  <c r="S24" i="218" s="1"/>
  <c r="I25" i="218"/>
  <c r="I26" i="218"/>
  <c r="I27" i="218"/>
  <c r="I28" i="218"/>
  <c r="P28" i="218" s="1"/>
  <c r="S28" i="218" s="1"/>
  <c r="I29" i="218"/>
  <c r="I30" i="218"/>
  <c r="I31" i="218"/>
  <c r="I32" i="218"/>
  <c r="I33" i="218"/>
  <c r="I34" i="218"/>
  <c r="I35" i="218"/>
  <c r="I36" i="218"/>
  <c r="I37" i="218"/>
  <c r="I38" i="218"/>
  <c r="I39" i="218"/>
  <c r="Z46" i="218"/>
  <c r="S49" i="218"/>
  <c r="S48" i="218"/>
  <c r="S47" i="218"/>
  <c r="S46" i="218"/>
  <c r="S45" i="218"/>
  <c r="S44" i="218"/>
  <c r="S43" i="218"/>
  <c r="S41" i="218"/>
  <c r="G48" i="218"/>
  <c r="L45" i="218"/>
  <c r="L43" i="218"/>
  <c r="D45" i="218"/>
  <c r="D44" i="218"/>
  <c r="D43" i="218"/>
  <c r="I45" i="218"/>
  <c r="I43" i="218"/>
  <c r="AM4" i="218"/>
  <c r="AH4" i="218"/>
  <c r="AE15" i="218"/>
  <c r="AE16" i="218"/>
  <c r="AE17" i="218"/>
  <c r="AE18" i="218"/>
  <c r="AE19" i="218"/>
  <c r="AE20" i="218"/>
  <c r="AK20" i="218" s="1"/>
  <c r="AO20" i="218" s="1"/>
  <c r="AE21" i="218"/>
  <c r="AE22" i="218"/>
  <c r="AE23" i="218"/>
  <c r="AE24" i="218"/>
  <c r="AE25" i="218"/>
  <c r="AE26" i="218"/>
  <c r="AE27" i="218"/>
  <c r="AE28" i="218"/>
  <c r="AK28" i="218" s="1"/>
  <c r="AO28" i="218" s="1"/>
  <c r="AE29" i="218"/>
  <c r="AE30" i="218"/>
  <c r="AE31" i="218"/>
  <c r="AE32" i="218"/>
  <c r="AK32" i="218" s="1"/>
  <c r="AO32" i="218" s="1"/>
  <c r="AE33" i="218"/>
  <c r="AE34" i="218"/>
  <c r="AE35" i="218"/>
  <c r="AE36" i="218"/>
  <c r="AE37" i="218"/>
  <c r="AE38" i="218"/>
  <c r="AE39" i="218"/>
  <c r="AE14" i="218"/>
  <c r="AK14" i="218" s="1"/>
  <c r="AO14" i="218" s="1"/>
  <c r="AC14" i="218"/>
  <c r="G15" i="218"/>
  <c r="G16" i="218"/>
  <c r="G17" i="218"/>
  <c r="G18" i="218"/>
  <c r="G19" i="218"/>
  <c r="G21" i="218"/>
  <c r="G22" i="218"/>
  <c r="G23" i="218"/>
  <c r="G24" i="218"/>
  <c r="G25" i="218"/>
  <c r="G27" i="218"/>
  <c r="G28" i="218"/>
  <c r="G29" i="218"/>
  <c r="G30" i="218"/>
  <c r="G31" i="218"/>
  <c r="G33" i="218"/>
  <c r="G34" i="218"/>
  <c r="G35" i="218"/>
  <c r="G36" i="218"/>
  <c r="G37" i="218"/>
  <c r="G39" i="218"/>
  <c r="I14" i="218"/>
  <c r="G14" i="218"/>
  <c r="Y39" i="218"/>
  <c r="C39" i="218"/>
  <c r="Y38" i="218"/>
  <c r="Y37" i="218"/>
  <c r="C37" i="218"/>
  <c r="C36" i="218"/>
  <c r="Y35" i="218"/>
  <c r="C35" i="218"/>
  <c r="Y34" i="218"/>
  <c r="C34" i="218"/>
  <c r="Y33" i="218"/>
  <c r="C33" i="218"/>
  <c r="Y32" i="218"/>
  <c r="Y31" i="218"/>
  <c r="C31" i="218"/>
  <c r="C30" i="218"/>
  <c r="Y29" i="218"/>
  <c r="C29" i="218"/>
  <c r="Y28" i="218"/>
  <c r="C28" i="218"/>
  <c r="Y27" i="218"/>
  <c r="C27" i="218"/>
  <c r="Y26" i="218"/>
  <c r="Y25" i="218"/>
  <c r="C25" i="218"/>
  <c r="C24" i="218"/>
  <c r="Y23" i="218"/>
  <c r="C23" i="218"/>
  <c r="Y22" i="218"/>
  <c r="C22" i="218"/>
  <c r="Y21" i="218"/>
  <c r="C21" i="218"/>
  <c r="Y20" i="218"/>
  <c r="Y19" i="218"/>
  <c r="C19" i="218"/>
  <c r="C18" i="218"/>
  <c r="Y17" i="218"/>
  <c r="C17" i="218"/>
  <c r="Y16" i="218"/>
  <c r="C16" i="218"/>
  <c r="Y15" i="218"/>
  <c r="C15" i="218"/>
  <c r="Y14" i="218"/>
  <c r="C14" i="218"/>
  <c r="G48" i="217"/>
  <c r="AE37" i="217"/>
  <c r="AK37" i="217" s="1"/>
  <c r="AO37" i="217" s="1"/>
  <c r="AE38" i="217"/>
  <c r="AE39" i="217"/>
  <c r="AK39" i="217" s="1"/>
  <c r="AO39" i="217" s="1"/>
  <c r="AE36" i="217"/>
  <c r="AE31" i="217"/>
  <c r="AE32" i="217"/>
  <c r="AE33" i="217"/>
  <c r="AK33" i="217" s="1"/>
  <c r="AO33" i="217" s="1"/>
  <c r="AE34" i="217"/>
  <c r="AE35" i="217"/>
  <c r="AE30" i="217"/>
  <c r="AE25" i="217"/>
  <c r="AE26" i="217"/>
  <c r="AE27" i="217"/>
  <c r="AE28" i="217"/>
  <c r="AE29" i="217"/>
  <c r="AK29" i="217" s="1"/>
  <c r="AO29" i="217" s="1"/>
  <c r="AE24" i="217"/>
  <c r="AE19" i="217"/>
  <c r="AK19" i="217" s="1"/>
  <c r="AO19" i="217" s="1"/>
  <c r="AE20" i="217"/>
  <c r="AE21" i="217"/>
  <c r="AK21" i="217" s="1"/>
  <c r="AE22" i="217"/>
  <c r="AE23" i="217"/>
  <c r="AE18" i="217"/>
  <c r="AE15" i="217"/>
  <c r="AK15" i="217" s="1"/>
  <c r="AO15" i="217" s="1"/>
  <c r="AE16" i="217"/>
  <c r="AE17" i="217"/>
  <c r="AE14" i="217"/>
  <c r="AC37" i="217"/>
  <c r="AC38" i="217"/>
  <c r="AC39" i="217"/>
  <c r="AC31" i="217"/>
  <c r="AC32" i="217"/>
  <c r="AC33" i="217"/>
  <c r="AC34" i="217"/>
  <c r="AC35" i="217"/>
  <c r="AC25" i="217"/>
  <c r="AC26" i="217"/>
  <c r="AC27" i="217"/>
  <c r="AC28" i="217"/>
  <c r="AC29" i="217"/>
  <c r="AC19" i="217"/>
  <c r="AC20" i="217"/>
  <c r="AC21" i="217"/>
  <c r="AC22" i="217"/>
  <c r="AC23" i="217"/>
  <c r="AC15" i="217"/>
  <c r="AC16" i="217"/>
  <c r="AC17" i="217"/>
  <c r="AC14" i="217"/>
  <c r="Z46" i="217"/>
  <c r="D45" i="217"/>
  <c r="D44" i="217"/>
  <c r="D43" i="217"/>
  <c r="AL29" i="230"/>
  <c r="AL13" i="227"/>
  <c r="D7" i="231"/>
  <c r="AL30" i="227"/>
  <c r="AL25" i="230"/>
  <c r="AL10" i="230"/>
  <c r="AL22" i="230"/>
  <c r="AL28" i="227"/>
  <c r="AL17" i="227"/>
  <c r="AL21" i="230"/>
  <c r="AL25" i="227"/>
  <c r="AL11" i="230"/>
  <c r="AL12" i="230"/>
  <c r="AL17" i="230"/>
  <c r="AL20" i="230"/>
  <c r="AL30" i="230"/>
  <c r="AL27" i="227"/>
  <c r="AL26" i="227"/>
  <c r="D20" i="231"/>
  <c r="AL15" i="230"/>
  <c r="D6" i="231"/>
  <c r="D5" i="231"/>
  <c r="D47" i="218"/>
  <c r="AK38" i="218"/>
  <c r="AO38" i="218" s="1"/>
  <c r="AK34" i="218"/>
  <c r="AO34" i="218" s="1"/>
  <c r="AK26" i="218"/>
  <c r="AO26" i="218" s="1"/>
  <c r="AK22" i="218"/>
  <c r="AO22" i="218" s="1"/>
  <c r="AK16" i="218"/>
  <c r="AO16" i="218" s="1"/>
  <c r="P36" i="218"/>
  <c r="S36" i="218" s="1"/>
  <c r="P34" i="218"/>
  <c r="S34" i="218" s="1"/>
  <c r="P30" i="218"/>
  <c r="S30" i="218" s="1"/>
  <c r="P22" i="218"/>
  <c r="S22" i="218" s="1"/>
  <c r="AK39" i="218"/>
  <c r="AO39" i="218" s="1"/>
  <c r="AK37" i="218"/>
  <c r="AO37" i="218" s="1"/>
  <c r="AK35" i="218"/>
  <c r="AO35" i="218" s="1"/>
  <c r="AK33" i="218"/>
  <c r="AO33" i="218" s="1"/>
  <c r="AK31" i="218"/>
  <c r="AO31" i="218" s="1"/>
  <c r="AK29" i="218"/>
  <c r="AO29" i="218" s="1"/>
  <c r="AK27" i="218"/>
  <c r="AO27" i="218" s="1"/>
  <c r="AK25" i="218"/>
  <c r="AO25" i="218" s="1"/>
  <c r="AK23" i="218"/>
  <c r="AO23" i="218" s="1"/>
  <c r="AK21" i="218"/>
  <c r="AO21" i="218" s="1"/>
  <c r="AK19" i="218"/>
  <c r="AO19" i="218" s="1"/>
  <c r="AK17" i="218"/>
  <c r="AO17" i="218" s="1"/>
  <c r="AK15" i="218"/>
  <c r="AO15" i="218" s="1"/>
  <c r="P39" i="218"/>
  <c r="S39" i="218" s="1"/>
  <c r="P37" i="218"/>
  <c r="S37" i="218" s="1"/>
  <c r="P35" i="218"/>
  <c r="S35" i="218" s="1"/>
  <c r="P33" i="218"/>
  <c r="S33" i="218" s="1"/>
  <c r="P31" i="218"/>
  <c r="S31" i="218" s="1"/>
  <c r="P29" i="218"/>
  <c r="S29" i="218" s="1"/>
  <c r="P27" i="218"/>
  <c r="S27" i="218" s="1"/>
  <c r="P25" i="218"/>
  <c r="S25" i="218" s="1"/>
  <c r="P23" i="218"/>
  <c r="S23" i="218" s="1"/>
  <c r="P21" i="218"/>
  <c r="S21" i="218" s="1"/>
  <c r="P19" i="218"/>
  <c r="S19" i="218" s="1"/>
  <c r="P17" i="218"/>
  <c r="S17" i="218" s="1"/>
  <c r="D47" i="217"/>
  <c r="AO21" i="217"/>
  <c r="P14" i="218"/>
  <c r="S14" i="218"/>
  <c r="P15" i="218"/>
  <c r="S15" i="218"/>
  <c r="L21" i="231"/>
  <c r="K38" i="231"/>
  <c r="M38" i="231" s="1"/>
  <c r="L38" i="231"/>
  <c r="L10" i="231"/>
  <c r="L28" i="231"/>
  <c r="L26" i="231"/>
  <c r="L7" i="231"/>
  <c r="E7" i="231"/>
  <c r="K7" i="231"/>
  <c r="M7" i="231"/>
  <c r="E19" i="231"/>
  <c r="K23" i="231"/>
  <c r="M23" i="231" s="1"/>
  <c r="L23" i="231"/>
  <c r="K13" i="231"/>
  <c r="M13" i="231" s="1"/>
  <c r="K4" i="231"/>
  <c r="E20" i="231"/>
  <c r="K20" i="231"/>
  <c r="M20" i="231"/>
  <c r="L20" i="231"/>
  <c r="E24" i="231"/>
  <c r="K24" i="231"/>
  <c r="M24" i="231" s="1"/>
  <c r="L24" i="231"/>
  <c r="E31" i="231"/>
  <c r="K31" i="231"/>
  <c r="M31" i="231" s="1"/>
  <c r="L31" i="231"/>
  <c r="L27" i="231"/>
  <c r="E27" i="231"/>
  <c r="K27" i="231"/>
  <c r="M27" i="231"/>
  <c r="E22" i="231"/>
  <c r="L45" i="231"/>
  <c r="E45" i="231"/>
  <c r="K45" i="231"/>
  <c r="M45" i="231"/>
  <c r="E5" i="231"/>
  <c r="K5" i="231"/>
  <c r="M5" i="231" s="1"/>
  <c r="L5" i="231"/>
  <c r="AK32" i="217"/>
  <c r="AO32" i="217" s="1"/>
  <c r="AK26" i="217"/>
  <c r="AO26" i="217" s="1"/>
  <c r="AK20" i="217"/>
  <c r="AO20" i="217" s="1"/>
  <c r="AK16" i="217"/>
  <c r="AO16" i="217"/>
  <c r="AK23" i="217"/>
  <c r="AO23" i="217" s="1"/>
  <c r="AK31" i="217"/>
  <c r="AO31" i="217" s="1"/>
  <c r="AK35" i="217"/>
  <c r="AO35" i="217"/>
  <c r="AK27" i="217"/>
  <c r="AO27" i="217" s="1"/>
  <c r="AK38" i="217"/>
  <c r="AO38" i="217"/>
  <c r="AK34" i="217"/>
  <c r="AO34" i="217" s="1"/>
  <c r="AK28" i="217"/>
  <c r="AO28" i="217" s="1"/>
  <c r="AK22" i="217"/>
  <c r="AO22" i="217" s="1"/>
  <c r="AK14" i="217"/>
  <c r="AO14" i="217"/>
  <c r="AK17" i="217"/>
  <c r="AO17" i="217" s="1"/>
  <c r="AK25" i="217"/>
  <c r="AO25" i="217"/>
  <c r="L45" i="217"/>
  <c r="L43" i="217"/>
  <c r="S49" i="217"/>
  <c r="S48" i="217"/>
  <c r="S47" i="217"/>
  <c r="S46" i="217"/>
  <c r="S45" i="217"/>
  <c r="S44" i="217"/>
  <c r="S43" i="217"/>
  <c r="S41" i="217"/>
  <c r="I45" i="217"/>
  <c r="I43" i="217"/>
  <c r="I39" i="217"/>
  <c r="I38" i="217"/>
  <c r="I33" i="217"/>
  <c r="I34" i="217"/>
  <c r="I35" i="217"/>
  <c r="P35" i="217" s="1"/>
  <c r="I36" i="217"/>
  <c r="I37" i="217"/>
  <c r="P37" i="217" s="1"/>
  <c r="S37" i="217" s="1"/>
  <c r="I32" i="217"/>
  <c r="I27" i="217"/>
  <c r="I28" i="217"/>
  <c r="P28" i="217" s="1"/>
  <c r="S28" i="217" s="1"/>
  <c r="I29" i="217"/>
  <c r="I30" i="217"/>
  <c r="I31" i="217"/>
  <c r="P31" i="217" s="1"/>
  <c r="I26" i="217"/>
  <c r="I21" i="217"/>
  <c r="P21" i="217" s="1"/>
  <c r="S21" i="217" s="1"/>
  <c r="I22" i="217"/>
  <c r="P22" i="217" s="1"/>
  <c r="S22" i="217" s="1"/>
  <c r="I23" i="217"/>
  <c r="I24" i="217"/>
  <c r="P24" i="217" s="1"/>
  <c r="S24" i="217" s="1"/>
  <c r="I25" i="217"/>
  <c r="I20" i="217"/>
  <c r="I15" i="217"/>
  <c r="P15" i="217" s="1"/>
  <c r="I16" i="217"/>
  <c r="I17" i="217"/>
  <c r="P17" i="217" s="1"/>
  <c r="S17" i="217" s="1"/>
  <c r="I18" i="217"/>
  <c r="P18" i="217" s="1"/>
  <c r="S18" i="217" s="1"/>
  <c r="I19" i="217"/>
  <c r="I14" i="217"/>
  <c r="G39" i="217"/>
  <c r="G33" i="217"/>
  <c r="G34" i="217"/>
  <c r="G35" i="217"/>
  <c r="G36" i="217"/>
  <c r="G37" i="217"/>
  <c r="G27" i="217"/>
  <c r="G28" i="217"/>
  <c r="G29" i="217"/>
  <c r="G30" i="217"/>
  <c r="G31" i="217"/>
  <c r="G22" i="217"/>
  <c r="G23" i="217"/>
  <c r="G24" i="217"/>
  <c r="G25" i="217"/>
  <c r="G21" i="217"/>
  <c r="G15" i="217"/>
  <c r="G16" i="217"/>
  <c r="G17" i="217"/>
  <c r="G18" i="217"/>
  <c r="G19" i="217"/>
  <c r="G14" i="217"/>
  <c r="Y38" i="217"/>
  <c r="Y39" i="217"/>
  <c r="Y37" i="217"/>
  <c r="Y32" i="217"/>
  <c r="Y33" i="217"/>
  <c r="Y34" i="217"/>
  <c r="Y35" i="217"/>
  <c r="Y31" i="217"/>
  <c r="Y26" i="217"/>
  <c r="Y27" i="217"/>
  <c r="Y28" i="217"/>
  <c r="Y29" i="217"/>
  <c r="Y25" i="217"/>
  <c r="Y20" i="217"/>
  <c r="Y21" i="217"/>
  <c r="Y22" i="217"/>
  <c r="Y23" i="217"/>
  <c r="Y19" i="217"/>
  <c r="Y15" i="217"/>
  <c r="Y16" i="217"/>
  <c r="Y17" i="217"/>
  <c r="Y14" i="217"/>
  <c r="C39" i="217"/>
  <c r="C34" i="217"/>
  <c r="C35" i="217"/>
  <c r="C36" i="217"/>
  <c r="C37" i="217"/>
  <c r="C33" i="217"/>
  <c r="C28" i="217"/>
  <c r="C29" i="217"/>
  <c r="C30" i="217"/>
  <c r="C31" i="217"/>
  <c r="C27" i="217"/>
  <c r="C22" i="217"/>
  <c r="C23" i="217"/>
  <c r="C24" i="217"/>
  <c r="C25" i="217"/>
  <c r="C21" i="217"/>
  <c r="C15" i="217"/>
  <c r="C16" i="217"/>
  <c r="C17" i="217"/>
  <c r="C18" i="217"/>
  <c r="C19" i="217"/>
  <c r="C14" i="217"/>
  <c r="AM4" i="217"/>
  <c r="AH4" i="217"/>
  <c r="M4" i="231"/>
  <c r="P14" i="217"/>
  <c r="S14" i="217" s="1"/>
  <c r="P19" i="217"/>
  <c r="S19" i="217" s="1"/>
  <c r="S15" i="217"/>
  <c r="P25" i="217"/>
  <c r="S25" i="217" s="1"/>
  <c r="P23" i="217"/>
  <c r="S23" i="217" s="1"/>
  <c r="S31" i="217"/>
  <c r="P29" i="217"/>
  <c r="S29" i="217" s="1"/>
  <c r="P27" i="217"/>
  <c r="S27" i="217" s="1"/>
  <c r="S35" i="217"/>
  <c r="P33" i="217"/>
  <c r="S33" i="217" s="1"/>
  <c r="P39" i="217"/>
  <c r="S39" i="217" s="1"/>
  <c r="P16" i="217"/>
  <c r="S16" i="217"/>
  <c r="P30" i="217"/>
  <c r="S30" i="217" s="1"/>
  <c r="P36" i="217"/>
  <c r="S36" i="217" s="1"/>
  <c r="P34" i="217"/>
  <c r="S34" i="217" s="1"/>
  <c r="Q349" i="47"/>
  <c r="Q350" i="47"/>
  <c r="Q348" i="47"/>
  <c r="Q343" i="47"/>
  <c r="Q344" i="47"/>
  <c r="Q345" i="47"/>
  <c r="Q346" i="47"/>
  <c r="Q342" i="47"/>
  <c r="Q337" i="47"/>
  <c r="Q338" i="47"/>
  <c r="Q339" i="47"/>
  <c r="Q340" i="47"/>
  <c r="Q336" i="47"/>
  <c r="Q331" i="47"/>
  <c r="Q332" i="47"/>
  <c r="Q333" i="47"/>
  <c r="Q334" i="47"/>
  <c r="Q330" i="47"/>
  <c r="Q325" i="47"/>
  <c r="Q326" i="47"/>
  <c r="Q327" i="47"/>
  <c r="Q328" i="47"/>
  <c r="Q324" i="47"/>
  <c r="Q319" i="47"/>
  <c r="Q320" i="47"/>
  <c r="Q321" i="47"/>
  <c r="Q322" i="47"/>
  <c r="Q318" i="47"/>
  <c r="Q313" i="47"/>
  <c r="Q314" i="47"/>
  <c r="Q315" i="47"/>
  <c r="Q316" i="47"/>
  <c r="Q312" i="47"/>
  <c r="Q307" i="47"/>
  <c r="Q308" i="47"/>
  <c r="Q309" i="47"/>
  <c r="Q310" i="47"/>
  <c r="Q306" i="47"/>
  <c r="Q300" i="47"/>
  <c r="Q301" i="47"/>
  <c r="Q302" i="47"/>
  <c r="Q303" i="47"/>
  <c r="Q304" i="47"/>
  <c r="Q299" i="47"/>
  <c r="I349" i="47"/>
  <c r="I350" i="47"/>
  <c r="I348" i="47"/>
  <c r="I343" i="47"/>
  <c r="I344" i="47"/>
  <c r="I345" i="47"/>
  <c r="I346" i="47"/>
  <c r="I342" i="47"/>
  <c r="I337" i="47"/>
  <c r="I338" i="47"/>
  <c r="I339" i="47"/>
  <c r="I340" i="47"/>
  <c r="I336" i="47"/>
  <c r="I331" i="47"/>
  <c r="I332" i="47"/>
  <c r="I333" i="47"/>
  <c r="I334" i="47"/>
  <c r="I330" i="47"/>
  <c r="I325" i="47"/>
  <c r="I326" i="47"/>
  <c r="I327" i="47"/>
  <c r="I328" i="47"/>
  <c r="I324" i="47"/>
  <c r="I319" i="47"/>
  <c r="I320" i="47"/>
  <c r="I321" i="47"/>
  <c r="I322" i="47"/>
  <c r="I318" i="47"/>
  <c r="I313" i="47"/>
  <c r="I314" i="47"/>
  <c r="I315" i="47"/>
  <c r="I316" i="47"/>
  <c r="I312" i="47"/>
  <c r="I307" i="47"/>
  <c r="I308" i="47"/>
  <c r="I309" i="47"/>
  <c r="I310" i="47"/>
  <c r="I306" i="47"/>
  <c r="I300" i="47"/>
  <c r="I301" i="47"/>
  <c r="I302" i="47"/>
  <c r="I303" i="47"/>
  <c r="I304" i="47"/>
  <c r="I299" i="47"/>
  <c r="A349" i="47"/>
  <c r="A350" i="47"/>
  <c r="A348" i="47"/>
  <c r="A343" i="47"/>
  <c r="A344" i="47"/>
  <c r="A345" i="47"/>
  <c r="A346" i="47"/>
  <c r="A342" i="47"/>
  <c r="A337" i="47"/>
  <c r="A338" i="47"/>
  <c r="A339" i="47"/>
  <c r="A340" i="47"/>
  <c r="A336" i="47"/>
  <c r="A331" i="47"/>
  <c r="A332" i="47"/>
  <c r="A333" i="47"/>
  <c r="A334" i="47"/>
  <c r="A330" i="47"/>
  <c r="A325" i="47"/>
  <c r="A326" i="47"/>
  <c r="A327" i="47"/>
  <c r="A328" i="47"/>
  <c r="A324" i="47"/>
  <c r="A319" i="47"/>
  <c r="A320" i="47"/>
  <c r="A321" i="47"/>
  <c r="A322" i="47"/>
  <c r="A318" i="47"/>
  <c r="A313" i="47"/>
  <c r="A314" i="47"/>
  <c r="A315" i="47"/>
  <c r="A316" i="47"/>
  <c r="A312" i="47"/>
  <c r="A307" i="47"/>
  <c r="A308" i="47"/>
  <c r="A309" i="47"/>
  <c r="A310" i="47"/>
  <c r="A306" i="47"/>
  <c r="A300" i="47"/>
  <c r="A301" i="47"/>
  <c r="A302" i="47"/>
  <c r="A303" i="47"/>
  <c r="A304" i="47"/>
  <c r="A299" i="47"/>
  <c r="G278" i="47"/>
  <c r="G279" i="47"/>
  <c r="G277" i="47"/>
  <c r="G272" i="47"/>
  <c r="G273" i="47"/>
  <c r="G274" i="47"/>
  <c r="G275" i="47"/>
  <c r="G271" i="47"/>
  <c r="G266" i="47"/>
  <c r="G267" i="47"/>
  <c r="G268" i="47"/>
  <c r="G269" i="47"/>
  <c r="G265" i="47"/>
  <c r="G260" i="47"/>
  <c r="G261" i="47"/>
  <c r="G262" i="47"/>
  <c r="G263" i="47"/>
  <c r="G259" i="47"/>
  <c r="G254" i="47"/>
  <c r="G255" i="47"/>
  <c r="G256" i="47"/>
  <c r="G257" i="47"/>
  <c r="G253" i="47"/>
  <c r="G248" i="47"/>
  <c r="G249" i="47"/>
  <c r="G250" i="47"/>
  <c r="G251" i="47"/>
  <c r="G247" i="47"/>
  <c r="G242" i="47"/>
  <c r="G243" i="47"/>
  <c r="G244" i="47"/>
  <c r="G245" i="47"/>
  <c r="G241" i="47"/>
  <c r="G236" i="47"/>
  <c r="G237" i="47"/>
  <c r="G238" i="47"/>
  <c r="G239" i="47"/>
  <c r="G235" i="47"/>
  <c r="G229" i="47"/>
  <c r="G230" i="47"/>
  <c r="G231" i="47"/>
  <c r="G232" i="47"/>
  <c r="G233" i="47"/>
  <c r="G228" i="47"/>
  <c r="A278" i="47"/>
  <c r="A279" i="47"/>
  <c r="A277" i="47"/>
  <c r="A272" i="47"/>
  <c r="A273" i="47"/>
  <c r="BA33" i="189" s="1"/>
  <c r="A274" i="47"/>
  <c r="BA34" i="190" s="1"/>
  <c r="A275" i="47"/>
  <c r="A271" i="47"/>
  <c r="A266" i="47"/>
  <c r="A267" i="47"/>
  <c r="A268" i="47"/>
  <c r="A269" i="47"/>
  <c r="A265" i="47"/>
  <c r="BA25" i="190" s="1"/>
  <c r="A260" i="47"/>
  <c r="A261" i="47"/>
  <c r="A262" i="47"/>
  <c r="A263" i="47"/>
  <c r="A259" i="47"/>
  <c r="A254" i="47"/>
  <c r="A255" i="47"/>
  <c r="A256" i="47"/>
  <c r="A257" i="47"/>
  <c r="A253" i="47"/>
  <c r="F39" i="190" s="1"/>
  <c r="A248" i="47"/>
  <c r="A249" i="47"/>
  <c r="A250" i="47"/>
  <c r="A251" i="47"/>
  <c r="A247" i="47"/>
  <c r="F33" i="191" s="1"/>
  <c r="A242" i="47"/>
  <c r="F28" i="189" s="1"/>
  <c r="A243" i="47"/>
  <c r="A244" i="47"/>
  <c r="F30" i="190" s="1"/>
  <c r="A245" i="47"/>
  <c r="F31" i="189" s="1"/>
  <c r="A241" i="47"/>
  <c r="A236" i="47"/>
  <c r="A237" i="47"/>
  <c r="A238" i="47"/>
  <c r="A239" i="47"/>
  <c r="F25" i="191" s="1"/>
  <c r="A235" i="47"/>
  <c r="F21" i="190" s="1"/>
  <c r="A229" i="47"/>
  <c r="A230" i="47"/>
  <c r="F16" i="191" s="1"/>
  <c r="A231" i="47"/>
  <c r="A232" i="47"/>
  <c r="A233" i="47"/>
  <c r="A228" i="47"/>
  <c r="AF201" i="47"/>
  <c r="AF202" i="47"/>
  <c r="AF200" i="47"/>
  <c r="AF195" i="47"/>
  <c r="AF196" i="47"/>
  <c r="AF197" i="47"/>
  <c r="AF198" i="47"/>
  <c r="AF194" i="47"/>
  <c r="AF189" i="47"/>
  <c r="AF190" i="47"/>
  <c r="AF191" i="47"/>
  <c r="AF192" i="47"/>
  <c r="AF188" i="47"/>
  <c r="AF183" i="47"/>
  <c r="AF184" i="47"/>
  <c r="AF185" i="47"/>
  <c r="AF186" i="47"/>
  <c r="AF182" i="47"/>
  <c r="AF177" i="47"/>
  <c r="AF178" i="47"/>
  <c r="AF179" i="47"/>
  <c r="AF180" i="47"/>
  <c r="AF176" i="47"/>
  <c r="AF171" i="47"/>
  <c r="AF172" i="47"/>
  <c r="AF173" i="47"/>
  <c r="AF174" i="47"/>
  <c r="AF170" i="47"/>
  <c r="AF165" i="47"/>
  <c r="AF166" i="47"/>
  <c r="AF167" i="47"/>
  <c r="AF168" i="47"/>
  <c r="AF164" i="47"/>
  <c r="AF159" i="47"/>
  <c r="AF160" i="47"/>
  <c r="AF161" i="47"/>
  <c r="AF162" i="47"/>
  <c r="AF158" i="47"/>
  <c r="AF152" i="47"/>
  <c r="AF153" i="47"/>
  <c r="AF154" i="47"/>
  <c r="AF155" i="47"/>
  <c r="AF156" i="47"/>
  <c r="AF151" i="47"/>
  <c r="Z201" i="47"/>
  <c r="Z202" i="47"/>
  <c r="Z200" i="47"/>
  <c r="Z195" i="47"/>
  <c r="Z196" i="47"/>
  <c r="Z197" i="47"/>
  <c r="Z198" i="47"/>
  <c r="Z194" i="47"/>
  <c r="Z189" i="47"/>
  <c r="Z190" i="47"/>
  <c r="Z191" i="47"/>
  <c r="Z192" i="47"/>
  <c r="Z188" i="47"/>
  <c r="Z183" i="47"/>
  <c r="Z184" i="47"/>
  <c r="Z185" i="47"/>
  <c r="Z186" i="47"/>
  <c r="Z182" i="47"/>
  <c r="Z177" i="47"/>
  <c r="Z178" i="47"/>
  <c r="Z179" i="47"/>
  <c r="Z180" i="47"/>
  <c r="Z176" i="47"/>
  <c r="Z171" i="47"/>
  <c r="Z172" i="47"/>
  <c r="Z173" i="47"/>
  <c r="Z174" i="47"/>
  <c r="Z170" i="47"/>
  <c r="Z165" i="47"/>
  <c r="Z166" i="47"/>
  <c r="Z167" i="47"/>
  <c r="Z168" i="47"/>
  <c r="Z164" i="47"/>
  <c r="Z159" i="47"/>
  <c r="Z160" i="47"/>
  <c r="Z161" i="47"/>
  <c r="Z162" i="47"/>
  <c r="Z158" i="47"/>
  <c r="Z152" i="47"/>
  <c r="Z153" i="47"/>
  <c r="Z154" i="47"/>
  <c r="Z155" i="47"/>
  <c r="Z156" i="47"/>
  <c r="Z151" i="47"/>
  <c r="T201" i="47"/>
  <c r="T202" i="47"/>
  <c r="T200" i="47"/>
  <c r="T195" i="47"/>
  <c r="T196" i="47"/>
  <c r="T197" i="47"/>
  <c r="T198" i="47"/>
  <c r="T194" i="47"/>
  <c r="T189" i="47"/>
  <c r="T190" i="47"/>
  <c r="T191" i="47"/>
  <c r="T192" i="47"/>
  <c r="T188" i="47"/>
  <c r="T183" i="47"/>
  <c r="T184" i="47"/>
  <c r="T185" i="47"/>
  <c r="T186" i="47"/>
  <c r="T182" i="47"/>
  <c r="T177" i="47"/>
  <c r="T178" i="47"/>
  <c r="T179" i="47"/>
  <c r="T180" i="47"/>
  <c r="T176" i="47"/>
  <c r="T171" i="47"/>
  <c r="T172" i="47"/>
  <c r="T173" i="47"/>
  <c r="T174" i="47"/>
  <c r="T170" i="47"/>
  <c r="T165" i="47"/>
  <c r="T166" i="47"/>
  <c r="T167" i="47"/>
  <c r="T168" i="47"/>
  <c r="T164" i="47"/>
  <c r="T159" i="47"/>
  <c r="T160" i="47"/>
  <c r="T161" i="47"/>
  <c r="T162" i="47"/>
  <c r="T158" i="47"/>
  <c r="T156" i="47"/>
  <c r="T152" i="47"/>
  <c r="T153" i="47"/>
  <c r="T154" i="47"/>
  <c r="T155" i="47"/>
  <c r="T151" i="47"/>
  <c r="N201" i="47"/>
  <c r="N202" i="47"/>
  <c r="N200" i="47"/>
  <c r="N195" i="47"/>
  <c r="N196" i="47"/>
  <c r="N197" i="47"/>
  <c r="N198" i="47"/>
  <c r="N194" i="47"/>
  <c r="N189" i="47"/>
  <c r="N190" i="47"/>
  <c r="N191" i="47"/>
  <c r="N192" i="47"/>
  <c r="N188" i="47"/>
  <c r="N183" i="47"/>
  <c r="N184" i="47"/>
  <c r="N185" i="47"/>
  <c r="N186" i="47"/>
  <c r="N182" i="47"/>
  <c r="N177" i="47"/>
  <c r="N178" i="47"/>
  <c r="N179" i="47"/>
  <c r="N180" i="47"/>
  <c r="N176" i="47"/>
  <c r="N171" i="47"/>
  <c r="N172" i="47"/>
  <c r="N173" i="47"/>
  <c r="N174" i="47"/>
  <c r="N170" i="47"/>
  <c r="N165" i="47"/>
  <c r="N166" i="47"/>
  <c r="N167" i="47"/>
  <c r="N168" i="47"/>
  <c r="N164" i="47"/>
  <c r="N162" i="47"/>
  <c r="N159" i="47"/>
  <c r="N160" i="47"/>
  <c r="N161" i="47"/>
  <c r="N158" i="47"/>
  <c r="N156" i="47"/>
  <c r="N152" i="47"/>
  <c r="N153" i="47"/>
  <c r="N154" i="47"/>
  <c r="N155" i="47"/>
  <c r="N151" i="47"/>
  <c r="G201" i="47"/>
  <c r="G202" i="47"/>
  <c r="G200" i="47"/>
  <c r="G195" i="47"/>
  <c r="G196" i="47"/>
  <c r="G197" i="47"/>
  <c r="G198" i="47"/>
  <c r="G194" i="47"/>
  <c r="G189" i="47"/>
  <c r="G190" i="47"/>
  <c r="G191" i="47"/>
  <c r="G192" i="47"/>
  <c r="G188" i="47"/>
  <c r="G183" i="47"/>
  <c r="G184" i="47"/>
  <c r="G185" i="47"/>
  <c r="G186" i="47"/>
  <c r="G182" i="47"/>
  <c r="G177" i="47"/>
  <c r="G178" i="47"/>
  <c r="G179" i="47"/>
  <c r="G180" i="47"/>
  <c r="G176" i="47"/>
  <c r="G171" i="47"/>
  <c r="G172" i="47"/>
  <c r="G173" i="47"/>
  <c r="G174" i="47"/>
  <c r="G170" i="47"/>
  <c r="G165" i="47"/>
  <c r="G166" i="47"/>
  <c r="G167" i="47"/>
  <c r="G168" i="47"/>
  <c r="G164" i="47"/>
  <c r="G159" i="47"/>
  <c r="G160" i="47"/>
  <c r="G161" i="47"/>
  <c r="G162" i="47"/>
  <c r="G158" i="47"/>
  <c r="G152" i="47"/>
  <c r="G153" i="47"/>
  <c r="G154" i="47"/>
  <c r="G155" i="47"/>
  <c r="G156" i="47"/>
  <c r="G151" i="47"/>
  <c r="A201" i="47"/>
  <c r="A202" i="47"/>
  <c r="E26" i="226" s="1"/>
  <c r="A200" i="47"/>
  <c r="A195" i="47"/>
  <c r="A196" i="47"/>
  <c r="A197" i="47"/>
  <c r="BA34" i="186" s="1"/>
  <c r="A198" i="47"/>
  <c r="BA35" i="186" s="1"/>
  <c r="A194" i="47"/>
  <c r="A189" i="47"/>
  <c r="A190" i="47"/>
  <c r="A191" i="47"/>
  <c r="BA28" i="183" s="1"/>
  <c r="A192" i="47"/>
  <c r="A188" i="47"/>
  <c r="A183" i="47"/>
  <c r="BA20" i="188" s="1"/>
  <c r="A184" i="47"/>
  <c r="BA21" i="183" s="1"/>
  <c r="A185" i="47"/>
  <c r="A186" i="47"/>
  <c r="A182" i="47"/>
  <c r="A177" i="47"/>
  <c r="E38" i="225"/>
  <c r="A178" i="47"/>
  <c r="A179" i="47"/>
  <c r="BA16" i="183" s="1"/>
  <c r="A180" i="47"/>
  <c r="E41" i="225" s="1"/>
  <c r="A176" i="47"/>
  <c r="A171" i="47"/>
  <c r="A172" i="47"/>
  <c r="A173" i="47"/>
  <c r="A174" i="47"/>
  <c r="F37" i="188" s="1"/>
  <c r="A170" i="47"/>
  <c r="A165" i="47"/>
  <c r="A166" i="47"/>
  <c r="A167" i="47"/>
  <c r="A168" i="47"/>
  <c r="A164" i="47"/>
  <c r="A159" i="47"/>
  <c r="A160" i="47"/>
  <c r="A161" i="47"/>
  <c r="A162" i="47"/>
  <c r="A158" i="47"/>
  <c r="F21" i="187" s="1"/>
  <c r="A152" i="47"/>
  <c r="A153" i="47"/>
  <c r="A154" i="47"/>
  <c r="A155" i="47"/>
  <c r="A156" i="47"/>
  <c r="A151" i="47"/>
  <c r="E12" i="225"/>
  <c r="S123" i="47"/>
  <c r="S124" i="47"/>
  <c r="S122" i="47"/>
  <c r="S117" i="47"/>
  <c r="S118" i="47"/>
  <c r="S119" i="47"/>
  <c r="S120" i="47"/>
  <c r="S116" i="47"/>
  <c r="S111" i="47"/>
  <c r="S112" i="47"/>
  <c r="S113" i="47"/>
  <c r="S114" i="47"/>
  <c r="S110" i="47"/>
  <c r="S105" i="47"/>
  <c r="S106" i="47"/>
  <c r="S107" i="47"/>
  <c r="S108" i="47"/>
  <c r="S104" i="47"/>
  <c r="S99" i="47"/>
  <c r="S100" i="47"/>
  <c r="S101" i="47"/>
  <c r="S102" i="47"/>
  <c r="S98" i="47"/>
  <c r="S93" i="47"/>
  <c r="S94" i="47"/>
  <c r="S95" i="47"/>
  <c r="S96" i="47"/>
  <c r="S92" i="47"/>
  <c r="S87" i="47"/>
  <c r="S88" i="47"/>
  <c r="S89" i="47"/>
  <c r="S90" i="47"/>
  <c r="S86" i="47"/>
  <c r="S81" i="47"/>
  <c r="S82" i="47"/>
  <c r="S83" i="47"/>
  <c r="S84" i="47"/>
  <c r="S80" i="47"/>
  <c r="M123" i="47"/>
  <c r="M124" i="47"/>
  <c r="M122" i="47"/>
  <c r="M117" i="47"/>
  <c r="M118" i="47"/>
  <c r="M119" i="47"/>
  <c r="M120" i="47"/>
  <c r="M116" i="47"/>
  <c r="M111" i="47"/>
  <c r="M112" i="47"/>
  <c r="M113" i="47"/>
  <c r="M114" i="47"/>
  <c r="M110" i="47"/>
  <c r="M105" i="47"/>
  <c r="M106" i="47"/>
  <c r="M107" i="47"/>
  <c r="M108" i="47"/>
  <c r="M104" i="47"/>
  <c r="M99" i="47"/>
  <c r="M100" i="47"/>
  <c r="M101" i="47"/>
  <c r="M102" i="47"/>
  <c r="M98" i="47"/>
  <c r="M93" i="47"/>
  <c r="M94" i="47"/>
  <c r="M95" i="47"/>
  <c r="M96" i="47"/>
  <c r="M92" i="47"/>
  <c r="M87" i="47"/>
  <c r="M88" i="47"/>
  <c r="M89" i="47"/>
  <c r="M90" i="47"/>
  <c r="M86" i="47"/>
  <c r="M81" i="47"/>
  <c r="M82" i="47"/>
  <c r="M83" i="47"/>
  <c r="M84" i="47"/>
  <c r="M80" i="47"/>
  <c r="G123" i="47"/>
  <c r="G124" i="47"/>
  <c r="G122" i="47"/>
  <c r="G117" i="47"/>
  <c r="G118" i="47"/>
  <c r="G119" i="47"/>
  <c r="G120" i="47"/>
  <c r="G116" i="47"/>
  <c r="G111" i="47"/>
  <c r="G112" i="47"/>
  <c r="G113" i="47"/>
  <c r="G114" i="47"/>
  <c r="G110" i="47"/>
  <c r="G105" i="47"/>
  <c r="G106" i="47"/>
  <c r="G107" i="47"/>
  <c r="G108" i="47"/>
  <c r="G104" i="47"/>
  <c r="G99" i="47"/>
  <c r="G100" i="47"/>
  <c r="G101" i="47"/>
  <c r="G102" i="47"/>
  <c r="G98" i="47"/>
  <c r="G93" i="47"/>
  <c r="G94" i="47"/>
  <c r="G95" i="47"/>
  <c r="G96" i="47"/>
  <c r="G92" i="47"/>
  <c r="G87" i="47"/>
  <c r="G88" i="47"/>
  <c r="G89" i="47"/>
  <c r="G90" i="47"/>
  <c r="G86" i="47"/>
  <c r="G81" i="47"/>
  <c r="G82" i="47"/>
  <c r="G83" i="47"/>
  <c r="G84" i="47"/>
  <c r="G80" i="47"/>
  <c r="A123" i="47"/>
  <c r="A124" i="47"/>
  <c r="E26" i="224"/>
  <c r="A122" i="47"/>
  <c r="A117" i="47"/>
  <c r="A118" i="47"/>
  <c r="A119" i="47"/>
  <c r="E21" i="224" s="1"/>
  <c r="A120" i="47"/>
  <c r="A116" i="47"/>
  <c r="A111" i="47"/>
  <c r="A112" i="47"/>
  <c r="A113" i="47"/>
  <c r="A114" i="47"/>
  <c r="A110" i="47"/>
  <c r="A105" i="47"/>
  <c r="BA20" i="55" s="1"/>
  <c r="A106" i="47"/>
  <c r="A107" i="47"/>
  <c r="A108" i="47"/>
  <c r="A104" i="47"/>
  <c r="A99" i="47"/>
  <c r="E38" i="223"/>
  <c r="A100" i="47"/>
  <c r="A101" i="47"/>
  <c r="BA16" i="53" s="1"/>
  <c r="A102" i="47"/>
  <c r="A98" i="47"/>
  <c r="A93" i="47"/>
  <c r="A94" i="47"/>
  <c r="A95" i="47"/>
  <c r="A96" i="47"/>
  <c r="A92" i="47"/>
  <c r="A87" i="47"/>
  <c r="E26" i="223" s="1"/>
  <c r="A88" i="47"/>
  <c r="A89" i="47"/>
  <c r="A90" i="47"/>
  <c r="A86" i="47"/>
  <c r="A81" i="47"/>
  <c r="A82" i="47"/>
  <c r="A83" i="47"/>
  <c r="A84" i="47"/>
  <c r="F25" i="143" s="1"/>
  <c r="A80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V28" i="47"/>
  <c r="V29" i="47"/>
  <c r="V30" i="47"/>
  <c r="V31" i="47"/>
  <c r="V32" i="47"/>
  <c r="V33" i="47"/>
  <c r="V34" i="47"/>
  <c r="V35" i="47"/>
  <c r="V36" i="47"/>
  <c r="V37" i="47"/>
  <c r="V38" i="47"/>
  <c r="V39" i="47"/>
  <c r="V40" i="47"/>
  <c r="V41" i="47"/>
  <c r="V42" i="47"/>
  <c r="V43" i="47"/>
  <c r="V44" i="47"/>
  <c r="V45" i="47"/>
  <c r="V46" i="47"/>
  <c r="V47" i="47"/>
  <c r="V48" i="47"/>
  <c r="V49" i="47"/>
  <c r="V50" i="47"/>
  <c r="V51" i="47"/>
  <c r="V52" i="47"/>
  <c r="V53" i="47"/>
  <c r="V54" i="47"/>
  <c r="V11" i="47"/>
  <c r="Q12" i="47"/>
  <c r="Q13" i="47"/>
  <c r="Q14" i="47"/>
  <c r="Q15" i="47"/>
  <c r="Q16" i="47"/>
  <c r="Q17" i="47"/>
  <c r="Q18" i="47"/>
  <c r="Q19" i="47"/>
  <c r="Q20" i="47"/>
  <c r="Q21" i="47"/>
  <c r="Q22" i="47"/>
  <c r="Q23" i="47"/>
  <c r="Q24" i="47"/>
  <c r="Q25" i="47"/>
  <c r="Q26" i="47"/>
  <c r="Q27" i="47"/>
  <c r="Q28" i="47"/>
  <c r="Q29" i="47"/>
  <c r="Q30" i="47"/>
  <c r="Q31" i="47"/>
  <c r="Q32" i="47"/>
  <c r="Q33" i="47"/>
  <c r="Q34" i="47"/>
  <c r="Q35" i="47"/>
  <c r="Q36" i="47"/>
  <c r="Q37" i="47"/>
  <c r="Q38" i="47"/>
  <c r="Q39" i="47"/>
  <c r="Q40" i="47"/>
  <c r="Q41" i="47"/>
  <c r="Q42" i="47"/>
  <c r="Q43" i="47"/>
  <c r="Q44" i="47"/>
  <c r="Q45" i="47"/>
  <c r="Q46" i="47"/>
  <c r="Q47" i="47"/>
  <c r="Q48" i="47"/>
  <c r="Q49" i="47"/>
  <c r="Q50" i="47"/>
  <c r="Q51" i="47"/>
  <c r="Q52" i="47"/>
  <c r="Q53" i="47"/>
  <c r="Q54" i="47"/>
  <c r="Q11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12" i="47"/>
  <c r="BA22" i="189"/>
  <c r="BA22" i="191"/>
  <c r="BA22" i="190"/>
  <c r="F18" i="191"/>
  <c r="F18" i="190"/>
  <c r="F18" i="189"/>
  <c r="F22" i="191"/>
  <c r="F22" i="190"/>
  <c r="F22" i="189"/>
  <c r="F36" i="191"/>
  <c r="F36" i="189"/>
  <c r="F36" i="190"/>
  <c r="BA19" i="191"/>
  <c r="BA19" i="189"/>
  <c r="BA19" i="190"/>
  <c r="BA27" i="191"/>
  <c r="BA27" i="189"/>
  <c r="BA27" i="190"/>
  <c r="BA39" i="189"/>
  <c r="BA39" i="191"/>
  <c r="BA39" i="190"/>
  <c r="F17" i="189"/>
  <c r="F17" i="191"/>
  <c r="F17" i="190"/>
  <c r="F27" i="190"/>
  <c r="F27" i="191"/>
  <c r="F27" i="189"/>
  <c r="F35" i="190"/>
  <c r="F35" i="189"/>
  <c r="F35" i="191"/>
  <c r="BA23" i="191"/>
  <c r="BA23" i="189"/>
  <c r="BA23" i="190"/>
  <c r="BA26" i="189"/>
  <c r="BA26" i="191"/>
  <c r="BA26" i="190"/>
  <c r="BA38" i="190"/>
  <c r="BA38" i="189"/>
  <c r="BA38" i="191"/>
  <c r="F34" i="189"/>
  <c r="F34" i="191"/>
  <c r="F34" i="190"/>
  <c r="F39" i="189"/>
  <c r="F39" i="191"/>
  <c r="BA35" i="191"/>
  <c r="BA17" i="190"/>
  <c r="BA17" i="191"/>
  <c r="BA17" i="189"/>
  <c r="BA34" i="191"/>
  <c r="F25" i="190"/>
  <c r="F25" i="189"/>
  <c r="F28" i="191"/>
  <c r="F28" i="190"/>
  <c r="BA33" i="191"/>
  <c r="BA33" i="190"/>
  <c r="F16" i="190"/>
  <c r="BA31" i="189"/>
  <c r="BA31" i="191"/>
  <c r="BA31" i="190"/>
  <c r="F21" i="191"/>
  <c r="F21" i="189"/>
  <c r="BA20" i="190"/>
  <c r="BA20" i="191"/>
  <c r="BA20" i="189"/>
  <c r="F24" i="189"/>
  <c r="F24" i="191"/>
  <c r="F24" i="190"/>
  <c r="F33" i="190"/>
  <c r="F33" i="189"/>
  <c r="BA15" i="189"/>
  <c r="BA29" i="189"/>
  <c r="BA29" i="191"/>
  <c r="BA29" i="190"/>
  <c r="BA32" i="191"/>
  <c r="F31" i="191"/>
  <c r="F31" i="190"/>
  <c r="F30" i="191"/>
  <c r="F30" i="189"/>
  <c r="F29" i="191"/>
  <c r="F29" i="190"/>
  <c r="F29" i="189"/>
  <c r="F19" i="190"/>
  <c r="F19" i="189"/>
  <c r="F19" i="191"/>
  <c r="F23" i="189"/>
  <c r="F23" i="191"/>
  <c r="F23" i="190"/>
  <c r="F37" i="191"/>
  <c r="F37" i="190"/>
  <c r="F37" i="189"/>
  <c r="BA14" i="191"/>
  <c r="BA14" i="190"/>
  <c r="BA14" i="189"/>
  <c r="BA28" i="189"/>
  <c r="BA28" i="191"/>
  <c r="BA28" i="190"/>
  <c r="BA37" i="190"/>
  <c r="BA37" i="191"/>
  <c r="BA37" i="189"/>
  <c r="F22" i="54"/>
  <c r="F22" i="53"/>
  <c r="BA27" i="143"/>
  <c r="E14" i="224"/>
  <c r="BA27" i="55"/>
  <c r="F22" i="185"/>
  <c r="F22" i="186"/>
  <c r="F22" i="176"/>
  <c r="F22" i="188"/>
  <c r="F22" i="183"/>
  <c r="BA27" i="186"/>
  <c r="E14" i="226"/>
  <c r="BA27" i="185"/>
  <c r="BA27" i="176"/>
  <c r="BA27" i="188"/>
  <c r="BA27" i="183"/>
  <c r="BA27" i="187"/>
  <c r="BA23" i="143"/>
  <c r="E47" i="223"/>
  <c r="BA23" i="55"/>
  <c r="BA23" i="54"/>
  <c r="BA23" i="53"/>
  <c r="F17" i="183"/>
  <c r="F17" i="186"/>
  <c r="E15" i="225"/>
  <c r="F17" i="188"/>
  <c r="F17" i="185"/>
  <c r="F17" i="176"/>
  <c r="F17" i="187"/>
  <c r="BA26" i="183"/>
  <c r="E13" i="226"/>
  <c r="BA26" i="176"/>
  <c r="BA26" i="187"/>
  <c r="BA26" i="188"/>
  <c r="BA26" i="185"/>
  <c r="BA26" i="186"/>
  <c r="F31" i="143"/>
  <c r="E29" i="223"/>
  <c r="F31" i="55"/>
  <c r="F31" i="54"/>
  <c r="F31" i="53"/>
  <c r="E14" i="225"/>
  <c r="F16" i="188"/>
  <c r="F16" i="185"/>
  <c r="F16" i="183"/>
  <c r="F16" i="187"/>
  <c r="F16" i="186"/>
  <c r="F16" i="176"/>
  <c r="BA22" i="188"/>
  <c r="BA22" i="176"/>
  <c r="BA22" i="185"/>
  <c r="BA22" i="186"/>
  <c r="BA22" i="183"/>
  <c r="E46" i="225"/>
  <c r="BA22" i="187"/>
  <c r="E13" i="223"/>
  <c r="F30" i="143"/>
  <c r="E28" i="223"/>
  <c r="F30" i="55"/>
  <c r="F30" i="54"/>
  <c r="F30" i="53"/>
  <c r="F39" i="143"/>
  <c r="E37" i="223"/>
  <c r="F39" i="55"/>
  <c r="F39" i="54"/>
  <c r="F39" i="53"/>
  <c r="BA21" i="143"/>
  <c r="E45" i="223"/>
  <c r="BA21" i="55"/>
  <c r="BA21" i="54"/>
  <c r="BA21" i="53"/>
  <c r="BA35" i="143"/>
  <c r="E22" i="224"/>
  <c r="BA35" i="55"/>
  <c r="BA35" i="54"/>
  <c r="BA35" i="53"/>
  <c r="F15" i="183"/>
  <c r="F15" i="185"/>
  <c r="F15" i="186"/>
  <c r="F15" i="176"/>
  <c r="F15" i="187"/>
  <c r="E13" i="225"/>
  <c r="F15" i="188"/>
  <c r="F30" i="187"/>
  <c r="F30" i="183"/>
  <c r="E28" i="225"/>
  <c r="F30" i="185"/>
  <c r="F30" i="186"/>
  <c r="F30" i="176"/>
  <c r="F30" i="188"/>
  <c r="F39" i="185"/>
  <c r="E37" i="225"/>
  <c r="F39" i="183"/>
  <c r="F39" i="187"/>
  <c r="F39" i="186"/>
  <c r="F39" i="176"/>
  <c r="F39" i="188"/>
  <c r="BA21" i="188"/>
  <c r="BA21" i="185"/>
  <c r="BA21" i="186"/>
  <c r="BA21" i="176"/>
  <c r="BA35" i="188"/>
  <c r="BA35" i="183"/>
  <c r="BA35" i="176"/>
  <c r="E22" i="226"/>
  <c r="E15" i="223"/>
  <c r="BA26" i="143"/>
  <c r="E13" i="224"/>
  <c r="BA26" i="55"/>
  <c r="BA26" i="54"/>
  <c r="BA26" i="53"/>
  <c r="F27" i="188"/>
  <c r="F27" i="176"/>
  <c r="F27" i="186"/>
  <c r="F27" i="185"/>
  <c r="F27" i="187"/>
  <c r="F27" i="183"/>
  <c r="E25" i="225"/>
  <c r="BA38" i="186"/>
  <c r="BA38" i="187"/>
  <c r="E25" i="226"/>
  <c r="BA38" i="188"/>
  <c r="BA38" i="185"/>
  <c r="BA38" i="176"/>
  <c r="BA38" i="183"/>
  <c r="F34" i="143"/>
  <c r="E32" i="223"/>
  <c r="F34" i="55"/>
  <c r="F34" i="54"/>
  <c r="F34" i="53"/>
  <c r="F31" i="183"/>
  <c r="E29" i="225"/>
  <c r="F31" i="187"/>
  <c r="F31" i="188"/>
  <c r="F31" i="186"/>
  <c r="F31" i="176"/>
  <c r="F31" i="185"/>
  <c r="BA20" i="143"/>
  <c r="E44" i="223"/>
  <c r="BA17" i="188"/>
  <c r="BA17" i="185"/>
  <c r="BA17" i="186"/>
  <c r="BA17" i="187"/>
  <c r="BA17" i="183"/>
  <c r="E23" i="223"/>
  <c r="F25" i="55"/>
  <c r="F25" i="54"/>
  <c r="F25" i="53"/>
  <c r="F28" i="143"/>
  <c r="F28" i="53"/>
  <c r="BA16" i="143"/>
  <c r="E40" i="223"/>
  <c r="BA16" i="55"/>
  <c r="BA16" i="54"/>
  <c r="BA25" i="55"/>
  <c r="BA25" i="54"/>
  <c r="F25" i="186"/>
  <c r="F25" i="176"/>
  <c r="F25" i="185"/>
  <c r="F28" i="186"/>
  <c r="BA16" i="176"/>
  <c r="BA16" i="186"/>
  <c r="BA25" i="187"/>
  <c r="BA25" i="176"/>
  <c r="BA33" i="187"/>
  <c r="BA33" i="185"/>
  <c r="F36" i="143"/>
  <c r="E34" i="223"/>
  <c r="F18" i="188"/>
  <c r="F18" i="176"/>
  <c r="F18" i="186"/>
  <c r="F18" i="183"/>
  <c r="F18" i="187"/>
  <c r="BA19" i="187"/>
  <c r="BA19" i="176"/>
  <c r="BA19" i="188"/>
  <c r="BA19" i="185"/>
  <c r="BA19" i="186"/>
  <c r="E43" i="225"/>
  <c r="BA19" i="183"/>
  <c r="F35" i="55"/>
  <c r="F35" i="54"/>
  <c r="F35" i="53"/>
  <c r="BA23" i="183"/>
  <c r="BA23" i="187"/>
  <c r="BA23" i="176"/>
  <c r="E47" i="225"/>
  <c r="BA23" i="188"/>
  <c r="BA23" i="186"/>
  <c r="BA23" i="185"/>
  <c r="E14" i="223"/>
  <c r="BA22" i="143"/>
  <c r="E46" i="223"/>
  <c r="BA22" i="55"/>
  <c r="BA22" i="54"/>
  <c r="BA22" i="53"/>
  <c r="F34" i="187"/>
  <c r="F34" i="186"/>
  <c r="F34" i="185"/>
  <c r="E32" i="225"/>
  <c r="F34" i="188"/>
  <c r="F34" i="183"/>
  <c r="F34" i="176"/>
  <c r="F29" i="143"/>
  <c r="E27" i="223"/>
  <c r="F29" i="55"/>
  <c r="F29" i="54"/>
  <c r="F29" i="53"/>
  <c r="BA34" i="143"/>
  <c r="BA34" i="53"/>
  <c r="F21" i="185"/>
  <c r="F21" i="186"/>
  <c r="F21" i="183"/>
  <c r="E19" i="225"/>
  <c r="F21" i="188"/>
  <c r="BA20" i="185"/>
  <c r="BA20" i="186"/>
  <c r="BA20" i="183"/>
  <c r="F33" i="53"/>
  <c r="BA15" i="143"/>
  <c r="E39" i="223"/>
  <c r="BA29" i="53"/>
  <c r="BA32" i="143"/>
  <c r="E19" i="224"/>
  <c r="F24" i="187"/>
  <c r="F33" i="183"/>
  <c r="F33" i="185"/>
  <c r="E31" i="225"/>
  <c r="F33" i="186"/>
  <c r="BA15" i="187"/>
  <c r="BA15" i="176"/>
  <c r="E16" i="226"/>
  <c r="BA29" i="188"/>
  <c r="BA29" i="187"/>
  <c r="BA29" i="185"/>
  <c r="BA32" i="185"/>
  <c r="BA32" i="187"/>
  <c r="E19" i="226"/>
  <c r="BA32" i="186"/>
  <c r="E16" i="223"/>
  <c r="BA19" i="143"/>
  <c r="BA19" i="53"/>
  <c r="F36" i="185"/>
  <c r="F36" i="183"/>
  <c r="F36" i="176"/>
  <c r="F36" i="186"/>
  <c r="F27" i="143"/>
  <c r="E25" i="223"/>
  <c r="F27" i="55"/>
  <c r="F27" i="54"/>
  <c r="F27" i="53"/>
  <c r="BA38" i="143"/>
  <c r="E25" i="224"/>
  <c r="BA38" i="55"/>
  <c r="BA38" i="54"/>
  <c r="BA38" i="53"/>
  <c r="F35" i="176"/>
  <c r="F35" i="187"/>
  <c r="F35" i="188"/>
  <c r="F35" i="186"/>
  <c r="F35" i="185"/>
  <c r="E33" i="225"/>
  <c r="F35" i="183"/>
  <c r="BA31" i="143"/>
  <c r="E17" i="224"/>
  <c r="BA31" i="55"/>
  <c r="BA31" i="54"/>
  <c r="BA31" i="53"/>
  <c r="BA31" i="188"/>
  <c r="BA31" i="187"/>
  <c r="BA31" i="176"/>
  <c r="BA31" i="185"/>
  <c r="BA31" i="186"/>
  <c r="BA31" i="183"/>
  <c r="E17" i="226"/>
  <c r="F21" i="143"/>
  <c r="E19" i="223"/>
  <c r="F21" i="55"/>
  <c r="F21" i="54"/>
  <c r="F21" i="53"/>
  <c r="BA17" i="143"/>
  <c r="E41" i="223"/>
  <c r="BA17" i="55"/>
  <c r="BA17" i="54"/>
  <c r="BA17" i="53"/>
  <c r="F29" i="188"/>
  <c r="F29" i="187"/>
  <c r="E27" i="225"/>
  <c r="F29" i="185"/>
  <c r="F29" i="186"/>
  <c r="F29" i="183"/>
  <c r="F29" i="176"/>
  <c r="BA34" i="188"/>
  <c r="BA34" i="185"/>
  <c r="E21" i="226"/>
  <c r="E17" i="223"/>
  <c r="F37" i="143"/>
  <c r="E35" i="223"/>
  <c r="F37" i="55"/>
  <c r="BA28" i="143"/>
  <c r="E15" i="224"/>
  <c r="BA28" i="55"/>
  <c r="BA28" i="54"/>
  <c r="BA28" i="53"/>
  <c r="BA37" i="143"/>
  <c r="BA37" i="54"/>
  <c r="BA37" i="53"/>
  <c r="F19" i="186"/>
  <c r="F19" i="183"/>
  <c r="F19" i="176"/>
  <c r="F19" i="187"/>
  <c r="E17" i="225"/>
  <c r="F23" i="185"/>
  <c r="F23" i="186"/>
  <c r="F23" i="183"/>
  <c r="F23" i="176"/>
  <c r="F23" i="187"/>
  <c r="F37" i="183"/>
  <c r="F37" i="187"/>
  <c r="F37" i="176"/>
  <c r="F37" i="186"/>
  <c r="F37" i="185"/>
  <c r="E35" i="225"/>
  <c r="BA28" i="186"/>
  <c r="BA28" i="176"/>
  <c r="BA28" i="188"/>
  <c r="BA28" i="187"/>
  <c r="E15" i="226"/>
  <c r="BA28" i="185"/>
  <c r="BA37" i="186"/>
  <c r="BA37" i="176"/>
  <c r="BA37" i="188"/>
  <c r="BA37" i="185"/>
  <c r="BA37" i="183"/>
  <c r="C60" i="5"/>
  <c r="A60" i="5"/>
  <c r="B60" i="5" s="1"/>
  <c r="E66" i="4"/>
  <c r="C66" i="4"/>
  <c r="A59" i="5" s="1"/>
  <c r="E65" i="4"/>
  <c r="C58" i="5" s="1"/>
  <c r="F58" i="5" s="1"/>
  <c r="C65" i="4"/>
  <c r="E64" i="4"/>
  <c r="C64" i="4"/>
  <c r="E63" i="4"/>
  <c r="C56" i="5" s="1"/>
  <c r="F56" i="5" s="1"/>
  <c r="H56" i="5" s="1"/>
  <c r="C63" i="4"/>
  <c r="A56" i="5" s="1"/>
  <c r="E62" i="4"/>
  <c r="C62" i="4"/>
  <c r="G62" i="4" s="1"/>
  <c r="E61" i="4"/>
  <c r="C61" i="4"/>
  <c r="G61" i="4"/>
  <c r="E60" i="4"/>
  <c r="C53" i="5" s="1"/>
  <c r="C60" i="4"/>
  <c r="E59" i="4"/>
  <c r="C59" i="4"/>
  <c r="E58" i="4"/>
  <c r="C58" i="4"/>
  <c r="G58" i="4"/>
  <c r="E57" i="4"/>
  <c r="C50" i="5" s="1"/>
  <c r="F50" i="5" s="1"/>
  <c r="H50" i="5" s="1"/>
  <c r="C57" i="4"/>
  <c r="E56" i="4"/>
  <c r="C49" i="5" s="1"/>
  <c r="F49" i="5" s="1"/>
  <c r="C56" i="4"/>
  <c r="E55" i="4"/>
  <c r="C55" i="4"/>
  <c r="G55" i="4"/>
  <c r="E54" i="4"/>
  <c r="C47" i="5" s="1"/>
  <c r="F47" i="5" s="1"/>
  <c r="H47" i="5" s="1"/>
  <c r="C54" i="4"/>
  <c r="A47" i="5" s="1"/>
  <c r="E53" i="4"/>
  <c r="C53" i="4"/>
  <c r="G53" i="4" s="1"/>
  <c r="E52" i="4"/>
  <c r="C52" i="4"/>
  <c r="E51" i="4"/>
  <c r="C44" i="5" s="1"/>
  <c r="F44" i="5" s="1"/>
  <c r="H44" i="5" s="1"/>
  <c r="C51" i="4"/>
  <c r="E50" i="4"/>
  <c r="C50" i="4"/>
  <c r="A43" i="5" s="1"/>
  <c r="E49" i="4"/>
  <c r="C49" i="4"/>
  <c r="A42" i="5"/>
  <c r="E48" i="4"/>
  <c r="G48" i="4" s="1"/>
  <c r="C48" i="4"/>
  <c r="A41" i="5" s="1"/>
  <c r="E47" i="4"/>
  <c r="C40" i="5" s="1"/>
  <c r="C47" i="4"/>
  <c r="E46" i="4"/>
  <c r="C46" i="4"/>
  <c r="G46" i="4"/>
  <c r="E45" i="4"/>
  <c r="C45" i="4"/>
  <c r="G45" i="4"/>
  <c r="E44" i="4"/>
  <c r="C44" i="4"/>
  <c r="A37" i="5" s="1"/>
  <c r="E43" i="4"/>
  <c r="C43" i="4"/>
  <c r="G43" i="4" s="1"/>
  <c r="E42" i="4"/>
  <c r="C42" i="4"/>
  <c r="G42" i="4" s="1"/>
  <c r="E41" i="4"/>
  <c r="C34" i="5" s="1"/>
  <c r="F34" i="5" s="1"/>
  <c r="H34" i="5" s="1"/>
  <c r="C41" i="4"/>
  <c r="G41" i="4" s="1"/>
  <c r="E40" i="4"/>
  <c r="C40" i="4"/>
  <c r="E39" i="4"/>
  <c r="C39" i="4"/>
  <c r="G39" i="4" s="1"/>
  <c r="A32" i="5"/>
  <c r="E38" i="4"/>
  <c r="C31" i="5" s="1"/>
  <c r="F31" i="5" s="1"/>
  <c r="H31" i="5" s="1"/>
  <c r="C38" i="4"/>
  <c r="E37" i="4"/>
  <c r="C37" i="4"/>
  <c r="G37" i="4"/>
  <c r="E36" i="4"/>
  <c r="C29" i="5" s="1"/>
  <c r="C36" i="4"/>
  <c r="E35" i="4"/>
  <c r="C28" i="5" s="1"/>
  <c r="C35" i="4"/>
  <c r="A28" i="5" s="1"/>
  <c r="E34" i="4"/>
  <c r="C27" i="5"/>
  <c r="C34" i="4"/>
  <c r="A27" i="5" s="1"/>
  <c r="B27" i="5" s="1"/>
  <c r="E33" i="4"/>
  <c r="C33" i="4"/>
  <c r="E32" i="4"/>
  <c r="C32" i="4"/>
  <c r="E31" i="4"/>
  <c r="C31" i="4"/>
  <c r="A24" i="5" s="1"/>
  <c r="D24" i="5" s="1"/>
  <c r="I31" i="4" s="1"/>
  <c r="G31" i="4"/>
  <c r="E30" i="4"/>
  <c r="C30" i="4"/>
  <c r="G30" i="4" s="1"/>
  <c r="E29" i="4"/>
  <c r="C29" i="4"/>
  <c r="G29" i="4"/>
  <c r="E28" i="4"/>
  <c r="C21" i="5" s="1"/>
  <c r="F21" i="5" s="1"/>
  <c r="H21" i="5" s="1"/>
  <c r="C28" i="4"/>
  <c r="G28" i="4" s="1"/>
  <c r="E27" i="4"/>
  <c r="C20" i="5" s="1"/>
  <c r="F20" i="5" s="1"/>
  <c r="H20" i="5" s="1"/>
  <c r="C27" i="4"/>
  <c r="E26" i="4"/>
  <c r="C26" i="4"/>
  <c r="G26" i="4"/>
  <c r="E25" i="4"/>
  <c r="C18" i="5" s="1"/>
  <c r="F18" i="5" s="1"/>
  <c r="H18" i="5" s="1"/>
  <c r="C25" i="4"/>
  <c r="A18" i="5" s="1"/>
  <c r="G25" i="4"/>
  <c r="E24" i="4"/>
  <c r="C17" i="5" s="1"/>
  <c r="F17" i="5" s="1"/>
  <c r="H17" i="5" s="1"/>
  <c r="C24" i="4"/>
  <c r="E23" i="4"/>
  <c r="C23" i="4"/>
  <c r="G23" i="4"/>
  <c r="E22" i="4"/>
  <c r="C15" i="5" s="1"/>
  <c r="F15" i="5" s="1"/>
  <c r="C22" i="4"/>
  <c r="A15" i="5" s="1"/>
  <c r="B15" i="5" s="1"/>
  <c r="G22" i="4"/>
  <c r="E21" i="4"/>
  <c r="C14" i="5" s="1"/>
  <c r="F14" i="5" s="1"/>
  <c r="H14" i="5" s="1"/>
  <c r="C21" i="4"/>
  <c r="E20" i="4"/>
  <c r="C20" i="4"/>
  <c r="G20" i="4" s="1"/>
  <c r="E19" i="4"/>
  <c r="C12" i="5" s="1"/>
  <c r="F12" i="5" s="1"/>
  <c r="H12" i="5" s="1"/>
  <c r="C19" i="4"/>
  <c r="A12" i="5" s="1"/>
  <c r="E18" i="4"/>
  <c r="C18" i="4"/>
  <c r="G18" i="4" s="1"/>
  <c r="E17" i="4"/>
  <c r="C10" i="5"/>
  <c r="F10" i="5"/>
  <c r="H10" i="5" s="1"/>
  <c r="C17" i="4"/>
  <c r="A10" i="5" s="1"/>
  <c r="E16" i="4"/>
  <c r="C9" i="5" s="1"/>
  <c r="C16" i="4"/>
  <c r="E15" i="4"/>
  <c r="C15" i="4"/>
  <c r="G15" i="4"/>
  <c r="E14" i="4"/>
  <c r="C7" i="5" s="1"/>
  <c r="F7" i="5" s="1"/>
  <c r="H7" i="5" s="1"/>
  <c r="C14" i="4"/>
  <c r="A7" i="5" s="1"/>
  <c r="B7" i="5" s="1"/>
  <c r="E13" i="4"/>
  <c r="C13" i="4"/>
  <c r="A6" i="5"/>
  <c r="E12" i="4"/>
  <c r="C5" i="5" s="1"/>
  <c r="F5" i="5" s="1"/>
  <c r="C12" i="4"/>
  <c r="A5" i="5" s="1"/>
  <c r="E11" i="4"/>
  <c r="C11" i="4"/>
  <c r="E10" i="4"/>
  <c r="C10" i="4"/>
  <c r="A3" i="5"/>
  <c r="E9" i="4"/>
  <c r="C9" i="4"/>
  <c r="G9" i="4" s="1"/>
  <c r="G16" i="4"/>
  <c r="G32" i="4"/>
  <c r="G36" i="4"/>
  <c r="G40" i="4"/>
  <c r="G52" i="4"/>
  <c r="G56" i="4"/>
  <c r="G64" i="4"/>
  <c r="G13" i="4"/>
  <c r="G49" i="4"/>
  <c r="G50" i="4"/>
  <c r="A52" i="5"/>
  <c r="C52" i="5"/>
  <c r="A48" i="5"/>
  <c r="C48" i="5"/>
  <c r="A39" i="5"/>
  <c r="C39" i="5"/>
  <c r="A35" i="5"/>
  <c r="C35" i="5"/>
  <c r="F35" i="5" s="1"/>
  <c r="H35" i="5" s="1"/>
  <c r="A31" i="5"/>
  <c r="B31" i="5" s="1"/>
  <c r="D31" i="5" s="1"/>
  <c r="I38" i="4" s="1"/>
  <c r="G38" i="4"/>
  <c r="A25" i="5"/>
  <c r="C25" i="5"/>
  <c r="F25" i="5"/>
  <c r="H25" i="5"/>
  <c r="A16" i="5"/>
  <c r="C16" i="5"/>
  <c r="A8" i="5"/>
  <c r="C8" i="5"/>
  <c r="F8" i="5" s="1"/>
  <c r="H8" i="5" s="1"/>
  <c r="C3" i="5"/>
  <c r="F3" i="5" s="1"/>
  <c r="H3" i="5" s="1"/>
  <c r="B3" i="5"/>
  <c r="G10" i="4"/>
  <c r="A55" i="5"/>
  <c r="C55" i="5"/>
  <c r="B55" i="5" s="1"/>
  <c r="D55" i="5" s="1"/>
  <c r="I62" i="4" s="1"/>
  <c r="A51" i="5"/>
  <c r="D51" i="5" s="1"/>
  <c r="I58" i="4" s="1"/>
  <c r="C51" i="5"/>
  <c r="F51" i="5"/>
  <c r="H51" i="5" s="1"/>
  <c r="C43" i="5"/>
  <c r="F43" i="5" s="1"/>
  <c r="H43" i="5" s="1"/>
  <c r="A36" i="5"/>
  <c r="C36" i="5"/>
  <c r="B36" i="5" s="1"/>
  <c r="D36" i="5" s="1"/>
  <c r="I43" i="4" s="1"/>
  <c r="C32" i="5"/>
  <c r="F32" i="5" s="1"/>
  <c r="H32" i="5" s="1"/>
  <c r="C26" i="5"/>
  <c r="F26" i="5" s="1"/>
  <c r="H26" i="5" s="1"/>
  <c r="A22" i="5"/>
  <c r="C22" i="5"/>
  <c r="F22" i="5" s="1"/>
  <c r="H22" i="5" s="1"/>
  <c r="A19" i="5"/>
  <c r="C19" i="5"/>
  <c r="H15" i="5"/>
  <c r="A11" i="5"/>
  <c r="C11" i="5"/>
  <c r="F11" i="5"/>
  <c r="H11" i="5" s="1"/>
  <c r="A4" i="5"/>
  <c r="C4" i="5"/>
  <c r="A58" i="5"/>
  <c r="H58" i="5"/>
  <c r="A54" i="5"/>
  <c r="C54" i="5"/>
  <c r="F54" i="5" s="1"/>
  <c r="H54" i="5" s="1"/>
  <c r="A50" i="5"/>
  <c r="A46" i="5"/>
  <c r="C46" i="5"/>
  <c r="F46" i="5" s="1"/>
  <c r="H46" i="5" s="1"/>
  <c r="C42" i="5"/>
  <c r="B42" i="5" s="1"/>
  <c r="D42" i="5" s="1"/>
  <c r="I49" i="4" s="1"/>
  <c r="A33" i="5"/>
  <c r="B33" i="5" s="1"/>
  <c r="C33" i="5"/>
  <c r="F33" i="5" s="1"/>
  <c r="H33" i="5" s="1"/>
  <c r="A30" i="5"/>
  <c r="B30" i="5" s="1"/>
  <c r="C30" i="5"/>
  <c r="A23" i="5"/>
  <c r="B23" i="5" s="1"/>
  <c r="D23" i="5" s="1"/>
  <c r="I30" i="4" s="1"/>
  <c r="C23" i="5"/>
  <c r="F23" i="5" s="1"/>
  <c r="H23" i="5" s="1"/>
  <c r="A14" i="5"/>
  <c r="C6" i="5"/>
  <c r="B6" i="5"/>
  <c r="D6" i="5"/>
  <c r="I13" i="4"/>
  <c r="A2" i="5"/>
  <c r="B2" i="5" s="1"/>
  <c r="C2" i="5"/>
  <c r="F2" i="5" s="1"/>
  <c r="L17" i="5" s="1"/>
  <c r="A57" i="5"/>
  <c r="C57" i="5"/>
  <c r="F57" i="5"/>
  <c r="H57" i="5"/>
  <c r="A53" i="5"/>
  <c r="A49" i="5"/>
  <c r="B49" i="5" s="1"/>
  <c r="D49" i="5" s="1"/>
  <c r="I56" i="4" s="1"/>
  <c r="A45" i="5"/>
  <c r="D45" i="5" s="1"/>
  <c r="I52" i="4" s="1"/>
  <c r="C45" i="5"/>
  <c r="C41" i="5"/>
  <c r="B41" i="5"/>
  <c r="A38" i="5"/>
  <c r="C38" i="5"/>
  <c r="F38" i="5" s="1"/>
  <c r="H38" i="5" s="1"/>
  <c r="A34" i="5"/>
  <c r="A29" i="5"/>
  <c r="C24" i="5"/>
  <c r="F24" i="5" s="1"/>
  <c r="H24" i="5" s="1"/>
  <c r="A17" i="5"/>
  <c r="A13" i="5"/>
  <c r="C13" i="5"/>
  <c r="A9" i="5"/>
  <c r="B9" i="5" s="1"/>
  <c r="D9" i="5" s="1"/>
  <c r="I16" i="4" s="1"/>
  <c r="G12" i="4"/>
  <c r="C59" i="5"/>
  <c r="F59" i="5" s="1"/>
  <c r="H59" i="5" s="1"/>
  <c r="F60" i="5"/>
  <c r="H60" i="5" s="1"/>
  <c r="D60" i="5" s="1"/>
  <c r="F48" i="5"/>
  <c r="H48" i="5" s="1"/>
  <c r="F16" i="5"/>
  <c r="H16" i="5"/>
  <c r="F39" i="5"/>
  <c r="H39" i="5" s="1"/>
  <c r="F4" i="5"/>
  <c r="H4" i="5" s="1"/>
  <c r="F6" i="5"/>
  <c r="H6" i="5"/>
  <c r="F9" i="5"/>
  <c r="H9" i="5" s="1"/>
  <c r="F13" i="5"/>
  <c r="H13" i="5" s="1"/>
  <c r="F45" i="5"/>
  <c r="H45" i="5" s="1"/>
  <c r="H49" i="5"/>
  <c r="F52" i="5"/>
  <c r="H52" i="5" s="1"/>
  <c r="F19" i="5"/>
  <c r="H19" i="5" s="1"/>
  <c r="F27" i="5"/>
  <c r="H27" i="5" s="1"/>
  <c r="F29" i="5"/>
  <c r="H29" i="5"/>
  <c r="F40" i="5"/>
  <c r="H40" i="5" s="1"/>
  <c r="F30" i="5"/>
  <c r="H30" i="5"/>
  <c r="B13" i="5"/>
  <c r="D13" i="5" s="1"/>
  <c r="I20" i="4" s="1"/>
  <c r="B11" i="5"/>
  <c r="D11" i="5"/>
  <c r="I18" i="4" s="1"/>
  <c r="F55" i="5"/>
  <c r="H55" i="5" s="1"/>
  <c r="F42" i="5"/>
  <c r="H42" i="5" s="1"/>
  <c r="B24" i="5"/>
  <c r="B45" i="5"/>
  <c r="B57" i="5"/>
  <c r="D57" i="5"/>
  <c r="I64" i="4"/>
  <c r="B22" i="5"/>
  <c r="D22" i="5"/>
  <c r="I29" i="4"/>
  <c r="B25" i="5"/>
  <c r="D25" i="5" s="1"/>
  <c r="I32" i="4" s="1"/>
  <c r="M22" i="5"/>
  <c r="M18" i="5"/>
  <c r="I18" i="5"/>
  <c r="M15" i="5"/>
  <c r="I15" i="5"/>
  <c r="M11" i="5"/>
  <c r="L10" i="5"/>
  <c r="M9" i="5"/>
  <c r="L8" i="5"/>
  <c r="M7" i="5"/>
  <c r="L6" i="5"/>
  <c r="L5" i="5"/>
  <c r="M4" i="5"/>
  <c r="I4" i="5"/>
  <c r="J4" i="5"/>
  <c r="K3" i="5"/>
  <c r="I3" i="5"/>
  <c r="F41" i="5"/>
  <c r="H41" i="5"/>
  <c r="H5" i="5"/>
  <c r="D15" i="5"/>
  <c r="I22" i="4"/>
  <c r="B51" i="5"/>
  <c r="B16" i="5"/>
  <c r="D16" i="5"/>
  <c r="I23" i="4" s="1"/>
  <c r="B48" i="5"/>
  <c r="D48" i="5"/>
  <c r="I55" i="4"/>
  <c r="D30" i="5"/>
  <c r="I37" i="4" s="1"/>
  <c r="M6" i="5"/>
  <c r="I9" i="5"/>
  <c r="L14" i="5"/>
  <c r="I20" i="5"/>
  <c r="K2" i="5"/>
  <c r="M16" i="5"/>
  <c r="I60" i="5"/>
  <c r="M2" i="5"/>
  <c r="M3" i="5"/>
  <c r="J5" i="5"/>
  <c r="I6" i="5"/>
  <c r="K6" i="5"/>
  <c r="N7" i="5"/>
  <c r="M8" i="5"/>
  <c r="I16" i="5"/>
  <c r="K16" i="5"/>
  <c r="N17" i="5"/>
  <c r="K18" i="5"/>
  <c r="N19" i="5"/>
  <c r="I22" i="5"/>
  <c r="K22" i="5"/>
  <c r="J24" i="5"/>
  <c r="N24" i="5"/>
  <c r="L25" i="5"/>
  <c r="J26" i="5"/>
  <c r="L27" i="5"/>
  <c r="I28" i="5"/>
  <c r="K28" i="5"/>
  <c r="N29" i="5"/>
  <c r="L30" i="5"/>
  <c r="J31" i="5"/>
  <c r="M32" i="5"/>
  <c r="M33" i="5"/>
  <c r="M34" i="5"/>
  <c r="L35" i="5"/>
  <c r="K36" i="5"/>
  <c r="I37" i="5"/>
  <c r="I38" i="5"/>
  <c r="M38" i="5"/>
  <c r="M39" i="5"/>
  <c r="L40" i="5"/>
  <c r="I41" i="5"/>
  <c r="M42" i="5"/>
  <c r="I44" i="5"/>
  <c r="K44" i="5"/>
  <c r="I45" i="5"/>
  <c r="M45" i="5"/>
  <c r="M46" i="5"/>
  <c r="L47" i="5"/>
  <c r="M49" i="5"/>
  <c r="L50" i="5"/>
  <c r="J51" i="5"/>
  <c r="N51" i="5"/>
  <c r="M52" i="5"/>
  <c r="M53" i="5"/>
  <c r="L54" i="5"/>
  <c r="J56" i="5"/>
  <c r="N56" i="5"/>
  <c r="L57" i="5"/>
  <c r="I58" i="5"/>
  <c r="K58" i="5"/>
  <c r="J59" i="5"/>
  <c r="L60" i="5"/>
  <c r="N9" i="5"/>
  <c r="M10" i="5"/>
  <c r="L11" i="5"/>
  <c r="I12" i="5"/>
  <c r="M12" i="5"/>
  <c r="I14" i="5"/>
  <c r="M14" i="5"/>
  <c r="J16" i="5"/>
  <c r="N16" i="5"/>
  <c r="M17" i="5"/>
  <c r="L18" i="5"/>
  <c r="K19" i="5"/>
  <c r="J20" i="5"/>
  <c r="N20" i="5"/>
  <c r="L22" i="5"/>
  <c r="J23" i="5"/>
  <c r="N23" i="5"/>
  <c r="M24" i="5"/>
  <c r="M25" i="5"/>
  <c r="M26" i="5"/>
  <c r="M27" i="5"/>
  <c r="K29" i="5"/>
  <c r="I30" i="5"/>
  <c r="K30" i="5"/>
  <c r="I31" i="5"/>
  <c r="J32" i="5"/>
  <c r="L33" i="5"/>
  <c r="N34" i="5"/>
  <c r="L36" i="5"/>
  <c r="J37" i="5"/>
  <c r="N37" i="5"/>
  <c r="J39" i="5"/>
  <c r="L44" i="5"/>
  <c r="N45" i="5"/>
  <c r="I47" i="5"/>
  <c r="J49" i="5"/>
  <c r="N58" i="5"/>
  <c r="M59" i="5"/>
  <c r="M60" i="5"/>
  <c r="I2" i="5"/>
  <c r="L4" i="5"/>
  <c r="K5" i="5"/>
  <c r="N3" i="5"/>
  <c r="K4" i="5"/>
  <c r="N5" i="5"/>
  <c r="J7" i="5"/>
  <c r="N6" i="5"/>
  <c r="K7" i="5"/>
  <c r="N8" i="5"/>
  <c r="N10" i="5"/>
  <c r="K11" i="5"/>
  <c r="N12" i="5"/>
  <c r="K13" i="5"/>
  <c r="N14" i="5"/>
  <c r="K15" i="5"/>
  <c r="J17" i="5"/>
  <c r="L21" i="5"/>
  <c r="I23" i="5"/>
  <c r="M23" i="5"/>
  <c r="L24" i="5"/>
  <c r="J25" i="5"/>
  <c r="N25" i="5"/>
  <c r="L26" i="5"/>
  <c r="N27" i="5"/>
  <c r="M28" i="5"/>
  <c r="L29" i="5"/>
  <c r="J30" i="5"/>
  <c r="N30" i="5"/>
  <c r="L31" i="5"/>
  <c r="I32" i="5"/>
  <c r="I33" i="5"/>
  <c r="K33" i="5"/>
  <c r="I34" i="5"/>
  <c r="K34" i="5"/>
  <c r="J35" i="5"/>
  <c r="N35" i="5"/>
  <c r="M36" i="5"/>
  <c r="K38" i="5"/>
  <c r="I39" i="5"/>
  <c r="K39" i="5"/>
  <c r="J40" i="5"/>
  <c r="N40" i="5"/>
  <c r="K41" i="5"/>
  <c r="I42" i="5"/>
  <c r="J43" i="5"/>
  <c r="N43" i="5"/>
  <c r="M44" i="5"/>
  <c r="K45" i="5"/>
  <c r="I46" i="5"/>
  <c r="K46" i="5"/>
  <c r="J47" i="5"/>
  <c r="L48" i="5"/>
  <c r="I49" i="5"/>
  <c r="K49" i="5"/>
  <c r="J50" i="5"/>
  <c r="N50" i="5"/>
  <c r="L51" i="5"/>
  <c r="I52" i="5"/>
  <c r="I53" i="5"/>
  <c r="K53" i="5"/>
  <c r="J54" i="5"/>
  <c r="N54" i="5"/>
  <c r="M55" i="5"/>
  <c r="L56" i="5"/>
  <c r="J57" i="5"/>
  <c r="M58" i="5"/>
  <c r="L59" i="5"/>
  <c r="J60" i="5"/>
  <c r="N60" i="5"/>
  <c r="L9" i="5"/>
  <c r="I10" i="5"/>
  <c r="K10" i="5"/>
  <c r="N11" i="5"/>
  <c r="K12" i="5"/>
  <c r="J13" i="5"/>
  <c r="N13" i="5"/>
  <c r="K14" i="5"/>
  <c r="J15" i="5"/>
  <c r="N15" i="5"/>
  <c r="I17" i="5"/>
  <c r="K17" i="5"/>
  <c r="J18" i="5"/>
  <c r="N18" i="5"/>
  <c r="M19" i="5"/>
  <c r="L20" i="5"/>
  <c r="I21" i="5"/>
  <c r="J22" i="5"/>
  <c r="N22" i="5"/>
  <c r="L23" i="5"/>
  <c r="I24" i="5"/>
  <c r="K24" i="5"/>
  <c r="I25" i="5"/>
  <c r="K25" i="5"/>
  <c r="K26" i="5"/>
  <c r="I27" i="5"/>
  <c r="K27" i="5"/>
  <c r="J28" i="5"/>
  <c r="N28" i="5"/>
  <c r="M29" i="5"/>
  <c r="M30" i="5"/>
  <c r="L32" i="5"/>
  <c r="J33" i="5"/>
  <c r="N33" i="5"/>
  <c r="L34" i="5"/>
  <c r="I35" i="5"/>
  <c r="K35" i="5"/>
  <c r="J36" i="5"/>
  <c r="L37" i="5"/>
  <c r="J38" i="5"/>
  <c r="N38" i="5"/>
  <c r="L39" i="5"/>
  <c r="I40" i="5"/>
  <c r="K40" i="5"/>
  <c r="J41" i="5"/>
  <c r="L42" i="5"/>
  <c r="I43" i="5"/>
  <c r="K43" i="5"/>
  <c r="J44" i="5"/>
  <c r="N44" i="5"/>
  <c r="L45" i="5"/>
  <c r="J46" i="5"/>
  <c r="M47" i="5"/>
  <c r="M48" i="5"/>
  <c r="L49" i="5"/>
  <c r="I50" i="5"/>
  <c r="M50" i="5"/>
  <c r="K51" i="5"/>
  <c r="J52" i="5"/>
  <c r="L53" i="5"/>
  <c r="I54" i="5"/>
  <c r="M54" i="5"/>
  <c r="L55" i="5"/>
  <c r="I56" i="5"/>
  <c r="M56" i="5"/>
  <c r="M57" i="5"/>
  <c r="I59" i="5"/>
  <c r="K59" i="5"/>
  <c r="K60" i="5"/>
  <c r="I29" i="5"/>
  <c r="K31" i="5"/>
  <c r="N32" i="5"/>
  <c r="J34" i="5"/>
  <c r="N39" i="5"/>
  <c r="M40" i="5"/>
  <c r="L41" i="5"/>
  <c r="J42" i="5"/>
  <c r="N42" i="5"/>
  <c r="M43" i="5"/>
  <c r="J45" i="5"/>
  <c r="K47" i="5"/>
  <c r="K48" i="5"/>
  <c r="N49" i="5"/>
  <c r="K50" i="5"/>
  <c r="I51" i="5"/>
  <c r="M51" i="5"/>
  <c r="L52" i="5"/>
  <c r="N53" i="5"/>
  <c r="K54" i="5"/>
  <c r="J55" i="5"/>
  <c r="N55" i="5"/>
  <c r="K56" i="5"/>
  <c r="I57" i="5"/>
  <c r="K57" i="5"/>
  <c r="B59" i="5" l="1"/>
  <c r="D59" i="5" s="1"/>
  <c r="I66" i="4" s="1"/>
  <c r="B5" i="5"/>
  <c r="D5" i="5" s="1"/>
  <c r="I12" i="4" s="1"/>
  <c r="B28" i="5"/>
  <c r="D28" i="5" s="1"/>
  <c r="I35" i="4" s="1"/>
  <c r="F28" i="5"/>
  <c r="H28" i="5" s="1"/>
  <c r="F53" i="5"/>
  <c r="H53" i="5" s="1"/>
  <c r="B53" i="5"/>
  <c r="D53" i="5" s="1"/>
  <c r="I60" i="4" s="1"/>
  <c r="D10" i="5"/>
  <c r="I17" i="4" s="1"/>
  <c r="B10" i="5"/>
  <c r="AG8" i="221"/>
  <c r="F18" i="55"/>
  <c r="F18" i="53"/>
  <c r="F18" i="54"/>
  <c r="F18" i="143"/>
  <c r="AG40" i="221"/>
  <c r="C37" i="5"/>
  <c r="F37" i="5" s="1"/>
  <c r="H37" i="5" s="1"/>
  <c r="G44" i="4"/>
  <c r="G19" i="4"/>
  <c r="X26" i="221"/>
  <c r="AG26" i="221" s="1"/>
  <c r="AC26" i="221"/>
  <c r="AG46" i="221"/>
  <c r="AG14" i="221"/>
  <c r="B37" i="5"/>
  <c r="D37" i="5" s="1"/>
  <c r="I44" i="4" s="1"/>
  <c r="X12" i="221"/>
  <c r="AC12" i="221"/>
  <c r="B14" i="5"/>
  <c r="D14" i="5" s="1"/>
  <c r="I21" i="4" s="1"/>
  <c r="B35" i="5"/>
  <c r="D35" i="5" s="1"/>
  <c r="I42" i="4" s="1"/>
  <c r="D41" i="5"/>
  <c r="I48" i="4" s="1"/>
  <c r="AG18" i="221"/>
  <c r="J58" i="5"/>
  <c r="J53" i="5"/>
  <c r="L46" i="5"/>
  <c r="L38" i="5"/>
  <c r="L58" i="5"/>
  <c r="N52" i="5"/>
  <c r="N46" i="5"/>
  <c r="N41" i="5"/>
  <c r="N36" i="5"/>
  <c r="M31" i="5"/>
  <c r="I26" i="5"/>
  <c r="K21" i="5"/>
  <c r="L16" i="5"/>
  <c r="J11" i="5"/>
  <c r="N57" i="5"/>
  <c r="K52" i="5"/>
  <c r="N47" i="5"/>
  <c r="K42" i="5"/>
  <c r="M37" i="5"/>
  <c r="K32" i="5"/>
  <c r="J27" i="5"/>
  <c r="J19" i="5"/>
  <c r="K9" i="5"/>
  <c r="L2" i="5"/>
  <c r="I48" i="5"/>
  <c r="M35" i="5"/>
  <c r="L28" i="5"/>
  <c r="M21" i="5"/>
  <c r="L15" i="5"/>
  <c r="J9" i="5"/>
  <c r="K55" i="5"/>
  <c r="J48" i="5"/>
  <c r="M41" i="5"/>
  <c r="I36" i="5"/>
  <c r="J29" i="5"/>
  <c r="K23" i="5"/>
  <c r="J14" i="5"/>
  <c r="L7" i="5"/>
  <c r="F36" i="5"/>
  <c r="H36" i="5" s="1"/>
  <c r="B8" i="5"/>
  <c r="D8" i="5" s="1"/>
  <c r="I15" i="4" s="1"/>
  <c r="G11" i="4"/>
  <c r="G14" i="4"/>
  <c r="G17" i="4"/>
  <c r="B12" i="5"/>
  <c r="D12" i="5"/>
  <c r="I19" i="4" s="1"/>
  <c r="G65" i="4"/>
  <c r="G47" i="4"/>
  <c r="A40" i="5"/>
  <c r="AC44" i="221"/>
  <c r="X44" i="221"/>
  <c r="AG24" i="221"/>
  <c r="G51" i="4"/>
  <c r="A44" i="5"/>
  <c r="D27" i="5"/>
  <c r="I34" i="4" s="1"/>
  <c r="D52" i="5"/>
  <c r="I59" i="4" s="1"/>
  <c r="B52" i="5"/>
  <c r="AC36" i="221"/>
  <c r="X36" i="221"/>
  <c r="AG32" i="221"/>
  <c r="B56" i="5"/>
  <c r="D56" i="5" s="1"/>
  <c r="I63" i="4" s="1"/>
  <c r="B54" i="5"/>
  <c r="D54" i="5" s="1"/>
  <c r="I61" i="4" s="1"/>
  <c r="G54" i="4"/>
  <c r="B32" i="5"/>
  <c r="D32" i="5"/>
  <c r="I39" i="4" s="1"/>
  <c r="B58" i="5"/>
  <c r="D58" i="5" s="1"/>
  <c r="I65" i="4" s="1"/>
  <c r="B38" i="5"/>
  <c r="D38" i="5" s="1"/>
  <c r="I45" i="4" s="1"/>
  <c r="B29" i="5"/>
  <c r="D29" i="5"/>
  <c r="I36" i="4" s="1"/>
  <c r="B4" i="5"/>
  <c r="D4" i="5"/>
  <c r="I11" i="4" s="1"/>
  <c r="B19" i="5"/>
  <c r="D19" i="5"/>
  <c r="I26" i="4" s="1"/>
  <c r="G33" i="4"/>
  <c r="A26" i="5"/>
  <c r="G66" i="4"/>
  <c r="F15" i="190"/>
  <c r="F15" i="189"/>
  <c r="F15" i="191"/>
  <c r="BA21" i="189"/>
  <c r="BA21" i="190"/>
  <c r="BA21" i="191"/>
  <c r="BA35" i="189"/>
  <c r="BA35" i="190"/>
  <c r="AL26" i="230"/>
  <c r="D42" i="231"/>
  <c r="AL18" i="227"/>
  <c r="D12" i="231"/>
  <c r="D15" i="231"/>
  <c r="AL21" i="227"/>
  <c r="D25" i="231"/>
  <c r="AL31" i="227"/>
  <c r="AM14" i="230"/>
  <c r="D3" i="5"/>
  <c r="I10" i="4" s="1"/>
  <c r="AG48" i="221"/>
  <c r="B50" i="5"/>
  <c r="B39" i="5"/>
  <c r="D39" i="5" s="1"/>
  <c r="I46" i="4" s="1"/>
  <c r="B18" i="5"/>
  <c r="D18" i="5" s="1"/>
  <c r="I25" i="4" s="1"/>
  <c r="B17" i="5"/>
  <c r="D17" i="5" s="1"/>
  <c r="I24" i="4" s="1"/>
  <c r="G57" i="4"/>
  <c r="G60" i="4"/>
  <c r="G63" i="4"/>
  <c r="F24" i="143"/>
  <c r="E22" i="223"/>
  <c r="F24" i="55"/>
  <c r="F24" i="54"/>
  <c r="F24" i="53"/>
  <c r="E31" i="223"/>
  <c r="F33" i="55"/>
  <c r="F33" i="54"/>
  <c r="BA15" i="53"/>
  <c r="BA15" i="55"/>
  <c r="BA15" i="54"/>
  <c r="BA25" i="143"/>
  <c r="E12" i="224"/>
  <c r="BA25" i="53"/>
  <c r="BA33" i="55"/>
  <c r="BA33" i="54"/>
  <c r="BA33" i="53"/>
  <c r="BA33" i="143"/>
  <c r="E20" i="224"/>
  <c r="F25" i="187"/>
  <c r="F25" i="188"/>
  <c r="E23" i="225"/>
  <c r="F28" i="185"/>
  <c r="E26" i="225"/>
  <c r="F28" i="187"/>
  <c r="F28" i="183"/>
  <c r="F28" i="188"/>
  <c r="F28" i="176"/>
  <c r="BA16" i="185"/>
  <c r="BA16" i="187"/>
  <c r="BA16" i="188"/>
  <c r="E40" i="225"/>
  <c r="BA20" i="176"/>
  <c r="BA20" i="187"/>
  <c r="E44" i="225"/>
  <c r="BA34" i="183"/>
  <c r="BA34" i="187"/>
  <c r="BA34" i="176"/>
  <c r="D14" i="231"/>
  <c r="AL20" i="227"/>
  <c r="D17" i="231"/>
  <c r="AL23" i="227"/>
  <c r="X20" i="221"/>
  <c r="AG20" i="221" s="1"/>
  <c r="AC20" i="221"/>
  <c r="AG16" i="221"/>
  <c r="D2" i="5"/>
  <c r="I9" i="4" s="1"/>
  <c r="D33" i="5"/>
  <c r="I40" i="4" s="1"/>
  <c r="B46" i="5"/>
  <c r="D46" i="5" s="1"/>
  <c r="I53" i="4" s="1"/>
  <c r="B34" i="5"/>
  <c r="D34" i="5" s="1"/>
  <c r="I41" i="4" s="1"/>
  <c r="J21" i="5"/>
  <c r="M13" i="5"/>
  <c r="I7" i="5"/>
  <c r="N2" i="5"/>
  <c r="L3" i="5"/>
  <c r="I5" i="5"/>
  <c r="J8" i="5"/>
  <c r="K20" i="5"/>
  <c r="I13" i="5"/>
  <c r="J6" i="5"/>
  <c r="J2" i="5"/>
  <c r="K8" i="5"/>
  <c r="H2" i="5"/>
  <c r="J10" i="5"/>
  <c r="M20" i="5"/>
  <c r="N26" i="5"/>
  <c r="N31" i="5"/>
  <c r="K37" i="5"/>
  <c r="L43" i="5"/>
  <c r="N48" i="5"/>
  <c r="I55" i="5"/>
  <c r="N59" i="5"/>
  <c r="L13" i="5"/>
  <c r="I19" i="5"/>
  <c r="L19" i="5"/>
  <c r="L12" i="5"/>
  <c r="I8" i="5"/>
  <c r="N4" i="5"/>
  <c r="M5" i="5"/>
  <c r="I11" i="5"/>
  <c r="J3" i="5"/>
  <c r="J12" i="5"/>
  <c r="N21" i="5"/>
  <c r="D50" i="5"/>
  <c r="I57" i="4" s="1"/>
  <c r="D7" i="5"/>
  <c r="I14" i="4" s="1"/>
  <c r="B43" i="5"/>
  <c r="D43" i="5" s="1"/>
  <c r="I50" i="4" s="1"/>
  <c r="A21" i="5"/>
  <c r="G21" i="4"/>
  <c r="G24" i="4"/>
  <c r="A20" i="5"/>
  <c r="G27" i="4"/>
  <c r="G34" i="4"/>
  <c r="B47" i="5"/>
  <c r="D47" i="5" s="1"/>
  <c r="I54" i="4" s="1"/>
  <c r="F33" i="143"/>
  <c r="F25" i="183"/>
  <c r="F23" i="143"/>
  <c r="E21" i="223"/>
  <c r="F37" i="54"/>
  <c r="F37" i="53"/>
  <c r="BA29" i="143"/>
  <c r="E16" i="224"/>
  <c r="BA32" i="55"/>
  <c r="BA32" i="54"/>
  <c r="BA32" i="53"/>
  <c r="E22" i="225"/>
  <c r="F24" i="185"/>
  <c r="F33" i="187"/>
  <c r="F33" i="176"/>
  <c r="BA15" i="186"/>
  <c r="E39" i="225"/>
  <c r="BA25" i="185"/>
  <c r="BA25" i="183"/>
  <c r="BA25" i="186"/>
  <c r="E20" i="226"/>
  <c r="BA33" i="188"/>
  <c r="BA33" i="186"/>
  <c r="BA16" i="189"/>
  <c r="BA16" i="191"/>
  <c r="BA16" i="190"/>
  <c r="E37" i="231"/>
  <c r="K37" i="231"/>
  <c r="M37" i="231" s="1"/>
  <c r="AG45" i="221"/>
  <c r="X30" i="221"/>
  <c r="AG30" i="221" s="1"/>
  <c r="F23" i="53"/>
  <c r="BA15" i="183"/>
  <c r="F24" i="183"/>
  <c r="BA29" i="54"/>
  <c r="BA25" i="188"/>
  <c r="BA25" i="191"/>
  <c r="F22" i="143"/>
  <c r="E20" i="223"/>
  <c r="F22" i="55"/>
  <c r="F36" i="55"/>
  <c r="F36" i="54"/>
  <c r="F36" i="53"/>
  <c r="E23" i="224"/>
  <c r="BA37" i="55"/>
  <c r="F19" i="188"/>
  <c r="F19" i="185"/>
  <c r="F23" i="188"/>
  <c r="E21" i="225"/>
  <c r="BA29" i="186"/>
  <c r="BA29" i="183"/>
  <c r="BA29" i="176"/>
  <c r="BA32" i="183"/>
  <c r="BA32" i="176"/>
  <c r="BA32" i="188"/>
  <c r="F14" i="191"/>
  <c r="F14" i="190"/>
  <c r="F14" i="189"/>
  <c r="BA15" i="191"/>
  <c r="BA15" i="190"/>
  <c r="BA32" i="190"/>
  <c r="BA32" i="189"/>
  <c r="AM24" i="227"/>
  <c r="AM20" i="230"/>
  <c r="F23" i="54"/>
  <c r="BA15" i="185"/>
  <c r="F24" i="186"/>
  <c r="BA29" i="55"/>
  <c r="E12" i="226"/>
  <c r="BA25" i="189"/>
  <c r="F35" i="143"/>
  <c r="E33" i="223"/>
  <c r="E43" i="223"/>
  <c r="BA19" i="55"/>
  <c r="BA19" i="54"/>
  <c r="BA27" i="54"/>
  <c r="BA27" i="53"/>
  <c r="F18" i="185"/>
  <c r="E16" i="225"/>
  <c r="E20" i="225"/>
  <c r="F22" i="187"/>
  <c r="F36" i="188"/>
  <c r="F36" i="187"/>
  <c r="E34" i="225"/>
  <c r="E23" i="226"/>
  <c r="BA37" i="187"/>
  <c r="L37" i="231"/>
  <c r="K28" i="231"/>
  <c r="M28" i="231" s="1"/>
  <c r="E28" i="231"/>
  <c r="E46" i="231"/>
  <c r="K46" i="231"/>
  <c r="M46" i="231" s="1"/>
  <c r="L46" i="231"/>
  <c r="E11" i="231"/>
  <c r="K11" i="231"/>
  <c r="M11" i="231" s="1"/>
  <c r="L11" i="231"/>
  <c r="AM29" i="227"/>
  <c r="D29" i="231"/>
  <c r="AL13" i="230"/>
  <c r="AM25" i="230"/>
  <c r="G35" i="4"/>
  <c r="G59" i="4"/>
  <c r="F23" i="55"/>
  <c r="BA15" i="188"/>
  <c r="F24" i="176"/>
  <c r="BA33" i="176"/>
  <c r="AL22" i="227"/>
  <c r="D16" i="231"/>
  <c r="F33" i="188"/>
  <c r="F24" i="188"/>
  <c r="BA33" i="183"/>
  <c r="E6" i="231"/>
  <c r="K6" i="231"/>
  <c r="M6" i="231" s="1"/>
  <c r="L6" i="231"/>
  <c r="D18" i="231"/>
  <c r="AL24" i="227"/>
  <c r="D43" i="231"/>
  <c r="AL27" i="230"/>
  <c r="D30" i="231"/>
  <c r="AL14" i="230"/>
  <c r="AL24" i="230"/>
  <c r="D40" i="231"/>
  <c r="AM11" i="230"/>
  <c r="E10" i="231"/>
  <c r="K10" i="231"/>
  <c r="M10" i="231" s="1"/>
  <c r="AL19" i="230"/>
  <c r="D35" i="231"/>
  <c r="AL15" i="227"/>
  <c r="D9" i="231"/>
  <c r="L41" i="231"/>
  <c r="E41" i="231"/>
  <c r="E33" i="231"/>
  <c r="K33" i="231"/>
  <c r="M33" i="231" s="1"/>
  <c r="N12" i="222"/>
  <c r="K12" i="222"/>
  <c r="W12" i="222"/>
  <c r="AA12" i="222"/>
  <c r="AA27" i="222"/>
  <c r="W27" i="222"/>
  <c r="F21" i="176"/>
  <c r="BA34" i="54"/>
  <c r="F28" i="54"/>
  <c r="BA20" i="53"/>
  <c r="BA35" i="185"/>
  <c r="BA21" i="187"/>
  <c r="F16" i="189"/>
  <c r="L22" i="231"/>
  <c r="L47" i="231"/>
  <c r="AL29" i="227"/>
  <c r="W19" i="222"/>
  <c r="BA34" i="55"/>
  <c r="F28" i="55"/>
  <c r="BA17" i="176"/>
  <c r="BA20" i="54"/>
  <c r="BA35" i="187"/>
  <c r="E45" i="225"/>
  <c r="BA34" i="189"/>
  <c r="K41" i="231"/>
  <c r="M41" i="231" s="1"/>
  <c r="L33" i="231"/>
  <c r="K47" i="231"/>
  <c r="M47" i="231" s="1"/>
  <c r="AL28" i="230"/>
  <c r="AL31" i="230"/>
  <c r="K18" i="222"/>
  <c r="AM18" i="227"/>
  <c r="AL18" i="230"/>
  <c r="D34" i="231"/>
  <c r="E26" i="231"/>
  <c r="K26" i="231"/>
  <c r="M26" i="231" s="1"/>
  <c r="K21" i="231"/>
  <c r="M21" i="231" s="1"/>
  <c r="E21" i="231"/>
  <c r="X6" i="221"/>
  <c r="AG6" i="221" s="1"/>
  <c r="X28" i="221"/>
  <c r="AG28" i="221" s="1"/>
  <c r="X22" i="221"/>
  <c r="AG22" i="221" s="1"/>
  <c r="L13" i="231"/>
  <c r="AL16" i="227"/>
  <c r="AL19" i="227"/>
  <c r="AL23" i="230"/>
  <c r="D39" i="231"/>
  <c r="E36" i="231"/>
  <c r="K36" i="231"/>
  <c r="M36" i="231" s="1"/>
  <c r="N26" i="222"/>
  <c r="AM19" i="230"/>
  <c r="AM18" i="230"/>
  <c r="AM31" i="230"/>
  <c r="AG29" i="221"/>
  <c r="X42" i="221"/>
  <c r="AG42" i="221" s="1"/>
  <c r="X34" i="221"/>
  <c r="AG34" i="221" s="1"/>
  <c r="L44" i="231"/>
  <c r="E44" i="231"/>
  <c r="K44" i="231"/>
  <c r="M44" i="231" s="1"/>
  <c r="AL16" i="230"/>
  <c r="D32" i="231"/>
  <c r="AL14" i="227"/>
  <c r="D8" i="231"/>
  <c r="K19" i="231"/>
  <c r="M19" i="231" s="1"/>
  <c r="L19" i="231"/>
  <c r="K20" i="222"/>
  <c r="N20" i="222"/>
  <c r="AA29" i="222"/>
  <c r="W29" i="222"/>
  <c r="AA15" i="222"/>
  <c r="N30" i="222"/>
  <c r="N14" i="222"/>
  <c r="AH11" i="230"/>
  <c r="AD11" i="230"/>
  <c r="AH18" i="230"/>
  <c r="AD26" i="230"/>
  <c r="AM26" i="230" s="1"/>
  <c r="L8" i="231" l="1"/>
  <c r="K8" i="231"/>
  <c r="M8" i="231" s="1"/>
  <c r="E8" i="231"/>
  <c r="K39" i="231"/>
  <c r="M39" i="231" s="1"/>
  <c r="E39" i="231"/>
  <c r="L39" i="231"/>
  <c r="E40" i="231"/>
  <c r="K40" i="231"/>
  <c r="M40" i="231" s="1"/>
  <c r="L40" i="231"/>
  <c r="L29" i="231"/>
  <c r="E29" i="231"/>
  <c r="K29" i="231"/>
  <c r="M29" i="231" s="1"/>
  <c r="E14" i="231"/>
  <c r="K14" i="231"/>
  <c r="M14" i="231" s="1"/>
  <c r="L14" i="231"/>
  <c r="E42" i="231"/>
  <c r="L42" i="231"/>
  <c r="K42" i="231"/>
  <c r="M42" i="231" s="1"/>
  <c r="K32" i="231"/>
  <c r="M32" i="231" s="1"/>
  <c r="L32" i="231"/>
  <c r="E32" i="231"/>
  <c r="E9" i="231"/>
  <c r="K9" i="231"/>
  <c r="M9" i="231" s="1"/>
  <c r="L9" i="231"/>
  <c r="K35" i="231"/>
  <c r="M35" i="231" s="1"/>
  <c r="E35" i="231"/>
  <c r="L35" i="231"/>
  <c r="E30" i="231"/>
  <c r="K30" i="231"/>
  <c r="M30" i="231" s="1"/>
  <c r="L30" i="231"/>
  <c r="E25" i="231"/>
  <c r="K25" i="231"/>
  <c r="M25" i="231" s="1"/>
  <c r="L25" i="231"/>
  <c r="B26" i="5"/>
  <c r="D26" i="5" s="1"/>
  <c r="I33" i="4" s="1"/>
  <c r="AG12" i="221"/>
  <c r="E18" i="231"/>
  <c r="K18" i="231"/>
  <c r="M18" i="231" s="1"/>
  <c r="L18" i="231"/>
  <c r="B21" i="5"/>
  <c r="D21" i="5"/>
  <c r="I28" i="4" s="1"/>
  <c r="E34" i="231"/>
  <c r="K34" i="231"/>
  <c r="M34" i="231" s="1"/>
  <c r="L34" i="231"/>
  <c r="B20" i="5"/>
  <c r="D20" i="5" s="1"/>
  <c r="I27" i="4" s="1"/>
  <c r="AG36" i="221"/>
  <c r="AG44" i="221"/>
  <c r="L43" i="231"/>
  <c r="E43" i="231"/>
  <c r="K43" i="231"/>
  <c r="M43" i="231" s="1"/>
  <c r="E15" i="231"/>
  <c r="L15" i="231"/>
  <c r="K15" i="231"/>
  <c r="M15" i="231" s="1"/>
  <c r="B44" i="5"/>
  <c r="D44" i="5" s="1"/>
  <c r="I51" i="4" s="1"/>
  <c r="K16" i="231"/>
  <c r="M16" i="231" s="1"/>
  <c r="E16" i="231"/>
  <c r="L16" i="231"/>
  <c r="E17" i="231"/>
  <c r="K17" i="231"/>
  <c r="M17" i="231" s="1"/>
  <c r="L17" i="231"/>
  <c r="K12" i="231"/>
  <c r="M12" i="231" s="1"/>
  <c r="E12" i="231"/>
  <c r="L12" i="231"/>
  <c r="B40" i="5"/>
  <c r="D40" i="5"/>
  <c r="I47" i="4" s="1"/>
</calcChain>
</file>

<file path=xl/sharedStrings.xml><?xml version="1.0" encoding="utf-8"?>
<sst xmlns="http://schemas.openxmlformats.org/spreadsheetml/2006/main" count="2908" uniqueCount="409">
  <si>
    <t xml:space="preserve">No. </t>
  </si>
  <si>
    <t>Pcaps</t>
  </si>
  <si>
    <t>Pshum</t>
  </si>
  <si>
    <t>Psseco</t>
  </si>
  <si>
    <t>Pw, %</t>
  </si>
  <si>
    <t>PW</t>
  </si>
  <si>
    <t>N°</t>
  </si>
  <si>
    <t>LABORATORIO</t>
  </si>
  <si>
    <t>NOMBRE</t>
  </si>
  <si>
    <t>FIRMA</t>
  </si>
  <si>
    <t>FECHA</t>
  </si>
  <si>
    <t>FECHA DE REALIZACIÓN</t>
  </si>
  <si>
    <t>OPCION</t>
  </si>
  <si>
    <t>CALCULO DE LA TEXTURA DE SUELO SEGÚN SUS COMPONENTES</t>
  </si>
  <si>
    <t>Por Jorge Gallardo</t>
  </si>
  <si>
    <t>ARENA</t>
  </si>
  <si>
    <t>ARCILLA</t>
  </si>
  <si>
    <t>LIMO</t>
  </si>
  <si>
    <t>TEXTURA</t>
  </si>
  <si>
    <t>Indique el valor entre 0 y 100 para la Arena y la Arcilla.  El programa calcula el Limo, efectúa el análisis de</t>
  </si>
  <si>
    <t>los datos y reporta la Textura.</t>
  </si>
  <si>
    <t xml:space="preserve">En caso de existir alguna inconsistencia de datos, el programa retornará como textura "Estan mal los datos" </t>
  </si>
  <si>
    <t xml:space="preserve">y las cifras error seran rojas, pero si escribe algun dato texto o espacios en blanco,  el programa retornará </t>
  </si>
  <si>
    <t>"#¡VALOR!" para el Limo y la Textura.</t>
  </si>
  <si>
    <t>Versión 4.24</t>
  </si>
  <si>
    <t>CALCULO HUMEDAD EN TEJIDO VEGETAL, Pw</t>
  </si>
  <si>
    <t>Pshum-Pcap</t>
  </si>
  <si>
    <t>Psseco-Pcap</t>
  </si>
  <si>
    <t>*</t>
  </si>
  <si>
    <t>TIPO DE MUESTRA:</t>
  </si>
  <si>
    <t>SUELO</t>
  </si>
  <si>
    <t xml:space="preserve">TEJIDO VEGETAL  </t>
  </si>
  <si>
    <t xml:space="preserve">EXT. SATURACIÓN  </t>
  </si>
  <si>
    <t xml:space="preserve">AGUA  </t>
  </si>
  <si>
    <t xml:space="preserve">ABONO ORGÁNICO LÍQUIDO  </t>
  </si>
  <si>
    <t xml:space="preserve">DISPONIBLE  </t>
  </si>
  <si>
    <t xml:space="preserve">TOTAL  </t>
  </si>
  <si>
    <t xml:space="preserve">SOLUBLE  </t>
  </si>
  <si>
    <t>Ca</t>
  </si>
  <si>
    <t>Mg</t>
  </si>
  <si>
    <t>Mn</t>
  </si>
  <si>
    <t>Fe</t>
  </si>
  <si>
    <t>Zn</t>
  </si>
  <si>
    <t>Cu</t>
  </si>
  <si>
    <t>Al</t>
  </si>
  <si>
    <t>Si</t>
  </si>
  <si>
    <t>Cr</t>
  </si>
  <si>
    <t>No.
ORDEN</t>
  </si>
  <si>
    <t>No. LABORATORIO</t>
  </si>
  <si>
    <t>DILUCIÓN</t>
  </si>
  <si>
    <t>RESULTADO</t>
  </si>
  <si>
    <t>Unidad:</t>
  </si>
  <si>
    <t>MUESTRA CONTROL</t>
  </si>
  <si>
    <t>RECALIBRACIÓN</t>
  </si>
  <si>
    <t>BLANCO</t>
  </si>
  <si>
    <t>OBSERVACIONES:</t>
  </si>
  <si>
    <t>No. 1</t>
  </si>
  <si>
    <t>No. 2</t>
  </si>
  <si>
    <t>No. 3</t>
  </si>
  <si>
    <t xml:space="preserve">REALIZÓ: </t>
  </si>
  <si>
    <t>No. 4</t>
  </si>
  <si>
    <t>APROBÓ:</t>
  </si>
  <si>
    <t>TEJIDO VEGETAL</t>
  </si>
  <si>
    <t>AGUA</t>
  </si>
  <si>
    <t>TOTAL</t>
  </si>
  <si>
    <t>SOLUBLE</t>
  </si>
  <si>
    <t>N° 1</t>
  </si>
  <si>
    <t>N° 2</t>
  </si>
  <si>
    <t>N° 3</t>
  </si>
  <si>
    <t>BLANCOS</t>
  </si>
  <si>
    <t>PROMEDIO</t>
  </si>
  <si>
    <t>FECHA CAJA</t>
  </si>
  <si>
    <t>AAAA-MM-DD</t>
  </si>
  <si>
    <t>PLANEACIÓN - DESARROLLO ORGANIZACIONAL</t>
  </si>
  <si>
    <t>FECHA DE CAJA</t>
  </si>
  <si>
    <t>DISPONIBLE</t>
  </si>
  <si>
    <t>EXTRACTO DE SATURACIÓN</t>
  </si>
  <si>
    <t>No. ORDEN</t>
  </si>
  <si>
    <t>Na</t>
  </si>
  <si>
    <t>K</t>
  </si>
  <si>
    <t>LECTURA
mmol(+)/L</t>
  </si>
  <si>
    <t>RECALIBRACIÓN
mmol(+)/L</t>
  </si>
  <si>
    <t xml:space="preserve"> RECALIBRACIÓN</t>
  </si>
  <si>
    <t>No.1</t>
  </si>
  <si>
    <t>No.2</t>
  </si>
  <si>
    <t>No.3</t>
  </si>
  <si>
    <t>REALIZÓ:</t>
  </si>
  <si>
    <t>FECHA DE APROBACIÓN</t>
  </si>
  <si>
    <t>Firma</t>
  </si>
  <si>
    <t>LECTURA</t>
  </si>
  <si>
    <t>mg/L</t>
  </si>
  <si>
    <t>mg/Kg</t>
  </si>
  <si>
    <t>LECTURA CORREGIDA (LC)</t>
  </si>
  <si>
    <t>DATOS DETERMINACIONES</t>
  </si>
  <si>
    <t>ANALISTA</t>
  </si>
  <si>
    <t>ABSORCIÓN  O EMISIÓN ATOMICA</t>
  </si>
  <si>
    <t xml:space="preserve">N° </t>
  </si>
  <si>
    <t>X</t>
  </si>
  <si>
    <t>mmol(+)/L</t>
  </si>
  <si>
    <t>LECTURA (mmol(+)/L)</t>
  </si>
  <si>
    <t>LECTURA (mg/L)</t>
  </si>
  <si>
    <t>EXT</t>
  </si>
  <si>
    <t xml:space="preserve">EXT. SATURACIÓN   </t>
  </si>
  <si>
    <t xml:space="preserve">AGUA   </t>
  </si>
  <si>
    <t xml:space="preserve">ABONO ORGÁNICO LÍQUIDO   </t>
  </si>
  <si>
    <t xml:space="preserve">   FECHA CAJA</t>
  </si>
  <si>
    <t xml:space="preserve">   FECHA DE REALIZACIÓN</t>
  </si>
  <si>
    <t>mS/cm</t>
  </si>
  <si>
    <t>μS/cm</t>
  </si>
  <si>
    <t>SODIO SOLUBLE</t>
  </si>
  <si>
    <t>POTASIO SOLUBLE</t>
  </si>
  <si>
    <t>CALCIO SOLUBLE</t>
  </si>
  <si>
    <t>MAGNESIO SOLUBLE</t>
  </si>
  <si>
    <t>CAPTURA DE DATOS - CONDUCTIVIDAD ELÉCTRICA</t>
  </si>
  <si>
    <t>LECTURA EQUIPO</t>
  </si>
  <si>
    <t>CORRECCIÓN POR TEMPERATURA
(25°c)</t>
  </si>
  <si>
    <t>Unidad</t>
  </si>
  <si>
    <t xml:space="preserve"> Factor corrección temperatura (25°C) = Lectura x 1,112</t>
  </si>
  <si>
    <t xml:space="preserve"> OBSERVACIONES:</t>
  </si>
  <si>
    <t xml:space="preserve"> Factores de conversión</t>
  </si>
  <si>
    <t>mS</t>
  </si>
  <si>
    <t>=</t>
  </si>
  <si>
    <t>dS</t>
  </si>
  <si>
    <t>mmho</t>
  </si>
  <si>
    <t>cm</t>
  </si>
  <si>
    <t>m</t>
  </si>
  <si>
    <t>μS</t>
  </si>
  <si>
    <t>μmho</t>
  </si>
  <si>
    <r>
      <t>x 10</t>
    </r>
    <r>
      <rPr>
        <vertAlign val="superscript"/>
        <sz val="9"/>
        <color indexed="8"/>
        <rFont val="Arial"/>
        <family val="2"/>
      </rPr>
      <t>-3</t>
    </r>
  </si>
  <si>
    <t>CONDUCTIVIDAD</t>
  </si>
  <si>
    <t>FECHA DE LA CAJA</t>
  </si>
  <si>
    <t xml:space="preserve">FECHA DE REALIZACIÓN </t>
  </si>
  <si>
    <t>LECTURA DEL EQUIPO</t>
  </si>
  <si>
    <t>CAPTURA DE DATOS - CUANTIFICACIÓN POR ESPECTROFOTOMETRÍA (Rango visible)</t>
  </si>
  <si>
    <t xml:space="preserve">SUELO   </t>
  </si>
  <si>
    <t xml:space="preserve">TEJIDO VEGETAL   </t>
  </si>
  <si>
    <t xml:space="preserve">FÓSFORO  </t>
  </si>
  <si>
    <t xml:space="preserve">BORO  </t>
  </si>
  <si>
    <t xml:space="preserve">AZUFRE  </t>
  </si>
  <si>
    <t xml:space="preserve">SULFATOS  </t>
  </si>
  <si>
    <t>OBSERVACIONES</t>
  </si>
  <si>
    <t>Nombre</t>
  </si>
  <si>
    <t xml:space="preserve">APROBÓ: </t>
  </si>
  <si>
    <r>
      <t>1,2</t>
    </r>
    <r>
      <rPr>
        <b/>
        <sz val="11"/>
        <color indexed="9"/>
        <rFont val="Arial"/>
        <family val="2"/>
      </rPr>
      <t>.</t>
    </r>
  </si>
  <si>
    <r>
      <t>1,5</t>
    </r>
    <r>
      <rPr>
        <b/>
        <sz val="11"/>
        <color indexed="9"/>
        <rFont val="Arial"/>
        <family val="2"/>
      </rPr>
      <t>.</t>
    </r>
  </si>
  <si>
    <t>SULFATOS</t>
  </si>
  <si>
    <t>CAPTURA DE DATOS - ANIONES</t>
  </si>
  <si>
    <t>EXT. SATURACIÓN</t>
  </si>
  <si>
    <t>CLORUROS</t>
  </si>
  <si>
    <t>CARBONATOS / BICARBONATOS</t>
  </si>
  <si>
    <t>SUMA ANIONES</t>
  </si>
  <si>
    <t>Prueba cualitativa</t>
  </si>
  <si>
    <t>Alicuota
mL</t>
  </si>
  <si>
    <t>ASPECTO DE LA SOLUCIÓN</t>
  </si>
  <si>
    <t>Alicuota Sulfatos
Ext. Sat. (mL)</t>
  </si>
  <si>
    <t>Alicuota Cloruros
Ext. Sat. (mL)</t>
  </si>
  <si>
    <t>Alicuota Sulfatos Aguas
(mL)</t>
  </si>
  <si>
    <t>Ligeramente turbia</t>
  </si>
  <si>
    <t>(+)</t>
  </si>
  <si>
    <t>5-10</t>
  </si>
  <si>
    <t>Turbia</t>
  </si>
  <si>
    <t>(++)</t>
  </si>
  <si>
    <t>2</t>
  </si>
  <si>
    <t>Lechosa</t>
  </si>
  <si>
    <t>(+++)</t>
  </si>
  <si>
    <t>1</t>
  </si>
  <si>
    <t>Precipitado blanco</t>
  </si>
  <si>
    <t>(++++)</t>
  </si>
  <si>
    <t>Dilución 1:1</t>
  </si>
  <si>
    <t>ANIONES</t>
  </si>
  <si>
    <t>N° LABORATORIO</t>
  </si>
  <si>
    <t>CARBONATOS/BICARBONATOS</t>
  </si>
  <si>
    <t>PRUEBA CUALITATIVA</t>
  </si>
  <si>
    <t>ALICUOTA (mL)</t>
  </si>
  <si>
    <t>CARBONATOS</t>
  </si>
  <si>
    <t>BICARBONATOS</t>
  </si>
  <si>
    <t>ALICUOTA</t>
  </si>
  <si>
    <t>N°1</t>
  </si>
  <si>
    <t>N°2</t>
  </si>
  <si>
    <t>N°3</t>
  </si>
  <si>
    <r>
      <t>NORMALIDAD H</t>
    </r>
    <r>
      <rPr>
        <b/>
        <vertAlign val="subscript"/>
        <sz val="11"/>
        <rFont val="Arial"/>
        <family val="2"/>
      </rPr>
      <t>2</t>
    </r>
    <r>
      <rPr>
        <b/>
        <sz val="8"/>
        <rFont val="Arial"/>
        <family val="2"/>
      </rPr>
      <t>SO</t>
    </r>
    <r>
      <rPr>
        <b/>
        <vertAlign val="subscript"/>
        <sz val="11"/>
        <rFont val="Arial"/>
        <family val="2"/>
      </rPr>
      <t>4</t>
    </r>
  </si>
  <si>
    <t>VOLUMEN (mL)</t>
  </si>
  <si>
    <t>NUMERO DE LABORATORIO</t>
  </si>
  <si>
    <t>NUMERO DE ORDEN</t>
  </si>
  <si>
    <t>CAPTURA DE DATOS - SERIE DE SÓLIDOS</t>
  </si>
  <si>
    <t>N° VASO</t>
  </si>
  <si>
    <t>ALICUOTA
(mL)</t>
  </si>
  <si>
    <t>SÓLIDOS TOTALES
(mg/L)</t>
  </si>
  <si>
    <t>SÓLIDOS SOLUBLES
(mg/L)</t>
  </si>
  <si>
    <t>SÓLIDOS SUSPENDIDOS
(mg/L)</t>
  </si>
  <si>
    <t>SOLIDOS</t>
  </si>
  <si>
    <t>TOTALES</t>
  </si>
  <si>
    <t>SOLUBLES</t>
  </si>
  <si>
    <t>SUSPENSIÓN</t>
  </si>
  <si>
    <t>PESO VASO+MUESTRA SECA 105°C</t>
  </si>
  <si>
    <t>PESO VASO     g</t>
  </si>
  <si>
    <t>PESO PAPEL FILTRO+SOLIDOS EN SUSPENSIÓN SECO 105°C</t>
  </si>
  <si>
    <t>CAPTURA DE DATOS - DETERMINACIÓN pH</t>
  </si>
  <si>
    <t>No.  DE ORDEN</t>
  </si>
  <si>
    <t>No. DE LABORATORIO</t>
  </si>
  <si>
    <t>pH</t>
  </si>
  <si>
    <t>pH
RECALIBRACIÓN</t>
  </si>
  <si>
    <r>
      <t>CaCO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*</t>
    </r>
  </si>
  <si>
    <t>* (-): NO PRESENTA; (+): BAJA; (++): MEDIA; (+++): ALTA; (++++): MUY ALTA</t>
  </si>
  <si>
    <t>1:1.</t>
  </si>
  <si>
    <t>1:2.</t>
  </si>
  <si>
    <t>1:3.</t>
  </si>
  <si>
    <t>1:4.</t>
  </si>
  <si>
    <t>1:5.</t>
  </si>
  <si>
    <r>
      <t>CaCO</t>
    </r>
    <r>
      <rPr>
        <b/>
        <vertAlign val="subscript"/>
        <sz val="14"/>
        <rFont val="Arial"/>
        <family val="2"/>
      </rPr>
      <t>3</t>
    </r>
  </si>
  <si>
    <t>(-)</t>
  </si>
  <si>
    <t xml:space="preserve">FOSFORO </t>
  </si>
  <si>
    <t xml:space="preserve">BORO DISPONIBLE </t>
  </si>
  <si>
    <t>PLOMO</t>
  </si>
  <si>
    <t>CADMIO</t>
  </si>
  <si>
    <t>CROMO</t>
  </si>
  <si>
    <t>NITRATOS Y AMONIOS</t>
  </si>
  <si>
    <t xml:space="preserve">  FECHA CAJA</t>
  </si>
  <si>
    <t xml:space="preserve">  FECHA DE REALIZACIÓN</t>
  </si>
  <si>
    <t>VOLUMEN DE ALICUOTA (ml)</t>
  </si>
  <si>
    <r>
      <t>VOLUMEN DE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GASTADO PARA 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(mL)</t>
    </r>
  </si>
  <si>
    <r>
      <t>VOLUMEN DE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GASTADO PARA 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(mL)</t>
    </r>
  </si>
  <si>
    <r>
      <t>BLANCOS NITRATOS NO</t>
    </r>
    <r>
      <rPr>
        <b/>
        <vertAlign val="subscript"/>
        <sz val="10"/>
        <rFont val="Arial"/>
        <family val="2"/>
      </rPr>
      <t>3</t>
    </r>
  </si>
  <si>
    <r>
      <t>VOLUMEN DE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GASTADO (mL)</t>
    </r>
  </si>
  <si>
    <r>
      <t>BLANCOS AMONIOS NH</t>
    </r>
    <r>
      <rPr>
        <b/>
        <vertAlign val="subscript"/>
        <sz val="11"/>
        <rFont val="Arial"/>
        <family val="2"/>
      </rPr>
      <t>4</t>
    </r>
  </si>
  <si>
    <r>
      <t>NORMALIDAD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SO</t>
    </r>
    <r>
      <rPr>
        <b/>
        <vertAlign val="subscript"/>
        <sz val="10"/>
        <rFont val="Arial"/>
        <family val="2"/>
      </rPr>
      <t>4</t>
    </r>
  </si>
  <si>
    <t>CAPTURA DE DATOS - NITRATOS Y AMONIO</t>
  </si>
  <si>
    <t>No. 
ORDEN</t>
  </si>
  <si>
    <r>
      <t xml:space="preserve">PRUEBA CUALITATIVA </t>
    </r>
    <r>
      <rPr>
        <b/>
        <sz val="6"/>
        <rFont val="Arial"/>
        <family val="2"/>
      </rPr>
      <t>*</t>
    </r>
    <r>
      <rPr>
        <sz val="6"/>
        <rFont val="Arial"/>
        <family val="2"/>
      </rPr>
      <t xml:space="preserve"> NO</t>
    </r>
    <r>
      <rPr>
        <vertAlign val="subscript"/>
        <sz val="6"/>
        <rFont val="Arial"/>
        <family val="2"/>
      </rPr>
      <t>3</t>
    </r>
    <r>
      <rPr>
        <vertAlign val="superscript"/>
        <sz val="6"/>
        <rFont val="Arial"/>
        <family val="2"/>
      </rPr>
      <t>_</t>
    </r>
  </si>
  <si>
    <r>
      <t xml:space="preserve"> N - NO</t>
    </r>
    <r>
      <rPr>
        <vertAlign val="subscript"/>
        <sz val="6"/>
        <rFont val="Arial"/>
        <family val="2"/>
      </rPr>
      <t>3</t>
    </r>
  </si>
  <si>
    <r>
      <t>N - NH</t>
    </r>
    <r>
      <rPr>
        <vertAlign val="subscript"/>
        <sz val="6"/>
        <rFont val="Arial"/>
        <family val="2"/>
      </rPr>
      <t>4</t>
    </r>
  </si>
  <si>
    <r>
      <t>N - NO</t>
    </r>
    <r>
      <rPr>
        <vertAlign val="subscript"/>
        <sz val="6"/>
        <rFont val="Arial"/>
        <family val="2"/>
      </rPr>
      <t>3</t>
    </r>
  </si>
  <si>
    <t>RESULTADO
(mg/Kg)</t>
  </si>
  <si>
    <r>
      <t>H</t>
    </r>
    <r>
      <rPr>
        <sz val="4"/>
        <rFont val="Arial"/>
        <family val="2"/>
      </rPr>
      <t>2</t>
    </r>
    <r>
      <rPr>
        <sz val="7"/>
        <rFont val="Arial"/>
        <family val="2"/>
      </rPr>
      <t>SO</t>
    </r>
    <r>
      <rPr>
        <sz val="4"/>
        <rFont val="Arial"/>
        <family val="2"/>
      </rPr>
      <t xml:space="preserve">4 
</t>
    </r>
    <r>
      <rPr>
        <sz val="7"/>
        <rFont val="Arial"/>
        <family val="2"/>
      </rPr>
      <t>mL</t>
    </r>
  </si>
  <si>
    <t>*OBSERVACIONES:  (-): No presenta; (+): Bajo; (++): Medio; (+++): Alto; (++++): Muy alto</t>
  </si>
  <si>
    <t xml:space="preserve">Amonios </t>
  </si>
  <si>
    <t>Nitratos</t>
  </si>
  <si>
    <r>
      <t>Normalidad H</t>
    </r>
    <r>
      <rPr>
        <vertAlign val="subscript"/>
        <sz val="6.5"/>
        <rFont val="Arial"/>
        <family val="2"/>
      </rPr>
      <t>2</t>
    </r>
    <r>
      <rPr>
        <sz val="6.5"/>
        <rFont val="Arial"/>
        <family val="2"/>
      </rPr>
      <t>SO</t>
    </r>
    <r>
      <rPr>
        <vertAlign val="subscript"/>
        <sz val="6.5"/>
        <rFont val="Arial"/>
        <family val="2"/>
      </rPr>
      <t>4</t>
    </r>
  </si>
  <si>
    <t>ELEMENTOS MENORES</t>
  </si>
  <si>
    <t>HIERRO</t>
  </si>
  <si>
    <t>MANGANESO</t>
  </si>
  <si>
    <t>ZINC</t>
  </si>
  <si>
    <t>COBRE</t>
  </si>
  <si>
    <t>SILICIO</t>
  </si>
  <si>
    <t>ALUMINIO</t>
  </si>
  <si>
    <t>PESO PAPEL FILTRO                   g</t>
  </si>
  <si>
    <t>CONCENTRACIÓN CORREGIDA</t>
  </si>
  <si>
    <t>CONCENTRACIÓN
mg/L</t>
  </si>
  <si>
    <t>LECTURA
RECALIBRACIÓN
mg/L</t>
  </si>
  <si>
    <t xml:space="preserve">CONCENTRACIÓN </t>
  </si>
  <si>
    <t>SOLUCIÓN CONTROL</t>
  </si>
  <si>
    <t>ESPECTROFOTOMETRO</t>
  </si>
  <si>
    <t>CONCENTRACIÓN mg/L</t>
  </si>
  <si>
    <t xml:space="preserve">SOLUCIONES CONTROL </t>
  </si>
  <si>
    <t>EQUIPOS UTILIZADOS</t>
  </si>
  <si>
    <t>BALANZA</t>
  </si>
  <si>
    <t>DISPENSADOR</t>
  </si>
  <si>
    <t>CRONÓMETRO</t>
  </si>
  <si>
    <t>AGITADOR RECÍPROCO</t>
  </si>
  <si>
    <t>MICROPIPETA</t>
  </si>
  <si>
    <t>VORTEX</t>
  </si>
  <si>
    <t>Pw</t>
  </si>
  <si>
    <t xml:space="preserve">      RECALIBRACIÓN</t>
  </si>
  <si>
    <t xml:space="preserve">       RECALIBRACIÓN</t>
  </si>
  <si>
    <t>POTENCIÓMETRO</t>
  </si>
  <si>
    <t>POTENCIOMETRO</t>
  </si>
  <si>
    <t xml:space="preserve">EQUIPOS UTILIZADOS </t>
  </si>
  <si>
    <t>CONDUCTÍMETRO:</t>
  </si>
  <si>
    <t>EQUIPOS UTILIZADOS:</t>
  </si>
  <si>
    <t>BALANZA:</t>
  </si>
  <si>
    <t>ESTUFA:</t>
  </si>
  <si>
    <t>AGITADORES:</t>
  </si>
  <si>
    <t>DESTILADOR:</t>
  </si>
  <si>
    <t>TITULADOR:</t>
  </si>
  <si>
    <t>MICROPIPETA:</t>
  </si>
  <si>
    <t>DISPENSADOR:</t>
  </si>
  <si>
    <t>EQUIPO A.A:</t>
  </si>
  <si>
    <t>Alicuota Cloruros Aguas (mL)</t>
  </si>
  <si>
    <t>ESPECTROFOTÓMETRO:</t>
  </si>
  <si>
    <t>MEDIDOR DE ELECTRODO:</t>
  </si>
  <si>
    <t>CONDUCTÍMETRO</t>
  </si>
  <si>
    <t>ESTUFA</t>
  </si>
  <si>
    <t>AGITADORES</t>
  </si>
  <si>
    <t>DESTILADOR</t>
  </si>
  <si>
    <t>TITULADOR</t>
  </si>
  <si>
    <t>PESO VASO  (g)</t>
  </si>
  <si>
    <t>SOLUCIONES CONTROL</t>
  </si>
  <si>
    <t>MEDIDOR DE ELECTRODO</t>
  </si>
  <si>
    <t>GESTIÓN AGROLÓGICA</t>
  </si>
  <si>
    <t>VERIFICACION</t>
  </si>
  <si>
    <t>GIT LABORATORIO NACIONAL DE SUELOS</t>
  </si>
  <si>
    <t>F40601-24/14.V6</t>
  </si>
  <si>
    <r>
      <t>pH (H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 xml:space="preserve">O)
</t>
    </r>
  </si>
  <si>
    <t>F40601-28/14.V5</t>
  </si>
  <si>
    <t>PESO VASO SÓLIDOS SOLUBLES
(g)</t>
  </si>
  <si>
    <t>PESO VASO SÓLIDOS TOTALES
(g)</t>
  </si>
  <si>
    <t>PESO VASO + SÓLIDOS TOTALES SECO</t>
  </si>
  <si>
    <t>PESO VASO + SÓLIDOS SOLUBLES SECO</t>
  </si>
  <si>
    <t>F40601-47/14.V4</t>
  </si>
  <si>
    <t>F40601-29/14.V6</t>
  </si>
  <si>
    <t>CAPTURA DE DATOS - CUANTIFICACIÓN POR ABSORCIÓN, EMISIÓN ATÓMICA O HORNO DE GRAFITO</t>
  </si>
  <si>
    <t>Cd</t>
  </si>
  <si>
    <t>Pb</t>
  </si>
  <si>
    <t xml:space="preserve">VOLUMEN </t>
  </si>
  <si>
    <t>EQUIPO DE ABSORCIÓN ATÓMICA.</t>
  </si>
  <si>
    <t>F40601-19/14.V5</t>
  </si>
  <si>
    <t>(mmol(+)/L)</t>
  </si>
  <si>
    <t>1,2500.</t>
  </si>
  <si>
    <t>1,2000.</t>
  </si>
  <si>
    <t>1,1500.</t>
  </si>
  <si>
    <t>1,1000.</t>
  </si>
  <si>
    <t>1,500.</t>
  </si>
  <si>
    <t>1,200.</t>
  </si>
  <si>
    <t>1,100.</t>
  </si>
  <si>
    <t>1,10.</t>
  </si>
  <si>
    <t>1,2..</t>
  </si>
  <si>
    <t>1,20.</t>
  </si>
  <si>
    <t>1,25.</t>
  </si>
  <si>
    <t>1,30.</t>
  </si>
  <si>
    <t>1,5..</t>
  </si>
  <si>
    <t>1,50.</t>
  </si>
  <si>
    <t>2,25.</t>
  </si>
  <si>
    <t>5,25.</t>
  </si>
  <si>
    <t>EQUIPO DE A.A</t>
  </si>
  <si>
    <t>x</t>
  </si>
  <si>
    <t>FACTOR</t>
  </si>
  <si>
    <t>CAPTURA DE DATOS - SODIO, POTASIO, CALCIO Y MAGNESIO</t>
  </si>
  <si>
    <t>F40601-37/14.V4</t>
  </si>
  <si>
    <t>Sodio Soluble</t>
  </si>
  <si>
    <t>Potasio Soluble</t>
  </si>
  <si>
    <t>Calcio Soluble</t>
  </si>
  <si>
    <t>Magnesio Soluble</t>
  </si>
  <si>
    <t>LECTURA (ug/L)</t>
  </si>
  <si>
    <t>CAPTURA DE DATOS - HIERRO, MANGANESO, ZINC Y COBRE</t>
  </si>
  <si>
    <t>F40601-35/14.V4</t>
  </si>
  <si>
    <t>Hierro Soluble</t>
  </si>
  <si>
    <t>Manganeso Soluble</t>
  </si>
  <si>
    <t>Zinc Soluble</t>
  </si>
  <si>
    <t>Cobre Soluble</t>
  </si>
  <si>
    <t>Silicio Soluble</t>
  </si>
  <si>
    <t>Aluminio Soluble</t>
  </si>
  <si>
    <t>ug/L</t>
  </si>
  <si>
    <t>2.25.</t>
  </si>
  <si>
    <t>1,3..</t>
  </si>
  <si>
    <t>1,4..</t>
  </si>
  <si>
    <t>1,6..</t>
  </si>
  <si>
    <t>1,7..</t>
  </si>
  <si>
    <t>1,8..</t>
  </si>
  <si>
    <t>1,9..</t>
  </si>
  <si>
    <t>1,15.</t>
  </si>
  <si>
    <t>1,250.</t>
  </si>
  <si>
    <t>Cromo en aguas por horno de grafito</t>
  </si>
  <si>
    <t>Plomo en aguas por horno de grafito</t>
  </si>
  <si>
    <t>Cadmio en aguas por horno de grafito</t>
  </si>
  <si>
    <t>F40601-50/14.V6</t>
  </si>
  <si>
    <t>CONCENTRACION</t>
  </si>
  <si>
    <t>Nitrato de Plata</t>
  </si>
  <si>
    <t>Nitrato Mercurico</t>
  </si>
  <si>
    <t>DILUCION</t>
  </si>
  <si>
    <t>CE Unidad</t>
  </si>
  <si>
    <t>VOLUMEN</t>
  </si>
  <si>
    <t>(mmol(-)/L)</t>
  </si>
  <si>
    <t xml:space="preserve">Lectura </t>
  </si>
  <si>
    <r>
      <rPr>
        <u/>
        <sz val="8"/>
        <color indexed="8"/>
        <rFont val="Arial"/>
        <family val="2"/>
      </rPr>
      <t xml:space="preserve">mmol(-)
</t>
    </r>
    <r>
      <rPr>
        <sz val="8"/>
        <color indexed="8"/>
        <rFont val="Arial"/>
        <family val="2"/>
      </rPr>
      <t>L</t>
    </r>
  </si>
  <si>
    <t>Volumen titulante</t>
  </si>
  <si>
    <r>
      <rPr>
        <u/>
        <sz val="8"/>
        <color indexed="8"/>
        <rFont val="Arial"/>
        <family val="2"/>
      </rPr>
      <t>mmol(-)</t>
    </r>
    <r>
      <rPr>
        <sz val="8"/>
        <color indexed="8"/>
        <rFont val="Arial"/>
        <family val="2"/>
      </rPr>
      <t xml:space="preserve">
L</t>
    </r>
  </si>
  <si>
    <t>Volumen titulante carbonato</t>
  </si>
  <si>
    <t>Volumen titulante bicarbonato</t>
  </si>
  <si>
    <t>CARBONATOS
mmol(-)/L</t>
  </si>
  <si>
    <t>BICARBONATOS 
mmol(-)/L</t>
  </si>
  <si>
    <t>DATOS SULFATOS</t>
  </si>
  <si>
    <t>DATOS CLORUROS</t>
  </si>
  <si>
    <t>DATOS CARBONATOS / BICARBONATOS</t>
  </si>
  <si>
    <t>DATO TEORICO</t>
  </si>
  <si>
    <t xml:space="preserve">LECTURA </t>
  </si>
  <si>
    <t>NORMALIDAD AgNO3</t>
  </si>
  <si>
    <t>NORMALIDAD Hg(NO3)2 · H2O</t>
  </si>
  <si>
    <t>PATRÓN 1</t>
  </si>
  <si>
    <t>PATRÓN 2</t>
  </si>
  <si>
    <t>F40601-36/14.V4</t>
  </si>
  <si>
    <t>1,10..</t>
  </si>
  <si>
    <t>1,40.</t>
  </si>
  <si>
    <t>1,5000.</t>
  </si>
  <si>
    <t>1,10000.</t>
  </si>
  <si>
    <t>BLANCOS mg/L</t>
  </si>
  <si>
    <t>NÚMERO DE ORDEN</t>
  </si>
  <si>
    <t>NÚMERO DE LABORATORIO</t>
  </si>
  <si>
    <t>Na Soluble (mmol(+)/L)</t>
  </si>
  <si>
    <t xml:space="preserve"> K Soluble (mmol(+)/L)</t>
  </si>
  <si>
    <t xml:space="preserve"> Ca Soluble (mmol(+)/L)</t>
  </si>
  <si>
    <t xml:space="preserve"> Mg Soluble (mmol(+)/L)</t>
  </si>
  <si>
    <t xml:space="preserve"> SUMA CATIONES</t>
  </si>
  <si>
    <t xml:space="preserve"> RAS</t>
  </si>
  <si>
    <t>SUMA*100</t>
  </si>
  <si>
    <t>CONDUCTIVIDAD uS/cm</t>
  </si>
  <si>
    <t>1,300.</t>
  </si>
  <si>
    <t>RAS</t>
  </si>
  <si>
    <t>Na Soluble
mmol(+)/L</t>
  </si>
  <si>
    <t>Ca Soluble
mmol(+)/L</t>
  </si>
  <si>
    <t>Mg Soluble
mmol(+)/L</t>
  </si>
  <si>
    <t>SUMA CATIONES</t>
  </si>
  <si>
    <t>CLASE</t>
  </si>
  <si>
    <t>CE
(uS/cm)</t>
  </si>
  <si>
    <t>ANÁLISIS DE CLASIFICACIÓN DE AGUAS</t>
  </si>
  <si>
    <t>K Soluble
mmol(+)/L</t>
  </si>
  <si>
    <t>EQUIPO  DE ABSORCIÓN ATÓMICA (A.A):</t>
  </si>
  <si>
    <t xml:space="preserve">   EQUIPOS UTILIZADOS</t>
  </si>
  <si>
    <t>NOMBRE/FIRMA</t>
  </si>
  <si>
    <t>FO-AGR-PC01-02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</si>
</sst>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"/>
    <numFmt numFmtId="166" formatCode="0.000"/>
    <numFmt numFmtId="167" formatCode="yyyy\-mm\-dd;@"/>
    <numFmt numFmtId="168" formatCode="#,#00"/>
    <numFmt numFmtId="169" formatCode="#,##0.000"/>
  </numFmts>
  <fonts count="68" x14ac:knownFonts="1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8"/>
      <color indexed="8"/>
      <name val="Arial"/>
      <family val="2"/>
    </font>
    <font>
      <sz val="8"/>
      <color indexed="8"/>
      <name val="Arial"/>
      <family val="2"/>
    </font>
    <font>
      <b/>
      <vertAlign val="subscript"/>
      <sz val="11"/>
      <name val="Arial"/>
      <family val="2"/>
    </font>
    <font>
      <vertAlign val="subscript"/>
      <sz val="7"/>
      <name val="Arial"/>
      <family val="2"/>
    </font>
    <font>
      <b/>
      <vertAlign val="subscript"/>
      <sz val="10"/>
      <name val="Arial"/>
      <family val="2"/>
    </font>
    <font>
      <b/>
      <vertAlign val="subscript"/>
      <sz val="14"/>
      <name val="Arial"/>
      <family val="2"/>
    </font>
    <font>
      <b/>
      <sz val="6"/>
      <name val="Arial"/>
      <family val="2"/>
    </font>
    <font>
      <vertAlign val="subscript"/>
      <sz val="6"/>
      <name val="Arial"/>
      <family val="2"/>
    </font>
    <font>
      <vertAlign val="superscript"/>
      <sz val="6"/>
      <name val="Arial"/>
      <family val="2"/>
    </font>
    <font>
      <sz val="4"/>
      <name val="Arial"/>
      <family val="2"/>
    </font>
    <font>
      <sz val="6.5"/>
      <name val="Arial"/>
      <family val="2"/>
    </font>
    <font>
      <vertAlign val="subscript"/>
      <sz val="6.5"/>
      <name val="Arial"/>
      <family val="2"/>
    </font>
    <font>
      <b/>
      <sz val="36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7"/>
      <name val="Arial"/>
      <family val="2"/>
    </font>
    <font>
      <sz val="8.5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2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3"/>
      </left>
      <right/>
      <top/>
      <bottom style="thin">
        <color indexed="8"/>
      </bottom>
      <diagonal/>
    </border>
    <border>
      <left/>
      <right style="thin">
        <color indexed="63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/>
      <right style="thin">
        <color indexed="63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3"/>
      </left>
      <right style="thin">
        <color indexed="8"/>
      </right>
      <top/>
      <bottom style="thin">
        <color indexed="63"/>
      </bottom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63"/>
      </bottom>
      <diagonal/>
    </border>
    <border>
      <left/>
      <right style="thin">
        <color indexed="2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8"/>
      </bottom>
      <diagonal/>
    </border>
    <border>
      <left/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8"/>
      </bottom>
      <diagonal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3"/>
      </bottom>
      <diagonal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3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8"/>
      </top>
      <bottom/>
      <diagonal/>
    </border>
    <border>
      <left style="thin">
        <color indexed="8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63"/>
      </right>
      <top/>
      <bottom style="thin">
        <color indexed="8"/>
      </bottom>
      <diagonal/>
    </border>
    <border>
      <left style="thin">
        <color indexed="63"/>
      </left>
      <right/>
      <top style="thin">
        <color indexed="8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8"/>
      </top>
      <bottom style="thin">
        <color indexed="63"/>
      </bottom>
      <diagonal/>
    </border>
    <border>
      <left/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3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8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2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/>
      <top style="hair">
        <color indexed="63"/>
      </top>
      <bottom/>
      <diagonal/>
    </border>
    <border>
      <left/>
      <right/>
      <top style="hair">
        <color indexed="63"/>
      </top>
      <bottom/>
      <diagonal/>
    </border>
    <border>
      <left/>
      <right style="thin">
        <color indexed="23"/>
      </right>
      <top style="hair">
        <color indexed="63"/>
      </top>
      <bottom/>
      <diagonal/>
    </border>
    <border>
      <left/>
      <right style="thin">
        <color indexed="63"/>
      </right>
      <top style="hair">
        <color indexed="63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/>
      <top style="hair">
        <color indexed="63"/>
      </top>
      <bottom style="thin">
        <color indexed="64"/>
      </bottom>
      <diagonal/>
    </border>
    <border>
      <left/>
      <right/>
      <top style="hair">
        <color indexed="63"/>
      </top>
      <bottom style="thin">
        <color indexed="64"/>
      </bottom>
      <diagonal/>
    </border>
    <border>
      <left/>
      <right style="thin">
        <color indexed="23"/>
      </right>
      <top style="hair">
        <color indexed="63"/>
      </top>
      <bottom style="thin">
        <color indexed="64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 style="thin">
        <color indexed="63"/>
      </right>
      <top/>
      <bottom style="hair">
        <color indexed="63"/>
      </bottom>
      <diagonal/>
    </border>
    <border>
      <left/>
      <right/>
      <top style="hair">
        <color indexed="63"/>
      </top>
      <bottom style="thin">
        <color indexed="63"/>
      </bottom>
      <diagonal/>
    </border>
    <border>
      <left/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63"/>
      </left>
      <right/>
      <top/>
      <bottom/>
      <diagonal/>
    </border>
    <border>
      <left/>
      <right style="hair">
        <color indexed="63"/>
      </right>
      <top/>
      <bottom/>
      <diagonal/>
    </border>
    <border>
      <left style="thin">
        <color indexed="63"/>
      </left>
      <right style="thin">
        <color indexed="23"/>
      </right>
      <top style="hair">
        <color indexed="63"/>
      </top>
      <bottom/>
      <diagonal/>
    </border>
    <border>
      <left style="thin">
        <color indexed="23"/>
      </left>
      <right style="thin">
        <color indexed="23"/>
      </right>
      <top style="hair">
        <color indexed="63"/>
      </top>
      <bottom/>
      <diagonal/>
    </border>
    <border>
      <left style="thin">
        <color indexed="63"/>
      </left>
      <right style="thin">
        <color indexed="23"/>
      </right>
      <top/>
      <bottom style="thin">
        <color indexed="63"/>
      </bottom>
      <diagonal/>
    </border>
    <border>
      <left style="thin">
        <color indexed="23"/>
      </left>
      <right style="thin">
        <color indexed="23"/>
      </right>
      <top/>
      <bottom style="thin">
        <color indexed="63"/>
      </bottom>
      <diagonal/>
    </border>
    <border>
      <left style="thin">
        <color indexed="23"/>
      </left>
      <right style="thin">
        <color indexed="64"/>
      </right>
      <top style="hair">
        <color indexed="63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hair">
        <color indexed="63"/>
      </top>
      <bottom style="hair">
        <color indexed="63"/>
      </bottom>
      <diagonal/>
    </border>
    <border>
      <left style="thin">
        <color indexed="23"/>
      </left>
      <right style="thin">
        <color indexed="23"/>
      </right>
      <top style="hair">
        <color indexed="63"/>
      </top>
      <bottom style="hair">
        <color indexed="63"/>
      </bottom>
      <diagonal/>
    </border>
    <border>
      <left style="thin">
        <color indexed="23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63"/>
      </top>
      <bottom style="hair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hair">
        <color indexed="63"/>
      </bottom>
      <diagonal/>
    </border>
    <border>
      <left style="thin">
        <color indexed="23"/>
      </left>
      <right style="thin">
        <color indexed="64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63"/>
      </top>
      <bottom/>
      <diagonal/>
    </border>
    <border>
      <left style="thin">
        <color indexed="23"/>
      </left>
      <right style="thin">
        <color indexed="23"/>
      </right>
      <top style="thin">
        <color indexed="63"/>
      </top>
      <bottom/>
      <diagonal/>
    </border>
    <border>
      <left style="thin">
        <color indexed="6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63"/>
      </top>
      <bottom style="hair">
        <color indexed="63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thin">
        <color indexed="23"/>
      </right>
      <top style="thin">
        <color indexed="63"/>
      </top>
      <bottom style="hair">
        <color indexed="63"/>
      </bottom>
      <diagonal/>
    </border>
    <border>
      <left/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23"/>
      </right>
      <top style="hair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hair">
        <color indexed="63"/>
      </top>
      <bottom style="thin">
        <color indexed="63"/>
      </bottom>
      <diagonal/>
    </border>
    <border>
      <left/>
      <right style="thin">
        <color indexed="63"/>
      </right>
      <top style="hair">
        <color indexed="63"/>
      </top>
      <bottom style="thin">
        <color indexed="64"/>
      </bottom>
      <diagonal/>
    </border>
    <border>
      <left style="thin">
        <color indexed="23"/>
      </left>
      <right/>
      <top style="thin">
        <color indexed="63"/>
      </top>
      <bottom/>
      <diagonal/>
    </border>
    <border>
      <left/>
      <right style="thin">
        <color indexed="23"/>
      </right>
      <top style="thin">
        <color indexed="63"/>
      </top>
      <bottom/>
      <diagonal/>
    </border>
    <border>
      <left style="thin">
        <color indexed="2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23"/>
      </right>
      <top style="hair">
        <color indexed="6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63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 style="thin">
        <color indexed="64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 style="thin">
        <color indexed="63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3"/>
      </bottom>
      <diagonal/>
    </border>
    <border>
      <left style="thin">
        <color indexed="8"/>
      </left>
      <right/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63"/>
      </left>
      <right style="thin">
        <color indexed="64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64" fillId="0" borderId="0"/>
    <xf numFmtId="0" fontId="64" fillId="0" borderId="0"/>
    <xf numFmtId="0" fontId="15" fillId="0" borderId="0"/>
    <xf numFmtId="0" fontId="3" fillId="0" borderId="0"/>
    <xf numFmtId="0" fontId="35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64" fillId="0" borderId="0"/>
  </cellStyleXfs>
  <cellXfs count="2464">
    <xf numFmtId="0" fontId="0" fillId="0" borderId="0" xfId="0"/>
    <xf numFmtId="0" fontId="0" fillId="0" borderId="0" xfId="0" applyFont="1" applyBorder="1"/>
    <xf numFmtId="0" fontId="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Border="1" applyProtection="1">
      <protection locked="0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4" fillId="0" borderId="0" xfId="0" applyFont="1" applyBorder="1"/>
    <xf numFmtId="0" fontId="0" fillId="0" borderId="8" xfId="0" applyFont="1" applyBorder="1"/>
    <xf numFmtId="0" fontId="10" fillId="0" borderId="0" xfId="0" applyFont="1" applyBorder="1"/>
    <xf numFmtId="0" fontId="0" fillId="0" borderId="9" xfId="0" applyFont="1" applyBorder="1"/>
    <xf numFmtId="0" fontId="4" fillId="0" borderId="3" xfId="0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 applyBorder="1" applyProtection="1"/>
    <xf numFmtId="0" fontId="0" fillId="0" borderId="3" xfId="0" applyFont="1" applyBorder="1"/>
    <xf numFmtId="0" fontId="64" fillId="0" borderId="0" xfId="1" applyProtection="1"/>
    <xf numFmtId="0" fontId="0" fillId="0" borderId="0" xfId="0" applyProtection="1"/>
    <xf numFmtId="2" fontId="9" fillId="0" borderId="14" xfId="0" applyNumberFormat="1" applyFont="1" applyBorder="1" applyAlignment="1" applyProtection="1">
      <alignment horizontal="center" vertical="center" wrapText="1"/>
      <protection locked="0"/>
    </xf>
    <xf numFmtId="1" fontId="9" fillId="0" borderId="14" xfId="0" applyNumberFormat="1" applyFont="1" applyBorder="1" applyAlignment="1" applyProtection="1">
      <alignment horizontal="center" vertical="center" wrapText="1"/>
      <protection locked="0"/>
    </xf>
    <xf numFmtId="166" fontId="9" fillId="0" borderId="14" xfId="0" applyNumberFormat="1" applyFont="1" applyBorder="1" applyAlignment="1" applyProtection="1">
      <alignment horizontal="center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 wrapText="1"/>
    </xf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7" fillId="0" borderId="0" xfId="1" applyFont="1" applyProtection="1"/>
    <xf numFmtId="0" fontId="7" fillId="0" borderId="0" xfId="0" applyFont="1" applyBorder="1" applyProtection="1"/>
    <xf numFmtId="0" fontId="7" fillId="0" borderId="18" xfId="0" applyFont="1" applyBorder="1" applyProtection="1"/>
    <xf numFmtId="0" fontId="0" fillId="0" borderId="0" xfId="0" applyBorder="1" applyProtection="1"/>
    <xf numFmtId="0" fontId="40" fillId="0" borderId="0" xfId="1" applyFont="1" applyProtection="1"/>
    <xf numFmtId="0" fontId="41" fillId="0" borderId="0" xfId="1" applyFont="1" applyProtection="1"/>
    <xf numFmtId="0" fontId="10" fillId="0" borderId="0" xfId="1" applyFont="1" applyAlignment="1" applyProtection="1">
      <alignment horizontal="center" vertical="center" wrapText="1"/>
    </xf>
    <xf numFmtId="0" fontId="0" fillId="3" borderId="19" xfId="0" applyFill="1" applyBorder="1" applyProtection="1"/>
    <xf numFmtId="0" fontId="0" fillId="3" borderId="9" xfId="0" applyFill="1" applyBorder="1" applyProtection="1"/>
    <xf numFmtId="0" fontId="0" fillId="3" borderId="20" xfId="0" applyFill="1" applyBorder="1" applyProtection="1"/>
    <xf numFmtId="0" fontId="0" fillId="3" borderId="21" xfId="0" applyFill="1" applyBorder="1" applyProtection="1"/>
    <xf numFmtId="0" fontId="7" fillId="0" borderId="22" xfId="0" applyFont="1" applyBorder="1" applyProtection="1"/>
    <xf numFmtId="0" fontId="7" fillId="0" borderId="17" xfId="0" applyFont="1" applyBorder="1" applyProtection="1"/>
    <xf numFmtId="0" fontId="7" fillId="0" borderId="9" xfId="0" applyFont="1" applyBorder="1" applyProtection="1"/>
    <xf numFmtId="0" fontId="7" fillId="0" borderId="21" xfId="0" applyFont="1" applyBorder="1" applyProtection="1"/>
    <xf numFmtId="0" fontId="7" fillId="0" borderId="0" xfId="0" applyFont="1" applyProtection="1"/>
    <xf numFmtId="2" fontId="64" fillId="0" borderId="0" xfId="1" applyNumberFormat="1" applyBorder="1" applyAlignment="1" applyProtection="1">
      <alignment horizontal="center"/>
    </xf>
    <xf numFmtId="2" fontId="9" fillId="0" borderId="14" xfId="0" applyNumberFormat="1" applyFont="1" applyBorder="1" applyAlignment="1" applyProtection="1">
      <alignment horizontal="center"/>
      <protection locked="0"/>
    </xf>
    <xf numFmtId="2" fontId="9" fillId="0" borderId="23" xfId="0" applyNumberFormat="1" applyFont="1" applyBorder="1" applyAlignment="1" applyProtection="1">
      <alignment horizontal="center"/>
      <protection locked="0"/>
    </xf>
    <xf numFmtId="0" fontId="40" fillId="4" borderId="23" xfId="4" applyFont="1" applyFill="1" applyBorder="1" applyAlignment="1" applyProtection="1">
      <alignment horizontal="center" vertical="center"/>
      <protection locked="0"/>
    </xf>
    <xf numFmtId="0" fontId="9" fillId="4" borderId="23" xfId="4" applyFont="1" applyFill="1" applyBorder="1" applyAlignment="1" applyProtection="1">
      <alignment horizontal="center" vertical="center"/>
      <protection locked="0"/>
    </xf>
    <xf numFmtId="0" fontId="9" fillId="4" borderId="14" xfId="4" applyFont="1" applyFill="1" applyBorder="1" applyAlignment="1" applyProtection="1">
      <alignment horizontal="center" vertical="center"/>
      <protection locked="0"/>
    </xf>
    <xf numFmtId="0" fontId="40" fillId="4" borderId="14" xfId="4" applyFont="1" applyFill="1" applyBorder="1" applyAlignment="1" applyProtection="1">
      <alignment horizontal="center" vertical="center"/>
      <protection locked="0"/>
    </xf>
    <xf numFmtId="0" fontId="9" fillId="4" borderId="14" xfId="4" applyFont="1" applyFill="1" applyBorder="1" applyAlignment="1" applyProtection="1">
      <alignment horizontal="center"/>
      <protection locked="0"/>
    </xf>
    <xf numFmtId="0" fontId="9" fillId="4" borderId="23" xfId="4" applyFont="1" applyFill="1" applyBorder="1" applyAlignment="1" applyProtection="1">
      <alignment horizontal="center"/>
      <protection locked="0"/>
    </xf>
    <xf numFmtId="2" fontId="9" fillId="0" borderId="24" xfId="0" applyNumberFormat="1" applyFont="1" applyBorder="1" applyAlignment="1" applyProtection="1">
      <alignment horizontal="center" vertical="center" wrapText="1"/>
      <protection locked="0"/>
    </xf>
    <xf numFmtId="1" fontId="9" fillId="0" borderId="23" xfId="0" applyNumberFormat="1" applyFont="1" applyBorder="1" applyAlignment="1" applyProtection="1">
      <alignment horizontal="center" vertical="center" wrapText="1"/>
      <protection locked="0"/>
    </xf>
    <xf numFmtId="166" fontId="9" fillId="4" borderId="23" xfId="4" applyNumberFormat="1" applyFont="1" applyFill="1" applyBorder="1" applyAlignment="1" applyProtection="1">
      <alignment horizontal="center" vertical="center" wrapText="1"/>
      <protection locked="0"/>
    </xf>
    <xf numFmtId="166" fontId="9" fillId="0" borderId="23" xfId="0" applyNumberFormat="1" applyFont="1" applyBorder="1" applyAlignment="1" applyProtection="1">
      <alignment horizontal="center" vertical="center" wrapText="1"/>
      <protection locked="0"/>
    </xf>
    <xf numFmtId="166" fontId="9" fillId="4" borderId="14" xfId="4" applyNumberFormat="1" applyFont="1" applyFill="1" applyBorder="1" applyAlignment="1" applyProtection="1">
      <alignment horizontal="center" vertical="center" wrapText="1"/>
      <protection locked="0"/>
    </xf>
    <xf numFmtId="1" fontId="9" fillId="4" borderId="23" xfId="4" applyNumberFormat="1" applyFont="1" applyFill="1" applyBorder="1" applyAlignment="1" applyProtection="1">
      <alignment horizontal="center" vertical="center" wrapText="1"/>
      <protection locked="0"/>
    </xf>
    <xf numFmtId="1" fontId="9" fillId="4" borderId="14" xfId="4" applyNumberFormat="1" applyFont="1" applyFill="1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165" fontId="9" fillId="0" borderId="23" xfId="0" applyNumberFormat="1" applyFont="1" applyBorder="1" applyAlignment="1" applyProtection="1">
      <alignment horizontal="center" vertical="center" wrapText="1"/>
      <protection locked="0"/>
    </xf>
    <xf numFmtId="165" fontId="9" fillId="0" borderId="14" xfId="0" applyNumberFormat="1" applyFont="1" applyBorder="1" applyAlignment="1" applyProtection="1">
      <alignment horizontal="center" vertical="center" wrapText="1"/>
      <protection locked="0"/>
    </xf>
    <xf numFmtId="2" fontId="9" fillId="0" borderId="26" xfId="0" applyNumberFormat="1" applyFont="1" applyBorder="1" applyAlignment="1" applyProtection="1">
      <alignment horizontal="center" vertical="center" wrapText="1"/>
      <protection locked="0"/>
    </xf>
    <xf numFmtId="2" fontId="9" fillId="0" borderId="14" xfId="0" applyNumberFormat="1" applyFont="1" applyBorder="1" applyAlignment="1" applyProtection="1">
      <alignment horizontal="center"/>
    </xf>
    <xf numFmtId="0" fontId="3" fillId="0" borderId="0" xfId="4" applyProtection="1"/>
    <xf numFmtId="166" fontId="9" fillId="0" borderId="23" xfId="4" applyNumberFormat="1" applyFont="1" applyBorder="1" applyAlignment="1" applyProtection="1">
      <alignment horizontal="center"/>
      <protection locked="0"/>
    </xf>
    <xf numFmtId="166" fontId="9" fillId="0" borderId="14" xfId="4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50" fillId="0" borderId="16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36" fillId="0" borderId="16" xfId="0" applyFont="1" applyBorder="1" applyAlignment="1" applyProtection="1">
      <alignment horizontal="center" wrapText="1"/>
    </xf>
    <xf numFmtId="0" fontId="36" fillId="0" borderId="17" xfId="0" applyFont="1" applyBorder="1" applyAlignment="1" applyProtection="1">
      <alignment horizontal="center" wrapText="1"/>
    </xf>
    <xf numFmtId="0" fontId="6" fillId="0" borderId="2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18" xfId="0" applyFont="1" applyBorder="1" applyAlignment="1" applyProtection="1">
      <alignment horizontal="right" vertical="center" wrapText="1"/>
    </xf>
    <xf numFmtId="0" fontId="6" fillId="0" borderId="2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right" vertical="center" wrapText="1"/>
    </xf>
    <xf numFmtId="0" fontId="8" fillId="0" borderId="21" xfId="0" applyFont="1" applyBorder="1" applyAlignment="1" applyProtection="1">
      <alignment horizontal="right" vertical="center" wrapText="1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165" fontId="7" fillId="0" borderId="0" xfId="0" applyNumberFormat="1" applyFont="1" applyBorder="1" applyAlignment="1" applyProtection="1">
      <alignment horizontal="center"/>
    </xf>
    <xf numFmtId="0" fontId="0" fillId="0" borderId="18" xfId="0" applyBorder="1" applyProtection="1"/>
    <xf numFmtId="0" fontId="0" fillId="0" borderId="33" xfId="0" applyBorder="1" applyProtection="1"/>
    <xf numFmtId="0" fontId="3" fillId="0" borderId="0" xfId="0" applyFont="1" applyBorder="1" applyAlignment="1" applyProtection="1">
      <alignment horizontal="center"/>
    </xf>
    <xf numFmtId="165" fontId="7" fillId="0" borderId="9" xfId="0" applyNumberFormat="1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/>
    </xf>
    <xf numFmtId="2" fontId="9" fillId="0" borderId="23" xfId="0" applyNumberFormat="1" applyFont="1" applyBorder="1" applyAlignment="1" applyProtection="1">
      <alignment horizontal="center" vertical="center" wrapText="1"/>
      <protection locked="0"/>
    </xf>
    <xf numFmtId="2" fontId="9" fillId="0" borderId="34" xfId="0" applyNumberFormat="1" applyFont="1" applyBorder="1" applyAlignment="1" applyProtection="1">
      <alignment horizontal="center"/>
      <protection locked="0"/>
    </xf>
    <xf numFmtId="2" fontId="9" fillId="0" borderId="26" xfId="0" applyNumberFormat="1" applyFont="1" applyBorder="1" applyAlignment="1" applyProtection="1">
      <alignment horizontal="center"/>
      <protection locked="0"/>
    </xf>
    <xf numFmtId="2" fontId="9" fillId="0" borderId="35" xfId="0" applyNumberFormat="1" applyFont="1" applyBorder="1" applyAlignment="1" applyProtection="1">
      <alignment horizontal="center"/>
      <protection locked="0"/>
    </xf>
    <xf numFmtId="2" fontId="9" fillId="0" borderId="36" xfId="0" applyNumberFormat="1" applyFont="1" applyBorder="1" applyAlignment="1" applyProtection="1">
      <alignment horizontal="center"/>
      <protection locked="0"/>
    </xf>
    <xf numFmtId="0" fontId="33" fillId="4" borderId="37" xfId="4" applyFont="1" applyFill="1" applyBorder="1" applyAlignment="1" applyProtection="1">
      <alignment horizontal="center"/>
    </xf>
    <xf numFmtId="0" fontId="33" fillId="4" borderId="38" xfId="4" applyFont="1" applyFill="1" applyBorder="1" applyAlignment="1" applyProtection="1">
      <alignment horizontal="center"/>
    </xf>
    <xf numFmtId="166" fontId="9" fillId="0" borderId="25" xfId="4" applyNumberFormat="1" applyFont="1" applyBorder="1" applyAlignment="1" applyProtection="1">
      <alignment horizontal="center"/>
      <protection locked="0"/>
    </xf>
    <xf numFmtId="2" fontId="9" fillId="0" borderId="25" xfId="0" applyNumberFormat="1" applyFont="1" applyBorder="1" applyAlignment="1" applyProtection="1">
      <alignment horizontal="center" vertical="center" wrapText="1"/>
      <protection locked="0"/>
    </xf>
    <xf numFmtId="2" fontId="9" fillId="4" borderId="23" xfId="4" applyNumberFormat="1" applyFont="1" applyFill="1" applyBorder="1" applyAlignment="1" applyProtection="1">
      <alignment horizontal="center"/>
      <protection locked="0"/>
    </xf>
    <xf numFmtId="2" fontId="9" fillId="4" borderId="14" xfId="4" applyNumberFormat="1" applyFont="1" applyFill="1" applyBorder="1" applyAlignment="1" applyProtection="1">
      <alignment horizontal="center"/>
      <protection locked="0"/>
    </xf>
    <xf numFmtId="2" fontId="9" fillId="4" borderId="25" xfId="4" applyNumberFormat="1" applyFont="1" applyFill="1" applyBorder="1" applyAlignment="1" applyProtection="1">
      <alignment horizontal="center"/>
      <protection locked="0"/>
    </xf>
    <xf numFmtId="0" fontId="0" fillId="0" borderId="14" xfId="0" applyBorder="1" applyProtection="1"/>
    <xf numFmtId="0" fontId="0" fillId="4" borderId="14" xfId="0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 vertical="center" wrapText="1"/>
    </xf>
    <xf numFmtId="0" fontId="9" fillId="0" borderId="39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vertical="center" wrapText="1"/>
    </xf>
    <xf numFmtId="0" fontId="10" fillId="3" borderId="9" xfId="0" applyFont="1" applyFill="1" applyBorder="1" applyAlignment="1" applyProtection="1">
      <alignment vertical="center" wrapText="1"/>
    </xf>
    <xf numFmtId="0" fontId="7" fillId="3" borderId="40" xfId="0" applyFont="1" applyFill="1" applyBorder="1" applyAlignment="1" applyProtection="1">
      <alignment vertical="center" wrapText="1"/>
    </xf>
    <xf numFmtId="0" fontId="7" fillId="3" borderId="9" xfId="0" applyFont="1" applyFill="1" applyBorder="1" applyAlignment="1" applyProtection="1">
      <alignment vertical="center" wrapText="1"/>
    </xf>
    <xf numFmtId="166" fontId="64" fillId="0" borderId="0" xfId="1" applyNumberFormat="1" applyBorder="1" applyAlignment="1" applyProtection="1">
      <alignment horizontal="center"/>
    </xf>
    <xf numFmtId="166" fontId="9" fillId="0" borderId="35" xfId="0" applyNumberFormat="1" applyFont="1" applyBorder="1" applyAlignment="1" applyProtection="1">
      <alignment horizontal="center" wrapText="1"/>
      <protection locked="0"/>
    </xf>
    <xf numFmtId="166" fontId="9" fillId="0" borderId="36" xfId="0" applyNumberFormat="1" applyFont="1" applyBorder="1" applyAlignment="1" applyProtection="1">
      <alignment horizontal="center" vertical="center" wrapText="1"/>
      <protection locked="0"/>
    </xf>
    <xf numFmtId="166" fontId="9" fillId="0" borderId="25" xfId="0" applyNumberFormat="1" applyFont="1" applyBorder="1" applyAlignment="1" applyProtection="1">
      <alignment horizontal="center" vertical="center" wrapText="1"/>
      <protection locked="0"/>
    </xf>
    <xf numFmtId="166" fontId="9" fillId="0" borderId="35" xfId="0" applyNumberFormat="1" applyFont="1" applyBorder="1" applyAlignment="1" applyProtection="1">
      <alignment horizontal="center"/>
      <protection locked="0"/>
    </xf>
    <xf numFmtId="166" fontId="27" fillId="4" borderId="41" xfId="4" applyNumberFormat="1" applyFont="1" applyFill="1" applyBorder="1" applyAlignment="1" applyProtection="1">
      <alignment horizontal="center" vertical="center" wrapText="1"/>
      <protection locked="0"/>
    </xf>
    <xf numFmtId="166" fontId="9" fillId="4" borderId="23" xfId="4" applyNumberFormat="1" applyFont="1" applyFill="1" applyBorder="1" applyAlignment="1" applyProtection="1">
      <alignment horizontal="center"/>
      <protection locked="0"/>
    </xf>
    <xf numFmtId="0" fontId="9" fillId="4" borderId="14" xfId="4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/>
    </xf>
    <xf numFmtId="0" fontId="10" fillId="3" borderId="44" xfId="0" applyFont="1" applyFill="1" applyBorder="1" applyAlignment="1" applyProtection="1">
      <alignment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33" fillId="5" borderId="41" xfId="4" applyFont="1" applyFill="1" applyBorder="1" applyAlignment="1" applyProtection="1">
      <alignment horizontal="center" vertical="center" wrapText="1"/>
    </xf>
    <xf numFmtId="1" fontId="42" fillId="5" borderId="41" xfId="1" applyNumberFormat="1" applyFont="1" applyFill="1" applyBorder="1" applyAlignment="1" applyProtection="1">
      <alignment horizontal="center" vertical="center" wrapText="1"/>
    </xf>
    <xf numFmtId="164" fontId="33" fillId="5" borderId="41" xfId="4" applyNumberFormat="1" applyFont="1" applyFill="1" applyBorder="1" applyAlignment="1" applyProtection="1">
      <alignment horizontal="center" vertical="center" wrapText="1"/>
    </xf>
    <xf numFmtId="2" fontId="33" fillId="5" borderId="41" xfId="4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15" xfId="0" applyFont="1" applyBorder="1" applyProtection="1"/>
    <xf numFmtId="0" fontId="7" fillId="0" borderId="16" xfId="0" applyFont="1" applyBorder="1" applyProtection="1"/>
    <xf numFmtId="0" fontId="33" fillId="0" borderId="2" xfId="0" applyFont="1" applyBorder="1" applyAlignment="1" applyProtection="1">
      <alignment horizontal="center" vertical="center"/>
    </xf>
    <xf numFmtId="0" fontId="7" fillId="0" borderId="27" xfId="0" applyFont="1" applyBorder="1" applyProtection="1"/>
    <xf numFmtId="0" fontId="7" fillId="0" borderId="0" xfId="0" applyFont="1" applyBorder="1" applyAlignment="1" applyProtection="1">
      <alignment vertical="center"/>
    </xf>
    <xf numFmtId="0" fontId="7" fillId="0" borderId="45" xfId="0" applyFont="1" applyBorder="1" applyAlignment="1" applyProtection="1">
      <alignment horizontal="center" vertical="center"/>
    </xf>
    <xf numFmtId="0" fontId="7" fillId="3" borderId="44" xfId="0" applyFont="1" applyFill="1" applyBorder="1" applyProtection="1"/>
    <xf numFmtId="0" fontId="7" fillId="3" borderId="46" xfId="0" applyFont="1" applyFill="1" applyBorder="1" applyAlignment="1" applyProtection="1"/>
    <xf numFmtId="0" fontId="7" fillId="3" borderId="18" xfId="0" applyFont="1" applyFill="1" applyBorder="1" applyAlignment="1" applyProtection="1">
      <alignment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vertical="center" wrapText="1"/>
    </xf>
    <xf numFmtId="0" fontId="7" fillId="3" borderId="21" xfId="0" applyFont="1" applyFill="1" applyBorder="1" applyAlignment="1" applyProtection="1">
      <alignment vertical="center" wrapText="1"/>
    </xf>
    <xf numFmtId="0" fontId="0" fillId="3" borderId="27" xfId="0" applyFill="1" applyBorder="1" applyProtection="1"/>
    <xf numFmtId="0" fontId="7" fillId="0" borderId="18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/>
    <xf numFmtId="166" fontId="9" fillId="0" borderId="0" xfId="0" applyNumberFormat="1" applyFont="1" applyBorder="1" applyAlignment="1" applyProtection="1">
      <alignment vertical="center"/>
    </xf>
    <xf numFmtId="164" fontId="9" fillId="0" borderId="14" xfId="0" applyNumberFormat="1" applyFont="1" applyBorder="1" applyAlignment="1" applyProtection="1">
      <alignment horizontal="center" vertical="center" wrapText="1"/>
    </xf>
    <xf numFmtId="0" fontId="0" fillId="0" borderId="0" xfId="0" applyNumberFormat="1" applyBorder="1" applyProtection="1"/>
    <xf numFmtId="0" fontId="0" fillId="0" borderId="47" xfId="0" applyNumberFormat="1" applyBorder="1" applyProtection="1"/>
    <xf numFmtId="0" fontId="0" fillId="0" borderId="48" xfId="0" applyNumberFormat="1" applyBorder="1" applyProtection="1"/>
    <xf numFmtId="0" fontId="0" fillId="0" borderId="44" xfId="0" applyNumberFormat="1" applyBorder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Protection="1"/>
    <xf numFmtId="0" fontId="8" fillId="0" borderId="0" xfId="0" applyNumberFormat="1" applyFont="1" applyFill="1" applyBorder="1" applyProtection="1"/>
    <xf numFmtId="0" fontId="11" fillId="0" borderId="47" xfId="0" applyNumberFormat="1" applyFont="1" applyFill="1" applyBorder="1" applyAlignment="1" applyProtection="1">
      <alignment horizontal="left" vertical="center" indent="1"/>
    </xf>
    <xf numFmtId="0" fontId="7" fillId="0" borderId="49" xfId="0" applyNumberFormat="1" applyFont="1" applyFill="1" applyBorder="1" applyAlignment="1" applyProtection="1">
      <alignment horizontal="left" vertical="center" indent="1"/>
    </xf>
    <xf numFmtId="0" fontId="7" fillId="0" borderId="0" xfId="0" applyNumberFormat="1" applyFont="1" applyFill="1" applyBorder="1" applyProtection="1"/>
    <xf numFmtId="0" fontId="11" fillId="0" borderId="44" xfId="0" applyNumberFormat="1" applyFont="1" applyFill="1" applyBorder="1" applyAlignment="1" applyProtection="1">
      <alignment horizontal="left" vertical="center" indent="1"/>
    </xf>
    <xf numFmtId="0" fontId="7" fillId="0" borderId="33" xfId="0" applyNumberFormat="1" applyFont="1" applyFill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/>
    <xf numFmtId="0" fontId="0" fillId="0" borderId="44" xfId="0" applyNumberFormat="1" applyFill="1" applyBorder="1" applyProtection="1"/>
    <xf numFmtId="0" fontId="11" fillId="0" borderId="0" xfId="0" applyNumberFormat="1" applyFont="1" applyFill="1" applyBorder="1" applyAlignment="1" applyProtection="1">
      <alignment horizontal="left" vertical="center" indent="1"/>
    </xf>
    <xf numFmtId="0" fontId="0" fillId="0" borderId="33" xfId="0" applyNumberFormat="1" applyFill="1" applyBorder="1" applyAlignment="1" applyProtection="1">
      <alignment horizontal="left" indent="1"/>
    </xf>
    <xf numFmtId="0" fontId="0" fillId="0" borderId="50" xfId="0" applyNumberFormat="1" applyFill="1" applyBorder="1" applyProtection="1"/>
    <xf numFmtId="0" fontId="7" fillId="0" borderId="51" xfId="0" applyNumberFormat="1" applyFont="1" applyFill="1" applyBorder="1" applyAlignment="1" applyProtection="1">
      <alignment vertical="center"/>
    </xf>
    <xf numFmtId="0" fontId="0" fillId="0" borderId="51" xfId="0" applyNumberFormat="1" applyFill="1" applyBorder="1" applyProtection="1"/>
    <xf numFmtId="0" fontId="0" fillId="0" borderId="51" xfId="0" applyNumberFormat="1" applyFill="1" applyBorder="1" applyAlignment="1" applyProtection="1">
      <alignment horizontal="center"/>
    </xf>
    <xf numFmtId="0" fontId="0" fillId="0" borderId="18" xfId="0" applyNumberFormat="1" applyFill="1" applyBorder="1" applyProtection="1"/>
    <xf numFmtId="0" fontId="0" fillId="0" borderId="15" xfId="0" applyNumberFormat="1" applyFill="1" applyBorder="1" applyProtection="1"/>
    <xf numFmtId="0" fontId="3" fillId="0" borderId="16" xfId="0" applyNumberFormat="1" applyFont="1" applyFill="1" applyBorder="1" applyAlignment="1" applyProtection="1"/>
    <xf numFmtId="167" fontId="3" fillId="0" borderId="16" xfId="0" applyNumberFormat="1" applyFont="1" applyFill="1" applyBorder="1" applyAlignment="1" applyProtection="1"/>
    <xf numFmtId="0" fontId="0" fillId="0" borderId="27" xfId="0" applyNumberFormat="1" applyFill="1" applyBorder="1" applyProtection="1"/>
    <xf numFmtId="0" fontId="7" fillId="0" borderId="9" xfId="0" applyNumberFormat="1" applyFont="1" applyFill="1" applyBorder="1" applyAlignment="1" applyProtection="1">
      <alignment vertical="center"/>
    </xf>
    <xf numFmtId="0" fontId="0" fillId="0" borderId="9" xfId="0" applyNumberFormat="1" applyFill="1" applyBorder="1" applyProtection="1"/>
    <xf numFmtId="0" fontId="7" fillId="0" borderId="9" xfId="0" applyNumberFormat="1" applyFont="1" applyFill="1" applyBorder="1" applyAlignment="1" applyProtection="1">
      <alignment vertical="top"/>
    </xf>
    <xf numFmtId="0" fontId="0" fillId="0" borderId="9" xfId="0" applyNumberFormat="1" applyFill="1" applyBorder="1" applyAlignment="1" applyProtection="1">
      <alignment horizontal="center"/>
    </xf>
    <xf numFmtId="0" fontId="0" fillId="0" borderId="21" xfId="0" applyNumberFormat="1" applyFill="1" applyBorder="1" applyProtection="1"/>
    <xf numFmtId="0" fontId="0" fillId="0" borderId="0" xfId="0" applyNumberFormat="1" applyBorder="1" applyAlignment="1" applyProtection="1">
      <alignment vertical="center"/>
    </xf>
    <xf numFmtId="0" fontId="64" fillId="0" borderId="0" xfId="12" applyProtection="1"/>
    <xf numFmtId="0" fontId="19" fillId="0" borderId="0" xfId="12" applyFont="1" applyProtection="1"/>
    <xf numFmtId="0" fontId="19" fillId="0" borderId="15" xfId="12" applyFont="1" applyBorder="1" applyProtection="1"/>
    <xf numFmtId="0" fontId="19" fillId="0" borderId="16" xfId="12" applyFont="1" applyBorder="1" applyProtection="1"/>
    <xf numFmtId="0" fontId="64" fillId="0" borderId="17" xfId="12" applyBorder="1" applyProtection="1"/>
    <xf numFmtId="0" fontId="17" fillId="0" borderId="22" xfId="12" applyFont="1" applyBorder="1" applyProtection="1"/>
    <xf numFmtId="0" fontId="64" fillId="0" borderId="18" xfId="12" applyBorder="1" applyProtection="1"/>
    <xf numFmtId="0" fontId="17" fillId="0" borderId="18" xfId="12" applyFont="1" applyBorder="1" applyProtection="1"/>
    <xf numFmtId="0" fontId="17" fillId="0" borderId="0" xfId="12" applyFont="1" applyProtection="1"/>
    <xf numFmtId="0" fontId="17" fillId="0" borderId="15" xfId="12" applyFont="1" applyBorder="1" applyProtection="1"/>
    <xf numFmtId="0" fontId="17" fillId="0" borderId="16" xfId="12" applyFont="1" applyBorder="1" applyProtection="1"/>
    <xf numFmtId="0" fontId="64" fillId="0" borderId="22" xfId="12" applyBorder="1" applyProtection="1"/>
    <xf numFmtId="0" fontId="64" fillId="0" borderId="0" xfId="12" applyBorder="1" applyProtection="1"/>
    <xf numFmtId="0" fontId="21" fillId="0" borderId="0" xfId="12" applyFont="1" applyBorder="1" applyAlignment="1" applyProtection="1">
      <alignment horizontal="center"/>
    </xf>
    <xf numFmtId="0" fontId="64" fillId="0" borderId="27" xfId="12" applyBorder="1" applyProtection="1"/>
    <xf numFmtId="0" fontId="64" fillId="0" borderId="9" xfId="12" applyBorder="1" applyProtection="1"/>
    <xf numFmtId="0" fontId="64" fillId="0" borderId="21" xfId="12" applyBorder="1" applyProtection="1"/>
    <xf numFmtId="0" fontId="20" fillId="0" borderId="0" xfId="12" applyFont="1" applyProtection="1"/>
    <xf numFmtId="0" fontId="64" fillId="0" borderId="15" xfId="12" applyBorder="1" applyProtection="1"/>
    <xf numFmtId="0" fontId="64" fillId="0" borderId="16" xfId="12" applyBorder="1" applyProtection="1"/>
    <xf numFmtId="0" fontId="17" fillId="0" borderId="16" xfId="12" applyFont="1" applyBorder="1" applyAlignment="1" applyProtection="1">
      <alignment horizontal="center" vertical="top"/>
    </xf>
    <xf numFmtId="0" fontId="19" fillId="0" borderId="0" xfId="12" applyFont="1" applyBorder="1" applyProtection="1"/>
    <xf numFmtId="0" fontId="17" fillId="0" borderId="0" xfId="12" applyFont="1" applyBorder="1" applyProtection="1"/>
    <xf numFmtId="166" fontId="9" fillId="0" borderId="52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left"/>
    </xf>
    <xf numFmtId="0" fontId="7" fillId="0" borderId="9" xfId="0" applyFont="1" applyBorder="1" applyAlignment="1" applyProtection="1">
      <alignment horizontal="center"/>
    </xf>
    <xf numFmtId="0" fontId="17" fillId="0" borderId="22" xfId="12" applyFont="1" applyFill="1" applyBorder="1" applyProtection="1"/>
    <xf numFmtId="0" fontId="24" fillId="0" borderId="2" xfId="12" applyFont="1" applyFill="1" applyBorder="1" applyAlignment="1" applyProtection="1">
      <alignment horizontal="center" vertical="center"/>
    </xf>
    <xf numFmtId="0" fontId="17" fillId="0" borderId="0" xfId="12" applyFont="1" applyFill="1" applyBorder="1" applyProtection="1"/>
    <xf numFmtId="0" fontId="19" fillId="0" borderId="0" xfId="12" applyFont="1" applyFill="1" applyBorder="1" applyProtection="1"/>
    <xf numFmtId="0" fontId="19" fillId="0" borderId="0" xfId="12" applyFont="1" applyFill="1" applyBorder="1" applyAlignment="1" applyProtection="1">
      <alignment horizontal="right"/>
    </xf>
    <xf numFmtId="0" fontId="18" fillId="0" borderId="2" xfId="12" applyFont="1" applyFill="1" applyBorder="1" applyAlignment="1" applyProtection="1">
      <alignment horizontal="center" vertical="center"/>
    </xf>
    <xf numFmtId="0" fontId="17" fillId="0" borderId="0" xfId="12" applyFont="1" applyFill="1" applyProtection="1"/>
    <xf numFmtId="0" fontId="17" fillId="0" borderId="18" xfId="12" applyFont="1" applyFill="1" applyBorder="1" applyProtection="1"/>
    <xf numFmtId="0" fontId="19" fillId="6" borderId="44" xfId="12" applyFont="1" applyFill="1" applyBorder="1" applyAlignment="1" applyProtection="1">
      <alignment horizontal="center" vertical="center" wrapText="1"/>
    </xf>
    <xf numFmtId="0" fontId="19" fillId="6" borderId="18" xfId="12" applyFont="1" applyFill="1" applyBorder="1" applyAlignment="1" applyProtection="1">
      <alignment horizontal="center" vertical="center" wrapText="1"/>
    </xf>
    <xf numFmtId="0" fontId="19" fillId="6" borderId="19" xfId="12" applyFont="1" applyFill="1" applyBorder="1" applyAlignment="1" applyProtection="1">
      <alignment horizontal="center" vertical="center" wrapText="1"/>
    </xf>
    <xf numFmtId="0" fontId="19" fillId="6" borderId="9" xfId="12" applyFont="1" applyFill="1" applyBorder="1" applyAlignment="1" applyProtection="1">
      <alignment horizontal="center" vertical="center" wrapText="1"/>
    </xf>
    <xf numFmtId="0" fontId="19" fillId="6" borderId="21" xfId="12" applyFont="1" applyFill="1" applyBorder="1" applyAlignment="1" applyProtection="1">
      <alignment horizontal="center" vertical="center" wrapText="1"/>
    </xf>
    <xf numFmtId="0" fontId="21" fillId="0" borderId="0" xfId="12" applyFont="1" applyBorder="1" applyProtection="1"/>
    <xf numFmtId="0" fontId="17" fillId="0" borderId="0" xfId="12" applyFont="1" applyBorder="1" applyAlignment="1" applyProtection="1">
      <alignment horizontal="center" vertical="center"/>
    </xf>
    <xf numFmtId="0" fontId="17" fillId="0" borderId="0" xfId="12" applyFont="1" applyBorder="1" applyAlignment="1" applyProtection="1">
      <alignment vertical="center"/>
    </xf>
    <xf numFmtId="0" fontId="17" fillId="0" borderId="27" xfId="12" applyFont="1" applyBorder="1" applyProtection="1"/>
    <xf numFmtId="0" fontId="17" fillId="0" borderId="21" xfId="12" applyFont="1" applyBorder="1" applyProtection="1"/>
    <xf numFmtId="0" fontId="20" fillId="0" borderId="0" xfId="12" applyFont="1" applyBorder="1" applyAlignment="1" applyProtection="1">
      <alignment vertical="top"/>
    </xf>
    <xf numFmtId="0" fontId="17" fillId="0" borderId="53" xfId="12" applyFont="1" applyBorder="1" applyAlignment="1" applyProtection="1">
      <alignment horizontal="center"/>
    </xf>
    <xf numFmtId="0" fontId="17" fillId="0" borderId="53" xfId="12" applyFont="1" applyBorder="1" applyProtection="1"/>
    <xf numFmtId="0" fontId="19" fillId="0" borderId="17" xfId="12" applyFont="1" applyBorder="1" applyProtection="1"/>
    <xf numFmtId="0" fontId="19" fillId="0" borderId="54" xfId="12" applyFont="1" applyBorder="1" applyAlignment="1" applyProtection="1"/>
    <xf numFmtId="0" fontId="19" fillId="0" borderId="0" xfId="12" applyFont="1" applyBorder="1" applyAlignment="1" applyProtection="1"/>
    <xf numFmtId="0" fontId="19" fillId="0" borderId="18" xfId="12" applyFont="1" applyBorder="1" applyProtection="1"/>
    <xf numFmtId="0" fontId="20" fillId="0" borderId="0" xfId="12" applyFont="1" applyBorder="1" applyProtection="1"/>
    <xf numFmtId="0" fontId="64" fillId="0" borderId="55" xfId="12" applyBorder="1" applyProtection="1"/>
    <xf numFmtId="0" fontId="19" fillId="0" borderId="56" xfId="12" applyFont="1" applyBorder="1" applyAlignment="1" applyProtection="1">
      <alignment horizontal="center"/>
    </xf>
    <xf numFmtId="0" fontId="19" fillId="0" borderId="53" xfId="12" applyFont="1" applyBorder="1" applyAlignment="1" applyProtection="1">
      <alignment horizontal="center"/>
    </xf>
    <xf numFmtId="0" fontId="19" fillId="0" borderId="53" xfId="12" applyFont="1" applyBorder="1" applyProtection="1"/>
    <xf numFmtId="0" fontId="19" fillId="0" borderId="57" xfId="12" applyFont="1" applyBorder="1" applyProtection="1"/>
    <xf numFmtId="0" fontId="64" fillId="0" borderId="53" xfId="12" applyBorder="1" applyProtection="1"/>
    <xf numFmtId="0" fontId="22" fillId="0" borderId="53" xfId="12" applyFont="1" applyBorder="1" applyAlignment="1" applyProtection="1">
      <alignment horizontal="center" vertical="top"/>
    </xf>
    <xf numFmtId="0" fontId="64" fillId="0" borderId="57" xfId="12" applyBorder="1" applyProtection="1"/>
    <xf numFmtId="168" fontId="9" fillId="0" borderId="14" xfId="0" applyNumberFormat="1" applyFont="1" applyBorder="1" applyAlignment="1" applyProtection="1">
      <alignment horizontal="center" vertical="center" wrapText="1"/>
      <protection locked="0"/>
    </xf>
    <xf numFmtId="169" fontId="9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horizontal="center" vertical="center" wrapText="1"/>
    </xf>
    <xf numFmtId="0" fontId="6" fillId="0" borderId="52" xfId="0" applyNumberFormat="1" applyFont="1" applyBorder="1" applyAlignment="1" applyProtection="1">
      <alignment horizontal="center" vertical="center" wrapText="1"/>
    </xf>
    <xf numFmtId="169" fontId="9" fillId="0" borderId="52" xfId="0" applyNumberFormat="1" applyFont="1" applyBorder="1" applyAlignment="1" applyProtection="1">
      <alignment horizontal="center" vertical="center" wrapText="1"/>
    </xf>
    <xf numFmtId="0" fontId="9" fillId="0" borderId="52" xfId="0" applyNumberFormat="1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7" fillId="0" borderId="29" xfId="0" applyNumberFormat="1" applyFont="1" applyBorder="1" applyAlignment="1" applyProtection="1">
      <alignment horizontal="center"/>
    </xf>
    <xf numFmtId="0" fontId="6" fillId="0" borderId="31" xfId="0" applyNumberFormat="1" applyFont="1" applyBorder="1" applyAlignment="1" applyProtection="1">
      <alignment horizontal="center" vertical="center" wrapText="1"/>
    </xf>
    <xf numFmtId="0" fontId="7" fillId="0" borderId="30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horizontal="center"/>
    </xf>
    <xf numFmtId="49" fontId="6" fillId="0" borderId="18" xfId="0" applyNumberFormat="1" applyFont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16" xfId="0" applyFont="1" applyFill="1" applyBorder="1" applyAlignment="1" applyProtection="1"/>
    <xf numFmtId="0" fontId="7" fillId="0" borderId="16" xfId="0" applyFont="1" applyFill="1" applyBorder="1" applyAlignment="1" applyProtection="1">
      <alignment wrapText="1"/>
    </xf>
    <xf numFmtId="0" fontId="7" fillId="0" borderId="17" xfId="0" applyFont="1" applyFill="1" applyBorder="1" applyAlignment="1" applyProtection="1">
      <alignment wrapText="1"/>
    </xf>
    <xf numFmtId="0" fontId="8" fillId="0" borderId="18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</xf>
    <xf numFmtId="0" fontId="7" fillId="0" borderId="18" xfId="0" applyFont="1" applyBorder="1" applyAlignment="1" applyProtection="1">
      <alignment horizontal="right"/>
    </xf>
    <xf numFmtId="0" fontId="7" fillId="0" borderId="58" xfId="0" applyFont="1" applyBorder="1" applyAlignment="1" applyProtection="1">
      <alignment horizontal="center"/>
    </xf>
    <xf numFmtId="0" fontId="8" fillId="0" borderId="59" xfId="0" applyFont="1" applyBorder="1" applyAlignment="1" applyProtection="1">
      <alignment wrapText="1"/>
    </xf>
    <xf numFmtId="0" fontId="7" fillId="0" borderId="60" xfId="0" applyFont="1" applyBorder="1" applyAlignment="1" applyProtection="1">
      <alignment horizontal="right"/>
    </xf>
    <xf numFmtId="0" fontId="7" fillId="0" borderId="58" xfId="0" applyFont="1" applyBorder="1" applyAlignment="1" applyProtection="1"/>
    <xf numFmtId="0" fontId="0" fillId="0" borderId="53" xfId="0" applyBorder="1" applyProtection="1"/>
    <xf numFmtId="0" fontId="7" fillId="0" borderId="53" xfId="0" applyFont="1" applyBorder="1" applyAlignment="1" applyProtection="1"/>
    <xf numFmtId="165" fontId="7" fillId="0" borderId="53" xfId="0" applyNumberFormat="1" applyFont="1" applyBorder="1" applyAlignment="1" applyProtection="1">
      <alignment horizontal="center"/>
    </xf>
    <xf numFmtId="0" fontId="7" fillId="0" borderId="53" xfId="0" applyFont="1" applyBorder="1" applyProtection="1"/>
    <xf numFmtId="0" fontId="7" fillId="0" borderId="60" xfId="0" applyFont="1" applyBorder="1" applyProtection="1"/>
    <xf numFmtId="0" fontId="10" fillId="0" borderId="0" xfId="0" applyFont="1" applyBorder="1" applyProtection="1"/>
    <xf numFmtId="166" fontId="9" fillId="0" borderId="61" xfId="0" applyNumberFormat="1" applyFont="1" applyBorder="1" applyAlignment="1" applyProtection="1">
      <alignment horizontal="center" vertical="center" wrapText="1"/>
    </xf>
    <xf numFmtId="166" fontId="9" fillId="0" borderId="2" xfId="0" applyNumberFormat="1" applyFont="1" applyBorder="1" applyAlignment="1" applyProtection="1">
      <alignment horizontal="center" vertical="center" wrapText="1"/>
    </xf>
    <xf numFmtId="166" fontId="9" fillId="0" borderId="62" xfId="0" applyNumberFormat="1" applyFont="1" applyBorder="1" applyAlignment="1" applyProtection="1">
      <alignment horizontal="center" vertical="center" wrapText="1"/>
    </xf>
    <xf numFmtId="1" fontId="27" fillId="4" borderId="14" xfId="4" applyNumberFormat="1" applyFont="1" applyFill="1" applyBorder="1" applyAlignment="1" applyProtection="1">
      <alignment horizontal="center" vertical="center" wrapText="1"/>
    </xf>
    <xf numFmtId="1" fontId="27" fillId="4" borderId="23" xfId="4" applyNumberFormat="1" applyFont="1" applyFill="1" applyBorder="1" applyAlignment="1" applyProtection="1">
      <alignment horizontal="center" vertical="center" wrapText="1"/>
      <protection locked="0"/>
    </xf>
    <xf numFmtId="1" fontId="27" fillId="4" borderId="14" xfId="4" applyNumberFormat="1" applyFont="1" applyFill="1" applyBorder="1" applyAlignment="1" applyProtection="1">
      <alignment horizontal="center" vertical="center" wrapText="1"/>
      <protection locked="0"/>
    </xf>
    <xf numFmtId="1" fontId="27" fillId="4" borderId="25" xfId="4" applyNumberFormat="1" applyFont="1" applyFill="1" applyBorder="1" applyAlignment="1" applyProtection="1">
      <alignment horizontal="center" vertical="center" wrapText="1"/>
      <protection locked="0"/>
    </xf>
    <xf numFmtId="166" fontId="9" fillId="4" borderId="26" xfId="4" applyNumberFormat="1" applyFont="1" applyFill="1" applyBorder="1" applyAlignment="1" applyProtection="1">
      <alignment horizontal="center"/>
      <protection locked="0"/>
    </xf>
    <xf numFmtId="0" fontId="9" fillId="0" borderId="23" xfId="4" applyFont="1" applyBorder="1" applyAlignment="1" applyProtection="1">
      <alignment horizontal="center"/>
      <protection locked="0"/>
    </xf>
    <xf numFmtId="0" fontId="9" fillId="0" borderId="14" xfId="4" applyFont="1" applyBorder="1" applyAlignment="1" applyProtection="1">
      <alignment horizontal="center"/>
      <protection locked="0"/>
    </xf>
    <xf numFmtId="0" fontId="9" fillId="0" borderId="25" xfId="4" applyFont="1" applyBorder="1" applyAlignment="1" applyProtection="1">
      <alignment horizontal="center"/>
      <protection locked="0"/>
    </xf>
    <xf numFmtId="166" fontId="12" fillId="4" borderId="41" xfId="4" applyNumberFormat="1" applyFont="1" applyFill="1" applyBorder="1" applyAlignment="1" applyProtection="1">
      <alignment horizontal="center" vertical="center" wrapText="1"/>
    </xf>
    <xf numFmtId="1" fontId="12" fillId="4" borderId="41" xfId="4" applyNumberFormat="1" applyFont="1" applyFill="1" applyBorder="1" applyAlignment="1" applyProtection="1">
      <alignment horizontal="center" vertical="center" wrapText="1"/>
    </xf>
    <xf numFmtId="0" fontId="33" fillId="4" borderId="41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/>
    </xf>
    <xf numFmtId="0" fontId="40" fillId="4" borderId="14" xfId="0" applyFont="1" applyFill="1" applyBorder="1" applyAlignment="1" applyProtection="1">
      <alignment horizontal="center" vertical="center" wrapText="1"/>
    </xf>
    <xf numFmtId="0" fontId="40" fillId="4" borderId="25" xfId="0" applyFont="1" applyFill="1" applyBorder="1" applyAlignment="1" applyProtection="1">
      <alignment horizontal="center" vertical="center" wrapText="1"/>
    </xf>
    <xf numFmtId="0" fontId="26" fillId="4" borderId="2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26" fillId="4" borderId="24" xfId="0" applyFont="1" applyFill="1" applyBorder="1" applyAlignment="1" applyProtection="1">
      <alignment horizontal="center" vertical="center" wrapText="1"/>
    </xf>
    <xf numFmtId="0" fontId="26" fillId="4" borderId="25" xfId="0" applyFont="1" applyFill="1" applyBorder="1" applyAlignment="1" applyProtection="1">
      <alignment horizontal="center" vertical="center" wrapText="1"/>
    </xf>
    <xf numFmtId="0" fontId="26" fillId="4" borderId="24" xfId="4" applyFont="1" applyFill="1" applyBorder="1" applyAlignment="1" applyProtection="1">
      <alignment horizontal="center" vertical="center"/>
    </xf>
    <xf numFmtId="0" fontId="4" fillId="4" borderId="63" xfId="0" applyFont="1" applyFill="1" applyBorder="1" applyAlignment="1" applyProtection="1">
      <alignment horizontal="center"/>
    </xf>
    <xf numFmtId="2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</xf>
    <xf numFmtId="1" fontId="4" fillId="4" borderId="64" xfId="0" applyNumberFormat="1" applyFont="1" applyFill="1" applyBorder="1" applyAlignment="1" applyProtection="1">
      <alignment horizontal="center"/>
    </xf>
    <xf numFmtId="0" fontId="26" fillId="4" borderId="65" xfId="0" applyFont="1" applyFill="1" applyBorder="1" applyAlignment="1" applyProtection="1">
      <alignment horizontal="center"/>
    </xf>
    <xf numFmtId="0" fontId="9" fillId="4" borderId="65" xfId="0" applyFont="1" applyFill="1" applyBorder="1" applyAlignment="1" applyProtection="1">
      <alignment horizontal="center"/>
    </xf>
    <xf numFmtId="0" fontId="8" fillId="4" borderId="36" xfId="0" applyFont="1" applyFill="1" applyBorder="1" applyAlignment="1" applyProtection="1">
      <alignment horizontal="center"/>
    </xf>
    <xf numFmtId="0" fontId="9" fillId="4" borderId="65" xfId="0" applyFont="1" applyFill="1" applyBorder="1" applyAlignment="1" applyProtection="1">
      <alignment horizontal="center" vertical="center" wrapText="1"/>
    </xf>
    <xf numFmtId="0" fontId="9" fillId="4" borderId="36" xfId="0" applyFont="1" applyFill="1" applyBorder="1" applyAlignment="1" applyProtection="1">
      <alignment horizontal="center" vertical="center" wrapText="1"/>
    </xf>
    <xf numFmtId="0" fontId="26" fillId="4" borderId="36" xfId="0" applyFont="1" applyFill="1" applyBorder="1" applyAlignment="1" applyProtection="1">
      <alignment horizontal="center" vertical="center" wrapText="1"/>
    </xf>
    <xf numFmtId="2" fontId="4" fillId="4" borderId="63" xfId="0" applyNumberFormat="1" applyFont="1" applyFill="1" applyBorder="1" applyAlignment="1" applyProtection="1">
      <alignment horizontal="center" vertical="center" wrapText="1"/>
    </xf>
    <xf numFmtId="2" fontId="4" fillId="4" borderId="66" xfId="0" applyNumberFormat="1" applyFont="1" applyFill="1" applyBorder="1" applyAlignment="1" applyProtection="1">
      <alignment horizontal="center" vertical="center" wrapText="1"/>
    </xf>
    <xf numFmtId="0" fontId="26" fillId="4" borderId="23" xfId="0" applyFont="1" applyFill="1" applyBorder="1" applyAlignment="1" applyProtection="1">
      <alignment horizontal="center"/>
    </xf>
    <xf numFmtId="0" fontId="9" fillId="4" borderId="14" xfId="0" applyFont="1" applyFill="1" applyBorder="1" applyAlignment="1" applyProtection="1">
      <alignment horizontal="center"/>
    </xf>
    <xf numFmtId="0" fontId="8" fillId="4" borderId="67" xfId="0" applyFont="1" applyFill="1" applyBorder="1" applyAlignment="1" applyProtection="1">
      <alignment horizontal="center"/>
    </xf>
    <xf numFmtId="0" fontId="33" fillId="4" borderId="41" xfId="0" applyFont="1" applyFill="1" applyBorder="1" applyAlignment="1" applyProtection="1">
      <alignment horizontal="center"/>
    </xf>
    <xf numFmtId="0" fontId="9" fillId="4" borderId="36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9" fillId="4" borderId="34" xfId="0" applyFont="1" applyFill="1" applyBorder="1" applyAlignment="1" applyProtection="1">
      <alignment horizontal="center"/>
    </xf>
    <xf numFmtId="0" fontId="26" fillId="4" borderId="34" xfId="0" applyFont="1" applyFill="1" applyBorder="1" applyAlignment="1" applyProtection="1">
      <alignment horizontal="center"/>
    </xf>
    <xf numFmtId="0" fontId="4" fillId="4" borderId="63" xfId="4" applyFont="1" applyFill="1" applyBorder="1" applyAlignment="1" applyProtection="1">
      <alignment horizontal="center"/>
    </xf>
    <xf numFmtId="0" fontId="26" fillId="4" borderId="65" xfId="4" applyFont="1" applyFill="1" applyBorder="1" applyAlignment="1" applyProtection="1">
      <alignment horizontal="center"/>
    </xf>
    <xf numFmtId="0" fontId="9" fillId="4" borderId="65" xfId="4" applyFont="1" applyFill="1" applyBorder="1" applyAlignment="1" applyProtection="1">
      <alignment horizontal="center"/>
    </xf>
    <xf numFmtId="0" fontId="8" fillId="4" borderId="65" xfId="4" applyFont="1" applyFill="1" applyBorder="1" applyAlignment="1" applyProtection="1">
      <alignment horizontal="center"/>
    </xf>
    <xf numFmtId="0" fontId="9" fillId="4" borderId="36" xfId="4" applyFont="1" applyFill="1" applyBorder="1" applyAlignment="1" applyProtection="1">
      <alignment horizontal="center"/>
    </xf>
    <xf numFmtId="0" fontId="8" fillId="4" borderId="36" xfId="4" applyFont="1" applyFill="1" applyBorder="1" applyAlignment="1" applyProtection="1">
      <alignment horizontal="center"/>
    </xf>
    <xf numFmtId="0" fontId="26" fillId="4" borderId="36" xfId="4" applyFont="1" applyFill="1" applyBorder="1" applyAlignment="1" applyProtection="1">
      <alignment horizontal="center"/>
    </xf>
    <xf numFmtId="0" fontId="9" fillId="4" borderId="36" xfId="4" applyFont="1" applyFill="1" applyBorder="1" applyAlignment="1" applyProtection="1">
      <alignment horizontal="center" vertical="center"/>
    </xf>
    <xf numFmtId="0" fontId="26" fillId="4" borderId="36" xfId="4" applyFont="1" applyFill="1" applyBorder="1" applyAlignment="1" applyProtection="1">
      <alignment horizontal="center" vertical="center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68" xfId="0" applyFont="1" applyFill="1" applyBorder="1" applyAlignment="1" applyProtection="1">
      <alignment vertical="center" wrapText="1"/>
    </xf>
    <xf numFmtId="0" fontId="26" fillId="4" borderId="36" xfId="0" applyFont="1" applyFill="1" applyBorder="1" applyAlignment="1" applyProtection="1">
      <alignment horizontal="center"/>
    </xf>
    <xf numFmtId="0" fontId="0" fillId="4" borderId="66" xfId="0" applyFill="1" applyBorder="1" applyAlignment="1" applyProtection="1">
      <protection locked="0"/>
    </xf>
    <xf numFmtId="0" fontId="0" fillId="4" borderId="69" xfId="0" applyFill="1" applyBorder="1" applyAlignment="1" applyProtection="1">
      <protection locked="0"/>
    </xf>
    <xf numFmtId="0" fontId="0" fillId="4" borderId="70" xfId="0" applyFill="1" applyBorder="1" applyAlignment="1" applyProtection="1">
      <protection locked="0"/>
    </xf>
    <xf numFmtId="0" fontId="0" fillId="4" borderId="37" xfId="0" applyFill="1" applyBorder="1" applyAlignment="1" applyProtection="1">
      <protection locked="0"/>
    </xf>
    <xf numFmtId="0" fontId="0" fillId="4" borderId="0" xfId="0" applyFill="1" applyBorder="1" applyAlignment="1" applyProtection="1">
      <protection locked="0"/>
    </xf>
    <xf numFmtId="0" fontId="0" fillId="4" borderId="71" xfId="0" applyFill="1" applyBorder="1" applyAlignment="1" applyProtection="1">
      <protection locked="0"/>
    </xf>
    <xf numFmtId="0" fontId="0" fillId="4" borderId="72" xfId="0" applyFill="1" applyBorder="1" applyAlignment="1" applyProtection="1">
      <protection locked="0"/>
    </xf>
    <xf numFmtId="0" fontId="0" fillId="4" borderId="73" xfId="0" applyFill="1" applyBorder="1" applyAlignment="1" applyProtection="1">
      <protection locked="0"/>
    </xf>
    <xf numFmtId="0" fontId="0" fillId="4" borderId="74" xfId="0" applyFill="1" applyBorder="1" applyAlignment="1" applyProtection="1">
      <protection locked="0"/>
    </xf>
    <xf numFmtId="0" fontId="32" fillId="4" borderId="41" xfId="0" applyFont="1" applyFill="1" applyBorder="1" applyAlignment="1" applyProtection="1">
      <alignment horizontal="center"/>
    </xf>
    <xf numFmtId="0" fontId="4" fillId="4" borderId="41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0" fontId="33" fillId="4" borderId="63" xfId="0" applyFont="1" applyFill="1" applyBorder="1" applyAlignment="1" applyProtection="1">
      <alignment horizontal="center" vertical="center" wrapText="1"/>
    </xf>
    <xf numFmtId="0" fontId="30" fillId="2" borderId="0" xfId="4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 applyProtection="1">
      <protection locked="0"/>
    </xf>
    <xf numFmtId="167" fontId="25" fillId="2" borderId="0" xfId="4" applyNumberFormat="1" applyFont="1" applyFill="1" applyBorder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center" vertical="center" wrapText="1"/>
      <protection locked="0"/>
    </xf>
    <xf numFmtId="0" fontId="4" fillId="2" borderId="37" xfId="4" applyFont="1" applyFill="1" applyBorder="1" applyAlignment="1" applyProtection="1">
      <alignment horizontal="center" vertical="center" wrapText="1"/>
      <protection locked="0"/>
    </xf>
    <xf numFmtId="0" fontId="4" fillId="2" borderId="71" xfId="4" applyFont="1" applyFill="1" applyBorder="1" applyAlignment="1" applyProtection="1">
      <alignment horizontal="center" vertical="center" wrapText="1"/>
      <protection locked="0"/>
    </xf>
    <xf numFmtId="0" fontId="30" fillId="7" borderId="0" xfId="0" applyFont="1" applyFill="1" applyBorder="1" applyAlignment="1" applyProtection="1">
      <protection locked="0"/>
    </xf>
    <xf numFmtId="0" fontId="30" fillId="7" borderId="0" xfId="0" applyFont="1" applyFill="1" applyBorder="1" applyAlignment="1" applyProtection="1">
      <alignment vertical="center" wrapText="1"/>
      <protection locked="0"/>
    </xf>
    <xf numFmtId="0" fontId="29" fillId="7" borderId="0" xfId="0" applyFont="1" applyFill="1" applyBorder="1" applyAlignment="1" applyProtection="1">
      <alignment vertical="center" wrapText="1"/>
      <protection locked="0"/>
    </xf>
    <xf numFmtId="0" fontId="29" fillId="7" borderId="0" xfId="0" applyFont="1" applyFill="1" applyBorder="1" applyAlignment="1" applyProtection="1">
      <protection locked="0"/>
    </xf>
    <xf numFmtId="0" fontId="30" fillId="7" borderId="0" xfId="0" applyFont="1" applyFill="1" applyBorder="1" applyAlignment="1" applyProtection="1">
      <alignment horizontal="center"/>
      <protection locked="0"/>
    </xf>
    <xf numFmtId="0" fontId="30" fillId="7" borderId="66" xfId="0" applyFont="1" applyFill="1" applyBorder="1" applyAlignment="1" applyProtection="1">
      <protection locked="0"/>
    </xf>
    <xf numFmtId="0" fontId="30" fillId="7" borderId="69" xfId="0" applyFont="1" applyFill="1" applyBorder="1" applyAlignment="1" applyProtection="1">
      <protection locked="0"/>
    </xf>
    <xf numFmtId="0" fontId="30" fillId="7" borderId="37" xfId="0" applyFont="1" applyFill="1" applyBorder="1" applyAlignment="1" applyProtection="1">
      <protection locked="0"/>
    </xf>
    <xf numFmtId="0" fontId="36" fillId="7" borderId="0" xfId="0" applyFont="1" applyFill="1" applyBorder="1" applyAlignment="1" applyProtection="1">
      <alignment horizontal="center" vertical="center" wrapText="1"/>
      <protection locked="0"/>
    </xf>
    <xf numFmtId="0" fontId="26" fillId="7" borderId="37" xfId="0" applyFont="1" applyFill="1" applyBorder="1" applyAlignment="1" applyProtection="1">
      <alignment horizontal="center"/>
      <protection locked="0"/>
    </xf>
    <xf numFmtId="0" fontId="28" fillId="7" borderId="0" xfId="0" applyFont="1" applyFill="1" applyBorder="1" applyAlignment="1" applyProtection="1">
      <alignment horizontal="center"/>
      <protection locked="0"/>
    </xf>
    <xf numFmtId="0" fontId="28" fillId="7" borderId="0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 applyProtection="1">
      <alignment horizontal="center" vertical="center"/>
      <protection locked="0"/>
    </xf>
    <xf numFmtId="0" fontId="28" fillId="7" borderId="69" xfId="0" applyFont="1" applyFill="1" applyBorder="1" applyAlignment="1" applyProtection="1">
      <protection locked="0"/>
    </xf>
    <xf numFmtId="0" fontId="28" fillId="7" borderId="0" xfId="0" applyFont="1" applyFill="1" applyBorder="1" applyAlignment="1" applyProtection="1">
      <protection locked="0"/>
    </xf>
    <xf numFmtId="0" fontId="28" fillId="7" borderId="69" xfId="0" applyFont="1" applyFill="1" applyBorder="1" applyAlignment="1" applyProtection="1">
      <alignment vertical="center"/>
      <protection locked="0"/>
    </xf>
    <xf numFmtId="0" fontId="28" fillId="7" borderId="70" xfId="0" applyFont="1" applyFill="1" applyBorder="1" applyAlignment="1" applyProtection="1">
      <alignment vertical="center"/>
      <protection locked="0"/>
    </xf>
    <xf numFmtId="0" fontId="28" fillId="7" borderId="71" xfId="0" applyFont="1" applyFill="1" applyBorder="1" applyAlignment="1" applyProtection="1">
      <alignment vertical="center"/>
      <protection locked="0"/>
    </xf>
    <xf numFmtId="0" fontId="30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Protection="1">
      <protection locked="0"/>
    </xf>
    <xf numFmtId="0" fontId="28" fillId="7" borderId="37" xfId="0" applyFont="1" applyFill="1" applyBorder="1" applyAlignment="1" applyProtection="1">
      <alignment vertical="center"/>
      <protection locked="0"/>
    </xf>
    <xf numFmtId="0" fontId="9" fillId="7" borderId="69" xfId="4" applyFont="1" applyFill="1" applyBorder="1" applyAlignment="1" applyProtection="1">
      <alignment horizontal="center" vertical="center"/>
      <protection locked="0"/>
    </xf>
    <xf numFmtId="0" fontId="30" fillId="7" borderId="75" xfId="0" applyFont="1" applyFill="1" applyBorder="1" applyAlignment="1" applyProtection="1">
      <protection locked="0"/>
    </xf>
    <xf numFmtId="0" fontId="0" fillId="7" borderId="0" xfId="0" applyFill="1" applyProtection="1">
      <protection locked="0"/>
    </xf>
    <xf numFmtId="0" fontId="3" fillId="7" borderId="0" xfId="4" applyFill="1" applyBorder="1" applyProtection="1">
      <protection locked="0"/>
    </xf>
    <xf numFmtId="0" fontId="4" fillId="7" borderId="0" xfId="4" applyFont="1" applyFill="1" applyBorder="1" applyAlignment="1" applyProtection="1">
      <alignment horizontal="center" vertical="center" wrapText="1"/>
      <protection locked="0"/>
    </xf>
    <xf numFmtId="0" fontId="12" fillId="7" borderId="0" xfId="4" applyFont="1" applyFill="1" applyBorder="1" applyAlignment="1" applyProtection="1">
      <alignment horizontal="center" vertical="center"/>
      <protection locked="0"/>
    </xf>
    <xf numFmtId="0" fontId="12" fillId="7" borderId="37" xfId="4" applyFont="1" applyFill="1" applyBorder="1" applyAlignment="1" applyProtection="1">
      <alignment horizontal="center" vertical="center"/>
      <protection locked="0"/>
    </xf>
    <xf numFmtId="0" fontId="32" fillId="7" borderId="38" xfId="4" applyFont="1" applyFill="1" applyBorder="1" applyAlignment="1" applyProtection="1">
      <alignment vertical="center" wrapText="1"/>
      <protection locked="0"/>
    </xf>
    <xf numFmtId="0" fontId="4" fillId="7" borderId="38" xfId="4" applyFont="1" applyFill="1" applyBorder="1" applyAlignment="1" applyProtection="1">
      <alignment vertical="center" wrapText="1"/>
      <protection locked="0"/>
    </xf>
    <xf numFmtId="0" fontId="12" fillId="7" borderId="38" xfId="4" applyFont="1" applyFill="1" applyBorder="1" applyAlignment="1" applyProtection="1">
      <alignment vertical="center" wrapText="1"/>
      <protection locked="0"/>
    </xf>
    <xf numFmtId="0" fontId="12" fillId="7" borderId="71" xfId="4" applyFont="1" applyFill="1" applyBorder="1" applyAlignment="1" applyProtection="1">
      <alignment vertical="center" wrapText="1"/>
      <protection locked="0"/>
    </xf>
    <xf numFmtId="0" fontId="28" fillId="7" borderId="71" xfId="4" applyFont="1" applyFill="1" applyBorder="1" applyAlignment="1" applyProtection="1">
      <alignment vertical="center"/>
      <protection locked="0"/>
    </xf>
    <xf numFmtId="0" fontId="28" fillId="7" borderId="71" xfId="4" applyFont="1" applyFill="1" applyBorder="1" applyAlignment="1" applyProtection="1">
      <alignment horizontal="center" vertical="center"/>
      <protection locked="0"/>
    </xf>
    <xf numFmtId="2" fontId="9" fillId="7" borderId="37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alignment horizontal="center"/>
      <protection locked="0"/>
    </xf>
    <xf numFmtId="0" fontId="30" fillId="7" borderId="37" xfId="0" applyFon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protection locked="0"/>
    </xf>
    <xf numFmtId="167" fontId="25" fillId="7" borderId="37" xfId="0" applyNumberFormat="1" applyFont="1" applyFill="1" applyBorder="1" applyAlignment="1" applyProtection="1">
      <alignment horizontal="center"/>
      <protection locked="0"/>
    </xf>
    <xf numFmtId="0" fontId="0" fillId="7" borderId="37" xfId="0" applyFill="1" applyBorder="1" applyAlignment="1" applyProtection="1">
      <alignment horizontal="center"/>
      <protection locked="0"/>
    </xf>
    <xf numFmtId="0" fontId="0" fillId="7" borderId="0" xfId="0" applyFill="1"/>
    <xf numFmtId="164" fontId="4" fillId="7" borderId="0" xfId="0" applyNumberFormat="1" applyFont="1" applyFill="1" applyBorder="1" applyAlignment="1" applyProtection="1">
      <alignment horizontal="center"/>
      <protection locked="0"/>
    </xf>
    <xf numFmtId="0" fontId="31" fillId="7" borderId="63" xfId="0" applyFont="1" applyFill="1" applyBorder="1" applyAlignment="1" applyProtection="1">
      <alignment horizontal="center"/>
      <protection locked="0"/>
    </xf>
    <xf numFmtId="167" fontId="38" fillId="7" borderId="0" xfId="0" applyNumberFormat="1" applyFont="1" applyFill="1" applyBorder="1" applyAlignment="1" applyProtection="1">
      <alignment horizontal="center"/>
      <protection locked="0"/>
    </xf>
    <xf numFmtId="0" fontId="30" fillId="7" borderId="71" xfId="0" applyFont="1" applyFill="1" applyBorder="1" applyAlignment="1" applyProtection="1">
      <protection locked="0"/>
    </xf>
    <xf numFmtId="167" fontId="25" fillId="7" borderId="0" xfId="0" applyNumberFormat="1" applyFont="1" applyFill="1" applyBorder="1" applyAlignment="1" applyProtection="1">
      <alignment horizontal="center"/>
      <protection locked="0"/>
    </xf>
    <xf numFmtId="166" fontId="4" fillId="7" borderId="66" xfId="3" applyNumberFormat="1" applyFont="1" applyFill="1" applyBorder="1" applyAlignment="1" applyProtection="1">
      <alignment vertical="center" wrapText="1"/>
      <protection locked="0"/>
    </xf>
    <xf numFmtId="0" fontId="4" fillId="7" borderId="69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166" fontId="4" fillId="7" borderId="37" xfId="3" applyNumberFormat="1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166" fontId="12" fillId="7" borderId="37" xfId="3" applyNumberFormat="1" applyFont="1" applyFill="1" applyBorder="1" applyAlignment="1" applyProtection="1">
      <alignment vertical="center" wrapText="1"/>
      <protection locked="0"/>
    </xf>
    <xf numFmtId="166" fontId="27" fillId="7" borderId="0" xfId="3" applyNumberFormat="1" applyFont="1" applyFill="1" applyBorder="1" applyAlignment="1" applyProtection="1">
      <alignment vertical="center" wrapText="1"/>
      <protection locked="0"/>
    </xf>
    <xf numFmtId="166" fontId="27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27" fillId="7" borderId="0" xfId="0" applyFont="1" applyFill="1" applyBorder="1" applyAlignment="1" applyProtection="1">
      <alignment horizontal="center" vertical="center" wrapText="1"/>
      <protection locked="0"/>
    </xf>
    <xf numFmtId="166" fontId="12" fillId="7" borderId="72" xfId="3" applyNumberFormat="1" applyFont="1" applyFill="1" applyBorder="1" applyAlignment="1" applyProtection="1">
      <alignment vertical="center" wrapText="1"/>
      <protection locked="0"/>
    </xf>
    <xf numFmtId="0" fontId="9" fillId="7" borderId="0" xfId="0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/>
    </xf>
    <xf numFmtId="0" fontId="32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protection locked="0"/>
    </xf>
    <xf numFmtId="0" fontId="29" fillId="7" borderId="0" xfId="0" applyFon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protection locked="0"/>
    </xf>
    <xf numFmtId="0" fontId="0" fillId="7" borderId="73" xfId="0" applyFill="1" applyBorder="1" applyProtection="1">
      <protection locked="0"/>
    </xf>
    <xf numFmtId="0" fontId="30" fillId="7" borderId="73" xfId="0" applyFont="1" applyFill="1" applyBorder="1" applyAlignment="1" applyProtection="1">
      <protection locked="0"/>
    </xf>
    <xf numFmtId="0" fontId="0" fillId="7" borderId="71" xfId="0" applyFill="1" applyBorder="1" applyAlignment="1" applyProtection="1">
      <protection locked="0"/>
    </xf>
    <xf numFmtId="167" fontId="25" fillId="7" borderId="37" xfId="0" applyNumberFormat="1" applyFont="1" applyFill="1" applyBorder="1" applyAlignment="1" applyProtection="1">
      <protection locked="0"/>
    </xf>
    <xf numFmtId="2" fontId="27" fillId="7" borderId="0" xfId="4" applyNumberFormat="1" applyFont="1" applyFill="1" applyBorder="1" applyAlignment="1" applyProtection="1">
      <alignment vertical="center" wrapText="1"/>
      <protection locked="0"/>
    </xf>
    <xf numFmtId="166" fontId="27" fillId="7" borderId="0" xfId="4" applyNumberFormat="1" applyFont="1" applyFill="1" applyBorder="1" applyAlignment="1" applyProtection="1">
      <alignment vertical="center" wrapText="1"/>
      <protection locked="0"/>
    </xf>
    <xf numFmtId="0" fontId="4" fillId="7" borderId="66" xfId="0" applyFont="1" applyFill="1" applyBorder="1" applyAlignment="1" applyProtection="1">
      <alignment vertical="center" wrapText="1"/>
      <protection locked="0"/>
    </xf>
    <xf numFmtId="0" fontId="4" fillId="7" borderId="37" xfId="0" applyFont="1" applyFill="1" applyBorder="1" applyAlignment="1" applyProtection="1">
      <alignment vertical="center" wrapText="1"/>
      <protection locked="0"/>
    </xf>
    <xf numFmtId="166" fontId="12" fillId="7" borderId="37" xfId="4" applyNumberFormat="1" applyFont="1" applyFill="1" applyBorder="1" applyAlignment="1" applyProtection="1">
      <alignment vertical="center" wrapText="1"/>
      <protection locked="0"/>
    </xf>
    <xf numFmtId="166" fontId="12" fillId="7" borderId="0" xfId="4" applyNumberFormat="1" applyFont="1" applyFill="1" applyBorder="1" applyAlignment="1" applyProtection="1">
      <alignment vertical="center" wrapText="1"/>
      <protection locked="0"/>
    </xf>
    <xf numFmtId="0" fontId="29" fillId="7" borderId="37" xfId="0" applyFont="1" applyFill="1" applyBorder="1" applyAlignment="1" applyProtection="1">
      <protection locked="0"/>
    </xf>
    <xf numFmtId="0" fontId="58" fillId="7" borderId="0" xfId="0" applyFont="1" applyFill="1" applyBorder="1" applyAlignment="1" applyProtection="1">
      <alignment horizontal="center"/>
      <protection locked="0"/>
    </xf>
    <xf numFmtId="0" fontId="4" fillId="7" borderId="66" xfId="0" applyFont="1" applyFill="1" applyBorder="1" applyAlignment="1" applyProtection="1">
      <alignment horizontal="center"/>
      <protection locked="0"/>
    </xf>
    <xf numFmtId="0" fontId="4" fillId="7" borderId="37" xfId="0" applyFont="1" applyFill="1" applyBorder="1" applyAlignment="1" applyProtection="1">
      <alignment horizontal="center"/>
      <protection locked="0"/>
    </xf>
    <xf numFmtId="166" fontId="12" fillId="7" borderId="72" xfId="4" applyNumberFormat="1" applyFont="1" applyFill="1" applyBorder="1" applyAlignment="1" applyProtection="1">
      <alignment vertical="center" wrapText="1"/>
      <protection locked="0"/>
    </xf>
    <xf numFmtId="0" fontId="32" fillId="7" borderId="69" xfId="0" applyFont="1" applyFill="1" applyBorder="1" applyAlignment="1" applyProtection="1">
      <alignment vertical="center" wrapText="1"/>
      <protection locked="0"/>
    </xf>
    <xf numFmtId="0" fontId="32" fillId="7" borderId="0" xfId="0" applyFont="1" applyFill="1" applyBorder="1" applyAlignment="1" applyProtection="1">
      <alignment vertical="center" wrapText="1"/>
      <protection locked="0"/>
    </xf>
    <xf numFmtId="0" fontId="58" fillId="7" borderId="66" xfId="0" applyFont="1" applyFill="1" applyBorder="1" applyAlignment="1" applyProtection="1">
      <protection locked="0"/>
    </xf>
    <xf numFmtId="0" fontId="58" fillId="7" borderId="37" xfId="0" applyFont="1" applyFill="1" applyBorder="1" applyAlignment="1" applyProtection="1">
      <protection locked="0"/>
    </xf>
    <xf numFmtId="0" fontId="33" fillId="4" borderId="63" xfId="0" applyFont="1" applyFill="1" applyBorder="1" applyAlignment="1" applyProtection="1">
      <alignment horizontal="center"/>
    </xf>
    <xf numFmtId="0" fontId="9" fillId="7" borderId="37" xfId="0" applyFont="1" applyFill="1" applyBorder="1" applyAlignment="1" applyProtection="1">
      <alignment horizontal="center"/>
      <protection locked="0"/>
    </xf>
    <xf numFmtId="0" fontId="28" fillId="7" borderId="37" xfId="0" applyFont="1" applyFill="1" applyBorder="1" applyAlignment="1" applyProtection="1">
      <protection locked="0"/>
    </xf>
    <xf numFmtId="0" fontId="3" fillId="7" borderId="0" xfId="4" applyFill="1" applyProtection="1">
      <protection locked="0"/>
    </xf>
    <xf numFmtId="0" fontId="33" fillId="7" borderId="37" xfId="4" applyFont="1" applyFill="1" applyBorder="1" applyAlignment="1" applyProtection="1">
      <alignment horizontal="center"/>
      <protection locked="0"/>
    </xf>
    <xf numFmtId="166" fontId="12" fillId="7" borderId="0" xfId="4" applyNumberFormat="1" applyFont="1" applyFill="1" applyBorder="1" applyAlignment="1" applyProtection="1">
      <alignment horizontal="center" vertical="center" wrapText="1"/>
      <protection locked="0"/>
    </xf>
    <xf numFmtId="0" fontId="9" fillId="7" borderId="37" xfId="4" applyFont="1" applyFill="1" applyBorder="1" applyAlignment="1" applyProtection="1">
      <alignment horizontal="center"/>
      <protection locked="0"/>
    </xf>
    <xf numFmtId="0" fontId="9" fillId="7" borderId="0" xfId="4" applyFont="1" applyFill="1" applyBorder="1" applyAlignment="1" applyProtection="1">
      <alignment horizontal="center"/>
      <protection locked="0"/>
    </xf>
    <xf numFmtId="0" fontId="30" fillId="7" borderId="37" xfId="0" applyFont="1" applyFill="1" applyBorder="1" applyAlignment="1" applyProtection="1"/>
    <xf numFmtId="164" fontId="27" fillId="7" borderId="37" xfId="4" applyNumberFormat="1" applyFont="1" applyFill="1" applyBorder="1" applyAlignment="1" applyProtection="1">
      <alignment vertical="center" wrapText="1"/>
      <protection locked="0"/>
    </xf>
    <xf numFmtId="0" fontId="30" fillId="7" borderId="0" xfId="4" applyFont="1" applyFill="1" applyBorder="1" applyAlignment="1" applyProtection="1">
      <alignment horizontal="center"/>
      <protection locked="0"/>
    </xf>
    <xf numFmtId="0" fontId="26" fillId="7" borderId="37" xfId="0" applyFont="1" applyFill="1" applyBorder="1" applyAlignment="1" applyProtection="1">
      <alignment horizontal="center" vertical="center" wrapText="1"/>
    </xf>
    <xf numFmtId="166" fontId="12" fillId="7" borderId="66" xfId="4" applyNumberFormat="1" applyFont="1" applyFill="1" applyBorder="1" applyAlignment="1" applyProtection="1">
      <alignment vertical="center" wrapText="1"/>
    </xf>
    <xf numFmtId="166" fontId="12" fillId="7" borderId="37" xfId="4" applyNumberFormat="1" applyFont="1" applyFill="1" applyBorder="1" applyAlignment="1" applyProtection="1">
      <alignment vertical="center" wrapText="1"/>
    </xf>
    <xf numFmtId="0" fontId="0" fillId="7" borderId="0" xfId="0" applyFill="1" applyProtection="1"/>
    <xf numFmtId="0" fontId="0" fillId="7" borderId="37" xfId="0" applyFill="1" applyBorder="1" applyAlignment="1" applyProtection="1">
      <protection locked="0"/>
    </xf>
    <xf numFmtId="0" fontId="0" fillId="7" borderId="71" xfId="0" applyFill="1" applyBorder="1" applyAlignment="1" applyProtection="1"/>
    <xf numFmtId="0" fontId="0" fillId="7" borderId="0" xfId="0" applyFill="1" applyBorder="1" applyAlignment="1" applyProtection="1"/>
    <xf numFmtId="0" fontId="38" fillId="7" borderId="37" xfId="0" applyFont="1" applyFill="1" applyBorder="1" applyAlignment="1" applyProtection="1">
      <protection locked="0"/>
    </xf>
    <xf numFmtId="0" fontId="32" fillId="7" borderId="37" xfId="0" applyFont="1" applyFill="1" applyBorder="1" applyAlignment="1" applyProtection="1">
      <alignment vertical="center" wrapText="1"/>
      <protection locked="0"/>
    </xf>
    <xf numFmtId="0" fontId="0" fillId="7" borderId="37" xfId="0" applyFill="1" applyBorder="1" applyProtection="1">
      <protection locked="0"/>
    </xf>
    <xf numFmtId="0" fontId="0" fillId="7" borderId="72" xfId="0" applyFill="1" applyBorder="1" applyProtection="1">
      <protection locked="0"/>
    </xf>
    <xf numFmtId="0" fontId="0" fillId="8" borderId="0" xfId="0" applyFont="1" applyFill="1" applyBorder="1" applyAlignment="1" applyProtection="1">
      <alignment horizontal="center"/>
      <protection locked="0"/>
    </xf>
    <xf numFmtId="166" fontId="5" fillId="7" borderId="0" xfId="4" applyNumberFormat="1" applyFont="1" applyFill="1" applyBorder="1" applyAlignment="1" applyProtection="1">
      <alignment horizontal="center" vertical="center" wrapText="1"/>
      <protection locked="0"/>
    </xf>
    <xf numFmtId="164" fontId="27" fillId="7" borderId="0" xfId="4" applyNumberFormat="1" applyFont="1" applyFill="1" applyBorder="1" applyAlignment="1" applyProtection="1">
      <alignment horizontal="center" vertical="center" wrapText="1"/>
      <protection locked="0"/>
    </xf>
    <xf numFmtId="166" fontId="4" fillId="7" borderId="0" xfId="0" applyNumberFormat="1" applyFont="1" applyFill="1" applyBorder="1" applyAlignment="1" applyProtection="1">
      <alignment horizontal="center"/>
      <protection locked="0"/>
    </xf>
    <xf numFmtId="164" fontId="4" fillId="7" borderId="0" xfId="1" applyNumberFormat="1" applyFont="1" applyFill="1" applyBorder="1" applyAlignment="1" applyProtection="1">
      <alignment horizontal="center"/>
      <protection locked="0"/>
    </xf>
    <xf numFmtId="166" fontId="12" fillId="7" borderId="37" xfId="4" applyNumberFormat="1" applyFont="1" applyFill="1" applyBorder="1" applyAlignment="1" applyProtection="1">
      <alignment horizontal="center" vertical="center" wrapText="1"/>
    </xf>
    <xf numFmtId="166" fontId="4" fillId="7" borderId="0" xfId="4" applyNumberFormat="1" applyFont="1" applyFill="1" applyBorder="1" applyAlignment="1" applyProtection="1">
      <alignment horizontal="center" vertical="center" wrapText="1"/>
    </xf>
    <xf numFmtId="164" fontId="27" fillId="7" borderId="37" xfId="4" applyNumberFormat="1" applyFont="1" applyFill="1" applyBorder="1" applyAlignment="1" applyProtection="1">
      <alignment horizontal="center" vertical="center" wrapText="1"/>
    </xf>
    <xf numFmtId="166" fontId="27" fillId="7" borderId="0" xfId="4" applyNumberFormat="1" applyFont="1" applyFill="1" applyBorder="1" applyAlignment="1" applyProtection="1">
      <alignment horizontal="center" vertical="center" wrapText="1"/>
      <protection locked="0"/>
    </xf>
    <xf numFmtId="164" fontId="4" fillId="7" borderId="0" xfId="1" applyNumberFormat="1" applyFont="1" applyFill="1" applyBorder="1" applyAlignment="1" applyProtection="1">
      <alignment horizontal="center"/>
    </xf>
    <xf numFmtId="167" fontId="4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7" borderId="0" xfId="1" applyNumberFormat="1" applyFont="1" applyFill="1" applyBorder="1" applyAlignment="1" applyProtection="1">
      <alignment horizontal="center"/>
    </xf>
    <xf numFmtId="164" fontId="24" fillId="7" borderId="0" xfId="1" applyNumberFormat="1" applyFont="1" applyFill="1" applyBorder="1" applyAlignment="1" applyProtection="1">
      <alignment horizontal="center"/>
      <protection locked="0"/>
    </xf>
    <xf numFmtId="164" fontId="24" fillId="7" borderId="37" xfId="1" applyNumberFormat="1" applyFont="1" applyFill="1" applyBorder="1" applyAlignment="1" applyProtection="1">
      <alignment horizontal="center"/>
    </xf>
    <xf numFmtId="0" fontId="30" fillId="7" borderId="37" xfId="4" applyFont="1" applyFill="1" applyBorder="1" applyAlignment="1" applyProtection="1">
      <protection locked="0"/>
    </xf>
    <xf numFmtId="0" fontId="12" fillId="7" borderId="37" xfId="4" applyFont="1" applyFill="1" applyBorder="1" applyAlignment="1" applyProtection="1">
      <alignment vertical="center" wrapText="1"/>
      <protection locked="0"/>
    </xf>
    <xf numFmtId="166" fontId="27" fillId="7" borderId="71" xfId="4" applyNumberFormat="1" applyFont="1" applyFill="1" applyBorder="1" applyAlignment="1" applyProtection="1">
      <alignment vertical="center" wrapText="1"/>
      <protection locked="0"/>
    </xf>
    <xf numFmtId="0" fontId="0" fillId="7" borderId="0" xfId="0" applyFill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4" fillId="7" borderId="37" xfId="0" applyFont="1" applyFill="1" applyBorder="1" applyAlignment="1" applyProtection="1">
      <alignment vertical="center" wrapText="1"/>
    </xf>
    <xf numFmtId="0" fontId="4" fillId="7" borderId="72" xfId="0" applyFont="1" applyFill="1" applyBorder="1" applyAlignment="1" applyProtection="1">
      <alignment vertical="center" wrapText="1"/>
    </xf>
    <xf numFmtId="166" fontId="12" fillId="7" borderId="0" xfId="4" applyNumberFormat="1" applyFont="1" applyFill="1" applyBorder="1" applyAlignment="1" applyProtection="1">
      <alignment vertical="center" wrapText="1"/>
    </xf>
    <xf numFmtId="164" fontId="24" fillId="7" borderId="0" xfId="1" applyNumberFormat="1" applyFont="1" applyFill="1" applyBorder="1" applyAlignment="1" applyProtection="1">
      <alignment horizontal="center" vertical="center" wrapText="1"/>
    </xf>
    <xf numFmtId="164" fontId="4" fillId="7" borderId="0" xfId="1" applyNumberFormat="1" applyFont="1" applyFill="1" applyBorder="1" applyAlignment="1" applyProtection="1">
      <alignment horizontal="center" vertical="center" wrapText="1"/>
    </xf>
    <xf numFmtId="0" fontId="0" fillId="7" borderId="0" xfId="0" applyFill="1" applyBorder="1" applyProtection="1"/>
    <xf numFmtId="166" fontId="12" fillId="7" borderId="0" xfId="3" applyNumberFormat="1" applyFont="1" applyFill="1" applyBorder="1" applyAlignment="1" applyProtection="1">
      <alignment horizontal="center" vertical="center" wrapText="1"/>
      <protection locked="0"/>
    </xf>
    <xf numFmtId="167" fontId="57" fillId="7" borderId="0" xfId="0" applyNumberFormat="1" applyFont="1" applyFill="1" applyBorder="1" applyAlignment="1" applyProtection="1">
      <alignment horizontal="center" vertical="center" wrapText="1"/>
      <protection locked="0"/>
    </xf>
    <xf numFmtId="2" fontId="27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66" xfId="0" applyFill="1" applyBorder="1" applyAlignment="1" applyProtection="1">
      <protection locked="0"/>
    </xf>
    <xf numFmtId="164" fontId="33" fillId="4" borderId="63" xfId="0" applyNumberFormat="1" applyFont="1" applyFill="1" applyBorder="1" applyAlignment="1" applyProtection="1">
      <alignment horizontal="center"/>
    </xf>
    <xf numFmtId="166" fontId="4" fillId="4" borderId="64" xfId="4" applyNumberFormat="1" applyFont="1" applyFill="1" applyBorder="1" applyAlignment="1" applyProtection="1">
      <alignment horizontal="center" vertical="center" wrapText="1"/>
    </xf>
    <xf numFmtId="164" fontId="27" fillId="4" borderId="41" xfId="4" applyNumberFormat="1" applyFont="1" applyFill="1" applyBorder="1" applyAlignment="1" applyProtection="1">
      <alignment horizontal="center" vertical="center" wrapText="1"/>
    </xf>
    <xf numFmtId="2" fontId="33" fillId="4" borderId="63" xfId="0" applyNumberFormat="1" applyFont="1" applyFill="1" applyBorder="1" applyAlignment="1" applyProtection="1">
      <alignment horizontal="center"/>
    </xf>
    <xf numFmtId="2" fontId="33" fillId="4" borderId="41" xfId="0" applyNumberFormat="1" applyFont="1" applyFill="1" applyBorder="1" applyAlignment="1" applyProtection="1">
      <alignment horizontal="center"/>
    </xf>
    <xf numFmtId="1" fontId="33" fillId="4" borderId="68" xfId="0" applyNumberFormat="1" applyFont="1" applyFill="1" applyBorder="1" applyAlignment="1" applyProtection="1">
      <alignment horizontal="center" vertical="center" wrapText="1"/>
    </xf>
    <xf numFmtId="1" fontId="33" fillId="4" borderId="41" xfId="0" applyNumberFormat="1" applyFont="1" applyFill="1" applyBorder="1" applyAlignment="1" applyProtection="1">
      <alignment horizontal="center" vertical="center" wrapText="1"/>
    </xf>
    <xf numFmtId="164" fontId="27" fillId="4" borderId="63" xfId="4" applyNumberFormat="1" applyFont="1" applyFill="1" applyBorder="1" applyAlignment="1" applyProtection="1">
      <alignment vertical="center" wrapText="1"/>
      <protection locked="0"/>
    </xf>
    <xf numFmtId="164" fontId="27" fillId="4" borderId="38" xfId="4" applyNumberFormat="1" applyFont="1" applyFill="1" applyBorder="1" applyAlignment="1" applyProtection="1">
      <alignment vertical="center" wrapText="1"/>
      <protection locked="0"/>
    </xf>
    <xf numFmtId="164" fontId="27" fillId="4" borderId="68" xfId="4" applyNumberFormat="1" applyFont="1" applyFill="1" applyBorder="1" applyAlignment="1" applyProtection="1">
      <alignment vertical="center" wrapText="1"/>
      <protection locked="0"/>
    </xf>
    <xf numFmtId="0" fontId="30" fillId="4" borderId="66" xfId="4" applyFont="1" applyFill="1" applyBorder="1" applyAlignment="1" applyProtection="1">
      <protection locked="0"/>
    </xf>
    <xf numFmtId="0" fontId="30" fillId="4" borderId="69" xfId="4" applyFont="1" applyFill="1" applyBorder="1" applyAlignment="1" applyProtection="1">
      <protection locked="0"/>
    </xf>
    <xf numFmtId="0" fontId="30" fillId="4" borderId="70" xfId="4" applyFont="1" applyFill="1" applyBorder="1" applyAlignment="1" applyProtection="1">
      <protection locked="0"/>
    </xf>
    <xf numFmtId="0" fontId="30" fillId="4" borderId="72" xfId="4" applyFont="1" applyFill="1" applyBorder="1" applyAlignment="1" applyProtection="1">
      <protection locked="0"/>
    </xf>
    <xf numFmtId="0" fontId="30" fillId="4" borderId="73" xfId="4" applyFont="1" applyFill="1" applyBorder="1" applyAlignment="1" applyProtection="1">
      <protection locked="0"/>
    </xf>
    <xf numFmtId="0" fontId="30" fillId="4" borderId="74" xfId="4" applyFont="1" applyFill="1" applyBorder="1" applyAlignment="1" applyProtection="1">
      <protection locked="0"/>
    </xf>
    <xf numFmtId="0" fontId="30" fillId="4" borderId="72" xfId="4" applyFont="1" applyFill="1" applyBorder="1" applyAlignment="1" applyProtection="1">
      <alignment horizontal="center"/>
      <protection locked="0"/>
    </xf>
    <xf numFmtId="0" fontId="30" fillId="4" borderId="37" xfId="4" applyFont="1" applyFill="1" applyBorder="1" applyAlignment="1" applyProtection="1">
      <protection locked="0"/>
    </xf>
    <xf numFmtId="0" fontId="30" fillId="4" borderId="0" xfId="4" applyFont="1" applyFill="1" applyBorder="1" applyAlignment="1" applyProtection="1">
      <protection locked="0"/>
    </xf>
    <xf numFmtId="0" fontId="30" fillId="4" borderId="71" xfId="4" applyFont="1" applyFill="1" applyBorder="1" applyAlignment="1" applyProtection="1">
      <protection locked="0"/>
    </xf>
    <xf numFmtId="0" fontId="32" fillId="4" borderId="66" xfId="0" applyFont="1" applyFill="1" applyBorder="1" applyAlignment="1" applyProtection="1">
      <alignment vertical="center" wrapText="1"/>
      <protection locked="0"/>
    </xf>
    <xf numFmtId="0" fontId="32" fillId="4" borderId="69" xfId="0" applyFont="1" applyFill="1" applyBorder="1" applyAlignment="1" applyProtection="1">
      <alignment vertical="center" wrapText="1"/>
      <protection locked="0"/>
    </xf>
    <xf numFmtId="0" fontId="32" fillId="4" borderId="70" xfId="0" applyFont="1" applyFill="1" applyBorder="1" applyAlignment="1" applyProtection="1">
      <alignment vertical="center" wrapText="1"/>
      <protection locked="0"/>
    </xf>
    <xf numFmtId="0" fontId="32" fillId="4" borderId="37" xfId="0" applyFont="1" applyFill="1" applyBorder="1" applyAlignment="1" applyProtection="1">
      <alignment vertical="center" wrapText="1"/>
      <protection locked="0"/>
    </xf>
    <xf numFmtId="0" fontId="32" fillId="4" borderId="0" xfId="0" applyFont="1" applyFill="1" applyBorder="1" applyAlignment="1" applyProtection="1">
      <alignment vertical="center" wrapText="1"/>
      <protection locked="0"/>
    </xf>
    <xf numFmtId="0" fontId="32" fillId="4" borderId="71" xfId="0" applyFont="1" applyFill="1" applyBorder="1" applyAlignment="1" applyProtection="1">
      <alignment vertical="center" wrapText="1"/>
      <protection locked="0"/>
    </xf>
    <xf numFmtId="0" fontId="32" fillId="4" borderId="72" xfId="0" applyFont="1" applyFill="1" applyBorder="1" applyAlignment="1" applyProtection="1">
      <alignment vertical="center" wrapText="1"/>
      <protection locked="0"/>
    </xf>
    <xf numFmtId="0" fontId="32" fillId="4" borderId="73" xfId="0" applyFont="1" applyFill="1" applyBorder="1" applyAlignment="1" applyProtection="1">
      <alignment vertical="center" wrapText="1"/>
      <protection locked="0"/>
    </xf>
    <xf numFmtId="0" fontId="32" fillId="4" borderId="74" xfId="0" applyFont="1" applyFill="1" applyBorder="1" applyAlignment="1" applyProtection="1">
      <alignment vertical="center" wrapText="1"/>
      <protection locked="0"/>
    </xf>
    <xf numFmtId="0" fontId="30" fillId="4" borderId="66" xfId="0" applyFont="1" applyFill="1" applyBorder="1" applyAlignment="1" applyProtection="1">
      <protection locked="0"/>
    </xf>
    <xf numFmtId="0" fontId="30" fillId="4" borderId="70" xfId="0" applyFont="1" applyFill="1" applyBorder="1" applyAlignment="1" applyProtection="1">
      <protection locked="0"/>
    </xf>
    <xf numFmtId="0" fontId="30" fillId="4" borderId="72" xfId="0" applyFont="1" applyFill="1" applyBorder="1" applyAlignment="1" applyProtection="1">
      <protection locked="0"/>
    </xf>
    <xf numFmtId="0" fontId="30" fillId="4" borderId="74" xfId="0" applyFont="1" applyFill="1" applyBorder="1" applyAlignment="1" applyProtection="1">
      <protection locked="0"/>
    </xf>
    <xf numFmtId="0" fontId="30" fillId="4" borderId="69" xfId="0" applyFont="1" applyFill="1" applyBorder="1" applyAlignment="1" applyProtection="1">
      <protection locked="0"/>
    </xf>
    <xf numFmtId="0" fontId="30" fillId="4" borderId="37" xfId="0" applyFont="1" applyFill="1" applyBorder="1" applyAlignment="1" applyProtection="1">
      <protection locked="0"/>
    </xf>
    <xf numFmtId="0" fontId="30" fillId="4" borderId="0" xfId="0" applyFont="1" applyFill="1" applyBorder="1" applyAlignment="1" applyProtection="1">
      <protection locked="0"/>
    </xf>
    <xf numFmtId="0" fontId="30" fillId="4" borderId="71" xfId="0" applyFont="1" applyFill="1" applyBorder="1" applyAlignment="1" applyProtection="1">
      <protection locked="0"/>
    </xf>
    <xf numFmtId="0" fontId="30" fillId="4" borderId="73" xfId="0" applyFont="1" applyFill="1" applyBorder="1" applyAlignment="1" applyProtection="1">
      <protection locked="0"/>
    </xf>
    <xf numFmtId="2" fontId="4" fillId="4" borderId="66" xfId="4" applyNumberFormat="1" applyFont="1" applyFill="1" applyBorder="1" applyAlignment="1" applyProtection="1">
      <alignment horizontal="center" vertical="center" wrapText="1"/>
    </xf>
    <xf numFmtId="0" fontId="28" fillId="4" borderId="66" xfId="0" applyFont="1" applyFill="1" applyBorder="1" applyAlignment="1" applyProtection="1">
      <alignment vertical="center"/>
      <protection locked="0"/>
    </xf>
    <xf numFmtId="0" fontId="28" fillId="4" borderId="69" xfId="0" applyFont="1" applyFill="1" applyBorder="1" applyAlignment="1" applyProtection="1">
      <alignment vertical="center"/>
      <protection locked="0"/>
    </xf>
    <xf numFmtId="0" fontId="28" fillId="4" borderId="70" xfId="0" applyFont="1" applyFill="1" applyBorder="1" applyAlignment="1" applyProtection="1">
      <alignment vertical="center"/>
      <protection locked="0"/>
    </xf>
    <xf numFmtId="0" fontId="28" fillId="4" borderId="37" xfId="0" applyFont="1" applyFill="1" applyBorder="1" applyAlignment="1" applyProtection="1">
      <alignment vertical="center"/>
      <protection locked="0"/>
    </xf>
    <xf numFmtId="0" fontId="28" fillId="4" borderId="0" xfId="0" applyFont="1" applyFill="1" applyBorder="1" applyAlignment="1" applyProtection="1">
      <alignment vertical="center"/>
      <protection locked="0"/>
    </xf>
    <xf numFmtId="0" fontId="28" fillId="4" borderId="71" xfId="0" applyFont="1" applyFill="1" applyBorder="1" applyAlignment="1" applyProtection="1">
      <alignment vertical="center"/>
      <protection locked="0"/>
    </xf>
    <xf numFmtId="0" fontId="28" fillId="4" borderId="72" xfId="0" applyFont="1" applyFill="1" applyBorder="1" applyAlignment="1" applyProtection="1">
      <alignment vertical="center"/>
      <protection locked="0"/>
    </xf>
    <xf numFmtId="0" fontId="28" fillId="4" borderId="73" xfId="0" applyFont="1" applyFill="1" applyBorder="1" applyAlignment="1" applyProtection="1">
      <alignment vertical="center"/>
      <protection locked="0"/>
    </xf>
    <xf numFmtId="0" fontId="28" fillId="4" borderId="74" xfId="0" applyFont="1" applyFill="1" applyBorder="1" applyAlignment="1" applyProtection="1">
      <alignment vertical="center"/>
      <protection locked="0"/>
    </xf>
    <xf numFmtId="0" fontId="9" fillId="4" borderId="66" xfId="4" applyFont="1" applyFill="1" applyBorder="1" applyAlignment="1" applyProtection="1">
      <alignment vertical="center"/>
      <protection locked="0"/>
    </xf>
    <xf numFmtId="0" fontId="9" fillId="4" borderId="69" xfId="4" applyFont="1" applyFill="1" applyBorder="1" applyAlignment="1" applyProtection="1">
      <alignment vertical="center"/>
      <protection locked="0"/>
    </xf>
    <xf numFmtId="0" fontId="9" fillId="4" borderId="70" xfId="4" applyFont="1" applyFill="1" applyBorder="1" applyAlignment="1" applyProtection="1">
      <alignment vertical="center"/>
      <protection locked="0"/>
    </xf>
    <xf numFmtId="0" fontId="9" fillId="4" borderId="37" xfId="4" applyFont="1" applyFill="1" applyBorder="1" applyAlignment="1" applyProtection="1">
      <alignment vertical="center"/>
      <protection locked="0"/>
    </xf>
    <xf numFmtId="0" fontId="9" fillId="4" borderId="0" xfId="4" applyFont="1" applyFill="1" applyBorder="1" applyAlignment="1" applyProtection="1">
      <alignment vertical="center"/>
      <protection locked="0"/>
    </xf>
    <xf numFmtId="0" fontId="9" fillId="4" borderId="71" xfId="4" applyFont="1" applyFill="1" applyBorder="1" applyAlignment="1" applyProtection="1">
      <alignment vertical="center"/>
      <protection locked="0"/>
    </xf>
    <xf numFmtId="0" fontId="9" fillId="4" borderId="72" xfId="4" applyFont="1" applyFill="1" applyBorder="1" applyAlignment="1" applyProtection="1">
      <alignment vertical="center"/>
      <protection locked="0"/>
    </xf>
    <xf numFmtId="0" fontId="9" fillId="4" borderId="73" xfId="4" applyFont="1" applyFill="1" applyBorder="1" applyAlignment="1" applyProtection="1">
      <alignment vertical="center"/>
      <protection locked="0"/>
    </xf>
    <xf numFmtId="0" fontId="9" fillId="4" borderId="74" xfId="4" applyFont="1" applyFill="1" applyBorder="1" applyAlignment="1" applyProtection="1">
      <alignment vertical="center"/>
      <protection locked="0"/>
    </xf>
    <xf numFmtId="2" fontId="9" fillId="4" borderId="14" xfId="0" applyNumberFormat="1" applyFont="1" applyFill="1" applyBorder="1" applyAlignment="1" applyProtection="1">
      <alignment horizontal="center" vertical="center" wrapText="1"/>
    </xf>
    <xf numFmtId="0" fontId="26" fillId="4" borderId="76" xfId="0" applyFont="1" applyFill="1" applyBorder="1" applyAlignment="1" applyProtection="1">
      <alignment horizontal="center"/>
    </xf>
    <xf numFmtId="0" fontId="9" fillId="4" borderId="76" xfId="0" applyFont="1" applyFill="1" applyBorder="1" applyAlignment="1" applyProtection="1">
      <alignment horizontal="center"/>
    </xf>
    <xf numFmtId="0" fontId="4" fillId="4" borderId="68" xfId="0" applyFont="1" applyFill="1" applyBorder="1" applyAlignment="1" applyProtection="1">
      <alignment horizontal="center" vertical="center" wrapText="1"/>
    </xf>
    <xf numFmtId="0" fontId="26" fillId="4" borderId="14" xfId="0" applyFont="1" applyFill="1" applyBorder="1" applyAlignment="1" applyProtection="1">
      <alignment horizontal="center"/>
    </xf>
    <xf numFmtId="0" fontId="24" fillId="4" borderId="63" xfId="0" applyFont="1" applyFill="1" applyBorder="1" applyAlignment="1" applyProtection="1">
      <alignment horizontal="center"/>
    </xf>
    <xf numFmtId="0" fontId="58" fillId="4" borderId="66" xfId="0" applyFont="1" applyFill="1" applyBorder="1" applyAlignment="1" applyProtection="1">
      <protection locked="0"/>
    </xf>
    <xf numFmtId="0" fontId="58" fillId="4" borderId="69" xfId="0" applyFont="1" applyFill="1" applyBorder="1" applyAlignment="1" applyProtection="1">
      <protection locked="0"/>
    </xf>
    <xf numFmtId="0" fontId="58" fillId="4" borderId="70" xfId="0" applyFont="1" applyFill="1" applyBorder="1" applyAlignment="1" applyProtection="1">
      <protection locked="0"/>
    </xf>
    <xf numFmtId="0" fontId="58" fillId="4" borderId="37" xfId="0" applyFont="1" applyFill="1" applyBorder="1" applyAlignment="1" applyProtection="1">
      <protection locked="0"/>
    </xf>
    <xf numFmtId="0" fontId="58" fillId="4" borderId="0" xfId="0" applyFont="1" applyFill="1" applyBorder="1" applyAlignment="1" applyProtection="1">
      <protection locked="0"/>
    </xf>
    <xf numFmtId="0" fontId="58" fillId="4" borderId="71" xfId="0" applyFont="1" applyFill="1" applyBorder="1" applyAlignment="1" applyProtection="1">
      <protection locked="0"/>
    </xf>
    <xf numFmtId="0" fontId="58" fillId="4" borderId="72" xfId="0" applyFont="1" applyFill="1" applyBorder="1" applyAlignment="1" applyProtection="1">
      <protection locked="0"/>
    </xf>
    <xf numFmtId="0" fontId="58" fillId="4" borderId="73" xfId="0" applyFont="1" applyFill="1" applyBorder="1" applyAlignment="1" applyProtection="1">
      <protection locked="0"/>
    </xf>
    <xf numFmtId="0" fontId="58" fillId="4" borderId="74" xfId="0" applyFont="1" applyFill="1" applyBorder="1" applyAlignment="1" applyProtection="1">
      <protection locked="0"/>
    </xf>
    <xf numFmtId="0" fontId="4" fillId="4" borderId="77" xfId="4" applyFont="1" applyFill="1" applyBorder="1" applyAlignment="1" applyProtection="1">
      <alignment horizontal="center"/>
    </xf>
    <xf numFmtId="0" fontId="3" fillId="7" borderId="37" xfId="4" applyFill="1" applyBorder="1" applyProtection="1">
      <protection locked="0"/>
    </xf>
    <xf numFmtId="0" fontId="9" fillId="7" borderId="0" xfId="4" applyFont="1" applyFill="1" applyBorder="1" applyAlignment="1" applyProtection="1">
      <alignment vertical="center" wrapText="1"/>
      <protection locked="0"/>
    </xf>
    <xf numFmtId="0" fontId="29" fillId="7" borderId="0" xfId="4" applyFont="1" applyFill="1" applyBorder="1" applyAlignment="1" applyProtection="1">
      <alignment vertical="center" wrapText="1"/>
      <protection locked="0"/>
    </xf>
    <xf numFmtId="166" fontId="9" fillId="4" borderId="14" xfId="4" applyNumberFormat="1" applyFont="1" applyFill="1" applyBorder="1" applyAlignment="1" applyProtection="1">
      <alignment horizontal="center"/>
      <protection locked="0"/>
    </xf>
    <xf numFmtId="166" fontId="9" fillId="4" borderId="25" xfId="4" applyNumberFormat="1" applyFont="1" applyFill="1" applyBorder="1" applyAlignment="1" applyProtection="1">
      <alignment horizontal="center"/>
      <protection locked="0"/>
    </xf>
    <xf numFmtId="0" fontId="30" fillId="7" borderId="69" xfId="4" applyFont="1" applyFill="1" applyBorder="1" applyAlignment="1" applyProtection="1">
      <protection locked="0"/>
    </xf>
    <xf numFmtId="0" fontId="30" fillId="7" borderId="0" xfId="4" applyFont="1" applyFill="1" applyBorder="1" applyAlignment="1" applyProtection="1">
      <protection locked="0"/>
    </xf>
    <xf numFmtId="0" fontId="26" fillId="4" borderId="23" xfId="4" applyFont="1" applyFill="1" applyBorder="1" applyAlignment="1" applyProtection="1">
      <alignment horizontal="center"/>
    </xf>
    <xf numFmtId="0" fontId="8" fillId="4" borderId="67" xfId="4" applyFont="1" applyFill="1" applyBorder="1" applyAlignment="1" applyProtection="1">
      <alignment horizontal="center"/>
    </xf>
    <xf numFmtId="0" fontId="9" fillId="4" borderId="36" xfId="4" applyFont="1" applyFill="1" applyBorder="1" applyAlignment="1" applyProtection="1">
      <alignment horizontal="center" vertical="center" wrapText="1"/>
    </xf>
    <xf numFmtId="0" fontId="26" fillId="4" borderId="36" xfId="4" applyFont="1" applyFill="1" applyBorder="1" applyAlignment="1" applyProtection="1">
      <alignment horizontal="center" vertical="center" wrapText="1"/>
    </xf>
    <xf numFmtId="0" fontId="33" fillId="4" borderId="23" xfId="4" applyFont="1" applyFill="1" applyBorder="1" applyAlignment="1" applyProtection="1">
      <alignment horizontal="center"/>
    </xf>
    <xf numFmtId="0" fontId="0" fillId="7" borderId="37" xfId="0" applyFill="1" applyBorder="1" applyAlignment="1" applyProtection="1"/>
    <xf numFmtId="164" fontId="24" fillId="7" borderId="37" xfId="1" applyNumberFormat="1" applyFont="1" applyFill="1" applyBorder="1" applyAlignment="1" applyProtection="1">
      <alignment horizontal="center" vertical="center" wrapText="1"/>
    </xf>
    <xf numFmtId="166" fontId="12" fillId="4" borderId="63" xfId="4" applyNumberFormat="1" applyFont="1" applyFill="1" applyBorder="1" applyAlignment="1" applyProtection="1">
      <alignment vertical="center" wrapText="1"/>
      <protection locked="0"/>
    </xf>
    <xf numFmtId="166" fontId="12" fillId="4" borderId="38" xfId="4" applyNumberFormat="1" applyFont="1" applyFill="1" applyBorder="1" applyAlignment="1" applyProtection="1">
      <alignment vertical="center" wrapText="1"/>
      <protection locked="0"/>
    </xf>
    <xf numFmtId="166" fontId="12" fillId="4" borderId="68" xfId="4" applyNumberFormat="1" applyFont="1" applyFill="1" applyBorder="1" applyAlignment="1" applyProtection="1">
      <alignment vertical="center" wrapText="1"/>
      <protection locked="0"/>
    </xf>
    <xf numFmtId="0" fontId="30" fillId="7" borderId="0" xfId="0" applyFont="1" applyFill="1" applyBorder="1" applyAlignment="1" applyProtection="1"/>
    <xf numFmtId="167" fontId="25" fillId="7" borderId="0" xfId="0" applyNumberFormat="1" applyFont="1" applyFill="1" applyBorder="1" applyAlignment="1" applyProtection="1"/>
    <xf numFmtId="166" fontId="5" fillId="7" borderId="37" xfId="4" applyNumberFormat="1" applyFont="1" applyFill="1" applyBorder="1" applyAlignment="1" applyProtection="1">
      <alignment vertical="center" wrapText="1"/>
      <protection locked="0"/>
    </xf>
    <xf numFmtId="166" fontId="5" fillId="7" borderId="0" xfId="4" applyNumberFormat="1" applyFont="1" applyFill="1" applyBorder="1" applyAlignment="1" applyProtection="1">
      <alignment vertical="center" wrapText="1"/>
      <protection locked="0"/>
    </xf>
    <xf numFmtId="166" fontId="4" fillId="7" borderId="0" xfId="0" applyNumberFormat="1" applyFont="1" applyFill="1" applyBorder="1" applyAlignment="1" applyProtection="1">
      <protection locked="0"/>
    </xf>
    <xf numFmtId="164" fontId="4" fillId="7" borderId="0" xfId="0" applyNumberFormat="1" applyFont="1" applyFill="1" applyBorder="1" applyAlignment="1" applyProtection="1">
      <protection locked="0"/>
    </xf>
    <xf numFmtId="167" fontId="4" fillId="7" borderId="0" xfId="0" applyNumberFormat="1" applyFont="1" applyFill="1" applyBorder="1" applyAlignment="1" applyProtection="1">
      <alignment vertical="center" wrapText="1"/>
      <protection locked="0"/>
    </xf>
    <xf numFmtId="164" fontId="4" fillId="7" borderId="0" xfId="1" applyNumberFormat="1" applyFont="1" applyFill="1" applyBorder="1" applyAlignment="1" applyProtection="1">
      <protection locked="0"/>
    </xf>
    <xf numFmtId="164" fontId="4" fillId="7" borderId="0" xfId="0" applyNumberFormat="1" applyFont="1" applyFill="1" applyBorder="1" applyAlignment="1" applyProtection="1">
      <alignment horizontal="center" vertical="center" wrapText="1"/>
    </xf>
    <xf numFmtId="164" fontId="4" fillId="7" borderId="37" xfId="0" applyNumberFormat="1" applyFont="1" applyFill="1" applyBorder="1" applyAlignment="1" applyProtection="1">
      <alignment horizontal="center" vertical="center" wrapText="1"/>
    </xf>
    <xf numFmtId="0" fontId="0" fillId="7" borderId="37" xfId="0" applyFill="1" applyBorder="1" applyAlignment="1" applyProtection="1">
      <alignment horizontal="center"/>
    </xf>
    <xf numFmtId="0" fontId="0" fillId="7" borderId="72" xfId="0" applyFill="1" applyBorder="1" applyAlignment="1" applyProtection="1">
      <alignment horizontal="center"/>
    </xf>
    <xf numFmtId="0" fontId="0" fillId="7" borderId="73" xfId="0" applyFill="1" applyBorder="1" applyAlignment="1" applyProtection="1">
      <alignment horizontal="center"/>
    </xf>
    <xf numFmtId="0" fontId="3" fillId="7" borderId="0" xfId="4" applyFill="1" applyBorder="1" applyAlignment="1" applyProtection="1">
      <alignment horizontal="center"/>
      <protection locked="0"/>
    </xf>
    <xf numFmtId="0" fontId="3" fillId="7" borderId="69" xfId="4" applyFill="1" applyBorder="1" applyAlignment="1" applyProtection="1">
      <alignment horizontal="center"/>
      <protection locked="0"/>
    </xf>
    <xf numFmtId="0" fontId="28" fillId="7" borderId="0" xfId="4" applyFont="1" applyFill="1" applyBorder="1" applyAlignment="1" applyProtection="1">
      <alignment horizontal="center" vertical="center"/>
      <protection locked="0"/>
    </xf>
    <xf numFmtId="167" fontId="25" fillId="7" borderId="0" xfId="0" applyNumberFormat="1" applyFont="1" applyFill="1" applyBorder="1" applyAlignment="1" applyProtection="1">
      <protection locked="0"/>
    </xf>
    <xf numFmtId="0" fontId="39" fillId="7" borderId="0" xfId="4" applyFont="1" applyFill="1" applyBorder="1" applyAlignment="1" applyProtection="1">
      <alignment vertical="center"/>
      <protection locked="0"/>
    </xf>
    <xf numFmtId="0" fontId="25" fillId="7" borderId="37" xfId="4" applyFont="1" applyFill="1" applyBorder="1" applyAlignment="1" applyProtection="1">
      <protection locked="0"/>
    </xf>
    <xf numFmtId="14" fontId="25" fillId="7" borderId="37" xfId="4" applyNumberFormat="1" applyFont="1" applyFill="1" applyBorder="1" applyAlignment="1" applyProtection="1">
      <alignment horizontal="center"/>
      <protection locked="0"/>
    </xf>
    <xf numFmtId="2" fontId="27" fillId="2" borderId="0" xfId="4" applyNumberFormat="1" applyFont="1" applyFill="1" applyBorder="1" applyAlignment="1" applyProtection="1">
      <alignment vertical="center" wrapText="1"/>
      <protection locked="0"/>
    </xf>
    <xf numFmtId="0" fontId="4" fillId="4" borderId="63" xfId="4" applyFont="1" applyFill="1" applyBorder="1" applyAlignment="1" applyProtection="1">
      <alignment vertical="center"/>
    </xf>
    <xf numFmtId="0" fontId="26" fillId="4" borderId="23" xfId="4" applyFont="1" applyFill="1" applyBorder="1" applyAlignment="1" applyProtection="1">
      <alignment horizontal="center" vertical="center"/>
    </xf>
    <xf numFmtId="0" fontId="9" fillId="4" borderId="14" xfId="4" applyFont="1" applyFill="1" applyBorder="1" applyAlignment="1" applyProtection="1">
      <alignment horizontal="center" vertical="center"/>
    </xf>
    <xf numFmtId="0" fontId="26" fillId="4" borderId="14" xfId="4" applyFont="1" applyFill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1" fontId="9" fillId="0" borderId="61" xfId="0" applyNumberFormat="1" applyFont="1" applyBorder="1" applyAlignment="1" applyProtection="1">
      <alignment horizontal="center" vertical="center" wrapText="1"/>
    </xf>
    <xf numFmtId="0" fontId="19" fillId="0" borderId="0" xfId="0" applyFont="1" applyProtection="1"/>
    <xf numFmtId="0" fontId="19" fillId="0" borderId="15" xfId="0" applyFont="1" applyBorder="1" applyProtection="1"/>
    <xf numFmtId="0" fontId="19" fillId="0" borderId="16" xfId="0" applyFont="1" applyBorder="1" applyProtection="1"/>
    <xf numFmtId="0" fontId="17" fillId="0" borderId="22" xfId="0" applyFont="1" applyBorder="1" applyProtection="1"/>
    <xf numFmtId="0" fontId="17" fillId="0" borderId="0" xfId="0" applyFont="1" applyProtection="1"/>
    <xf numFmtId="0" fontId="17" fillId="0" borderId="18" xfId="0" applyFont="1" applyBorder="1" applyProtection="1"/>
    <xf numFmtId="0" fontId="17" fillId="0" borderId="60" xfId="0" applyFont="1" applyBorder="1" applyProtection="1"/>
    <xf numFmtId="0" fontId="17" fillId="0" borderId="15" xfId="0" applyFont="1" applyBorder="1" applyProtection="1"/>
    <xf numFmtId="0" fontId="17" fillId="0" borderId="16" xfId="0" applyFont="1" applyBorder="1" applyProtection="1"/>
    <xf numFmtId="0" fontId="0" fillId="0" borderId="22" xfId="0" applyBorder="1" applyProtection="1"/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/>
    </xf>
    <xf numFmtId="167" fontId="18" fillId="0" borderId="0" xfId="0" applyNumberFormat="1" applyFont="1" applyBorder="1" applyAlignment="1" applyProtection="1">
      <alignment horizontal="center"/>
    </xf>
    <xf numFmtId="0" fontId="0" fillId="0" borderId="27" xfId="0" applyBorder="1" applyProtection="1"/>
    <xf numFmtId="0" fontId="0" fillId="0" borderId="9" xfId="0" applyBorder="1" applyProtection="1"/>
    <xf numFmtId="0" fontId="17" fillId="0" borderId="9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top"/>
    </xf>
    <xf numFmtId="0" fontId="0" fillId="0" borderId="21" xfId="0" applyBorder="1" applyProtection="1"/>
    <xf numFmtId="0" fontId="20" fillId="0" borderId="0" xfId="0" applyFont="1" applyProtection="1"/>
    <xf numFmtId="0" fontId="17" fillId="0" borderId="56" xfId="0" applyFont="1" applyBorder="1" applyAlignment="1" applyProtection="1">
      <alignment horizontal="left"/>
    </xf>
    <xf numFmtId="0" fontId="17" fillId="0" borderId="53" xfId="0" applyFont="1" applyBorder="1" applyAlignment="1" applyProtection="1">
      <alignment horizontal="left"/>
    </xf>
    <xf numFmtId="0" fontId="17" fillId="0" borderId="0" xfId="0" applyFont="1" applyBorder="1" applyAlignment="1" applyProtection="1"/>
    <xf numFmtId="0" fontId="17" fillId="0" borderId="78" xfId="0" applyFont="1" applyBorder="1" applyAlignment="1" applyProtection="1"/>
    <xf numFmtId="1" fontId="9" fillId="4" borderId="23" xfId="4" applyNumberFormat="1" applyFont="1" applyFill="1" applyBorder="1" applyAlignment="1" applyProtection="1">
      <alignment horizontal="center" vertical="center" wrapText="1"/>
    </xf>
    <xf numFmtId="1" fontId="9" fillId="4" borderId="14" xfId="4" applyNumberFormat="1" applyFont="1" applyFill="1" applyBorder="1" applyAlignment="1" applyProtection="1">
      <alignment horizontal="center" vertical="center" wrapText="1"/>
    </xf>
    <xf numFmtId="1" fontId="9" fillId="4" borderId="25" xfId="0" applyNumberFormat="1" applyFont="1" applyFill="1" applyBorder="1" applyAlignment="1" applyProtection="1">
      <alignment horizontal="center" vertical="center" wrapText="1"/>
    </xf>
    <xf numFmtId="165" fontId="9" fillId="0" borderId="23" xfId="4" applyNumberFormat="1" applyFont="1" applyFill="1" applyBorder="1" applyAlignment="1" applyProtection="1">
      <alignment horizontal="center" vertical="center" wrapText="1"/>
    </xf>
    <xf numFmtId="165" fontId="9" fillId="0" borderId="14" xfId="4" applyNumberFormat="1" applyFont="1" applyFill="1" applyBorder="1" applyAlignment="1" applyProtection="1">
      <alignment horizontal="center" vertical="center" wrapText="1"/>
    </xf>
    <xf numFmtId="165" fontId="9" fillId="0" borderId="25" xfId="4" applyNumberFormat="1" applyFont="1" applyFill="1" applyBorder="1" applyAlignment="1" applyProtection="1">
      <alignment horizontal="center" vertical="center" wrapText="1"/>
    </xf>
    <xf numFmtId="1" fontId="9" fillId="0" borderId="25" xfId="0" applyNumberFormat="1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0" fillId="0" borderId="47" xfId="0" applyFont="1" applyFill="1" applyBorder="1" applyProtection="1"/>
    <xf numFmtId="0" fontId="0" fillId="0" borderId="48" xfId="0" applyFont="1" applyFill="1" applyBorder="1" applyProtection="1"/>
    <xf numFmtId="0" fontId="0" fillId="0" borderId="44" xfId="0" applyFont="1" applyFill="1" applyBorder="1" applyProtection="1"/>
    <xf numFmtId="0" fontId="0" fillId="0" borderId="79" xfId="0" applyFont="1" applyFill="1" applyBorder="1" applyProtection="1"/>
    <xf numFmtId="0" fontId="0" fillId="0" borderId="46" xfId="0" applyFont="1" applyFill="1" applyBorder="1" applyProtection="1"/>
    <xf numFmtId="0" fontId="11" fillId="0" borderId="48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0" fillId="0" borderId="33" xfId="0" applyFont="1" applyFill="1" applyBorder="1" applyProtection="1"/>
    <xf numFmtId="0" fontId="8" fillId="0" borderId="44" xfId="0" applyFont="1" applyFill="1" applyBorder="1" applyProtection="1"/>
    <xf numFmtId="0" fontId="8" fillId="0" borderId="0" xfId="0" applyFont="1" applyFill="1" applyBorder="1" applyProtection="1"/>
    <xf numFmtId="0" fontId="13" fillId="0" borderId="80" xfId="0" applyFont="1" applyFill="1" applyBorder="1" applyAlignment="1" applyProtection="1">
      <alignment horizontal="center" vertical="center"/>
    </xf>
    <xf numFmtId="0" fontId="13" fillId="0" borderId="81" xfId="0" applyFont="1" applyFill="1" applyBorder="1" applyAlignment="1" applyProtection="1">
      <alignment horizontal="center" vertical="center"/>
    </xf>
    <xf numFmtId="0" fontId="8" fillId="0" borderId="33" xfId="0" applyFont="1" applyFill="1" applyBorder="1" applyProtection="1"/>
    <xf numFmtId="0" fontId="4" fillId="0" borderId="0" xfId="0" applyFont="1" applyFill="1" applyBorder="1" applyProtection="1"/>
    <xf numFmtId="0" fontId="10" fillId="0" borderId="0" xfId="0" applyFont="1" applyFill="1" applyBorder="1" applyProtection="1"/>
    <xf numFmtId="0" fontId="7" fillId="0" borderId="0" xfId="0" applyFont="1" applyFill="1" applyBorder="1" applyProtection="1"/>
    <xf numFmtId="0" fontId="10" fillId="8" borderId="82" xfId="0" applyFont="1" applyFill="1" applyBorder="1" applyAlignment="1" applyProtection="1">
      <alignment horizontal="center" vertical="center" wrapText="1"/>
    </xf>
    <xf numFmtId="0" fontId="10" fillId="8" borderId="83" xfId="0" applyFont="1" applyFill="1" applyBorder="1" applyAlignment="1" applyProtection="1">
      <alignment horizontal="center" vertical="center" wrapText="1"/>
    </xf>
    <xf numFmtId="0" fontId="53" fillId="8" borderId="82" xfId="0" applyFont="1" applyFill="1" applyBorder="1" applyProtection="1"/>
    <xf numFmtId="0" fontId="10" fillId="8" borderId="0" xfId="0" applyFont="1" applyFill="1" applyBorder="1" applyAlignment="1" applyProtection="1">
      <alignment horizontal="center" vertical="center"/>
    </xf>
    <xf numFmtId="0" fontId="10" fillId="8" borderId="84" xfId="0" applyFont="1" applyFill="1" applyBorder="1" applyProtection="1"/>
    <xf numFmtId="0" fontId="10" fillId="8" borderId="84" xfId="0" applyFont="1" applyFill="1" applyBorder="1" applyAlignment="1" applyProtection="1">
      <alignment horizontal="center" vertical="center"/>
    </xf>
    <xf numFmtId="0" fontId="10" fillId="8" borderId="82" xfId="0" applyFont="1" applyFill="1" applyBorder="1" applyAlignment="1" applyProtection="1">
      <alignment horizontal="center" vertical="center"/>
    </xf>
    <xf numFmtId="0" fontId="10" fillId="8" borderId="85" xfId="0" applyFont="1" applyFill="1" applyBorder="1" applyAlignment="1" applyProtection="1">
      <alignment horizontal="center" vertical="center" wrapText="1"/>
    </xf>
    <xf numFmtId="0" fontId="10" fillId="8" borderId="39" xfId="0" applyFont="1" applyFill="1" applyBorder="1" applyAlignment="1" applyProtection="1">
      <alignment horizontal="center" vertical="center" wrapText="1"/>
    </xf>
    <xf numFmtId="0" fontId="10" fillId="8" borderId="86" xfId="0" applyFont="1" applyFill="1" applyBorder="1" applyAlignment="1" applyProtection="1">
      <alignment horizontal="center" vertical="center" wrapText="1"/>
    </xf>
    <xf numFmtId="0" fontId="10" fillId="8" borderId="87" xfId="0" applyFont="1" applyFill="1" applyBorder="1" applyProtection="1"/>
    <xf numFmtId="0" fontId="6" fillId="0" borderId="0" xfId="0" applyFont="1" applyFill="1" applyBorder="1" applyAlignment="1" applyProtection="1"/>
    <xf numFmtId="0" fontId="8" fillId="0" borderId="33" xfId="0" applyFont="1" applyFill="1" applyBorder="1" applyAlignment="1" applyProtection="1"/>
    <xf numFmtId="0" fontId="8" fillId="0" borderId="0" xfId="0" applyFont="1" applyFill="1" applyBorder="1" applyAlignment="1" applyProtection="1"/>
    <xf numFmtId="0" fontId="6" fillId="8" borderId="82" xfId="0" applyFont="1" applyFill="1" applyBorder="1" applyAlignment="1" applyProtection="1">
      <alignment horizontal="center" vertical="center" wrapText="1"/>
    </xf>
    <xf numFmtId="0" fontId="6" fillId="8" borderId="55" xfId="0" applyFont="1" applyFill="1" applyBorder="1" applyAlignment="1" applyProtection="1">
      <alignment horizontal="center" vertical="center" wrapText="1"/>
    </xf>
    <xf numFmtId="0" fontId="6" fillId="8" borderId="85" xfId="0" applyFont="1" applyFill="1" applyBorder="1" applyAlignment="1" applyProtection="1">
      <alignment horizontal="center" vertical="center" wrapText="1"/>
    </xf>
    <xf numFmtId="0" fontId="6" fillId="8" borderId="46" xfId="0" applyFont="1" applyFill="1" applyBorder="1" applyAlignment="1" applyProtection="1">
      <alignment horizontal="center" vertical="center" wrapText="1"/>
    </xf>
    <xf numFmtId="0" fontId="6" fillId="8" borderId="88" xfId="0" applyFont="1" applyFill="1" applyBorder="1" applyAlignment="1" applyProtection="1">
      <alignment horizontal="center" vertical="center" wrapText="1"/>
    </xf>
    <xf numFmtId="0" fontId="6" fillId="0" borderId="89" xfId="0" applyFont="1" applyFill="1" applyBorder="1" applyAlignment="1" applyProtection="1">
      <alignment vertical="center"/>
    </xf>
    <xf numFmtId="0" fontId="8" fillId="0" borderId="53" xfId="0" applyFont="1" applyFill="1" applyBorder="1" applyProtection="1"/>
    <xf numFmtId="0" fontId="8" fillId="0" borderId="9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7" fillId="0" borderId="33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87" xfId="0" applyFont="1" applyFill="1" applyBorder="1" applyProtection="1"/>
    <xf numFmtId="0" fontId="9" fillId="7" borderId="37" xfId="0" applyFont="1" applyFill="1" applyBorder="1" applyAlignment="1" applyProtection="1">
      <protection locked="0"/>
    </xf>
    <xf numFmtId="0" fontId="33" fillId="5" borderId="41" xfId="0" applyFont="1" applyFill="1" applyBorder="1" applyAlignment="1" applyProtection="1">
      <alignment horizontal="center"/>
    </xf>
    <xf numFmtId="0" fontId="33" fillId="5" borderId="63" xfId="0" applyFont="1" applyFill="1" applyBorder="1" applyAlignment="1" applyProtection="1">
      <alignment horizontal="center"/>
    </xf>
    <xf numFmtId="2" fontId="33" fillId="5" borderId="41" xfId="0" applyNumberFormat="1" applyFont="1" applyFill="1" applyBorder="1" applyAlignment="1" applyProtection="1">
      <alignment horizontal="center"/>
    </xf>
    <xf numFmtId="166" fontId="33" fillId="5" borderId="41" xfId="0" applyNumberFormat="1" applyFont="1" applyFill="1" applyBorder="1" applyAlignment="1" applyProtection="1">
      <alignment horizontal="center"/>
    </xf>
    <xf numFmtId="166" fontId="33" fillId="5" borderId="63" xfId="0" applyNumberFormat="1" applyFont="1" applyFill="1" applyBorder="1" applyAlignment="1" applyProtection="1">
      <alignment horizontal="center"/>
    </xf>
    <xf numFmtId="1" fontId="9" fillId="0" borderId="52" xfId="0" applyNumberFormat="1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top"/>
    </xf>
    <xf numFmtId="167" fontId="18" fillId="0" borderId="16" xfId="0" applyNumberFormat="1" applyFont="1" applyBorder="1" applyAlignment="1" applyProtection="1">
      <alignment horizontal="center" vertical="center"/>
    </xf>
    <xf numFmtId="167" fontId="18" fillId="0" borderId="17" xfId="0" applyNumberFormat="1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167" fontId="19" fillId="0" borderId="0" xfId="0" applyNumberFormat="1" applyFont="1" applyBorder="1" applyAlignment="1" applyProtection="1">
      <alignment horizontal="center" vertical="center"/>
    </xf>
    <xf numFmtId="167" fontId="18" fillId="0" borderId="1" xfId="0" applyNumberFormat="1" applyFont="1" applyBorder="1" applyAlignment="1" applyProtection="1">
      <alignment horizontal="center" vertical="center"/>
    </xf>
    <xf numFmtId="167" fontId="20" fillId="0" borderId="0" xfId="0" applyNumberFormat="1" applyFont="1" applyBorder="1" applyAlignment="1" applyProtection="1">
      <alignment horizontal="left" vertical="center"/>
    </xf>
    <xf numFmtId="167" fontId="19" fillId="0" borderId="18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167" fontId="18" fillId="0" borderId="0" xfId="0" applyNumberFormat="1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center" vertical="top"/>
    </xf>
    <xf numFmtId="167" fontId="18" fillId="0" borderId="9" xfId="0" applyNumberFormat="1" applyFont="1" applyBorder="1" applyAlignment="1" applyProtection="1">
      <alignment horizontal="center" vertical="center"/>
    </xf>
    <xf numFmtId="167" fontId="18" fillId="0" borderId="21" xfId="0" applyNumberFormat="1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91" xfId="0" applyFont="1" applyFill="1" applyBorder="1" applyAlignment="1" applyProtection="1">
      <alignment horizontal="center" vertical="center" wrapText="1"/>
    </xf>
    <xf numFmtId="0" fontId="20" fillId="0" borderId="22" xfId="0" applyFont="1" applyFill="1" applyBorder="1" applyAlignment="1" applyProtection="1">
      <alignment vertical="center"/>
    </xf>
    <xf numFmtId="0" fontId="19" fillId="0" borderId="18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27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19" fillId="0" borderId="0" xfId="0" applyFont="1" applyBorder="1" applyProtection="1"/>
    <xf numFmtId="0" fontId="20" fillId="0" borderId="0" xfId="0" applyFont="1" applyBorder="1" applyAlignment="1" applyProtection="1">
      <alignment horizontal="left" vertical="top"/>
    </xf>
    <xf numFmtId="0" fontId="4" fillId="4" borderId="68" xfId="4" applyFont="1" applyFill="1" applyBorder="1" applyAlignment="1" applyProtection="1">
      <alignment horizontal="center" vertical="center"/>
    </xf>
    <xf numFmtId="0" fontId="17" fillId="0" borderId="0" xfId="0" applyFont="1" applyBorder="1" applyProtection="1"/>
    <xf numFmtId="0" fontId="19" fillId="0" borderId="92" xfId="0" applyFont="1" applyFill="1" applyBorder="1" applyAlignment="1" applyProtection="1">
      <alignment horizontal="center" vertical="center" wrapText="1"/>
    </xf>
    <xf numFmtId="167" fontId="6" fillId="0" borderId="3" xfId="0" applyNumberFormat="1" applyFont="1" applyBorder="1" applyAlignment="1" applyProtection="1">
      <alignment horizontal="center" vertical="top"/>
    </xf>
    <xf numFmtId="167" fontId="6" fillId="0" borderId="0" xfId="0" applyNumberFormat="1" applyFont="1" applyBorder="1" applyAlignment="1" applyProtection="1">
      <alignment horizontal="center" vertical="top"/>
    </xf>
    <xf numFmtId="0" fontId="20" fillId="0" borderId="16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18" xfId="0" applyFont="1" applyFill="1" applyBorder="1" applyAlignment="1" applyProtection="1">
      <alignment horizontal="center" vertical="center" wrapText="1"/>
    </xf>
    <xf numFmtId="167" fontId="6" fillId="0" borderId="0" xfId="0" applyNumberFormat="1" applyFont="1" applyBorder="1" applyAlignment="1" applyProtection="1">
      <alignment vertical="top"/>
    </xf>
    <xf numFmtId="0" fontId="19" fillId="0" borderId="40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/>
    </xf>
    <xf numFmtId="0" fontId="0" fillId="0" borderId="47" xfId="0" applyBorder="1" applyProtection="1"/>
    <xf numFmtId="0" fontId="0" fillId="0" borderId="48" xfId="0" applyBorder="1" applyProtection="1"/>
    <xf numFmtId="0" fontId="0" fillId="0" borderId="44" xfId="0" applyBorder="1" applyProtection="1"/>
    <xf numFmtId="0" fontId="0" fillId="0" borderId="79" xfId="0" applyBorder="1" applyProtection="1"/>
    <xf numFmtId="0" fontId="0" fillId="0" borderId="46" xfId="0" applyBorder="1" applyProtection="1"/>
    <xf numFmtId="0" fontId="11" fillId="0" borderId="48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8" fillId="0" borderId="0" xfId="0" applyFont="1" applyProtection="1"/>
    <xf numFmtId="0" fontId="8" fillId="0" borderId="44" xfId="0" applyFont="1" applyBorder="1" applyProtection="1"/>
    <xf numFmtId="0" fontId="8" fillId="0" borderId="0" xfId="0" applyFont="1" applyBorder="1" applyProtection="1"/>
    <xf numFmtId="0" fontId="6" fillId="0" borderId="0" xfId="0" applyFont="1" applyProtection="1"/>
    <xf numFmtId="0" fontId="8" fillId="0" borderId="33" xfId="0" applyFont="1" applyBorder="1" applyProtection="1"/>
    <xf numFmtId="0" fontId="4" fillId="0" borderId="0" xfId="0" applyFont="1" applyBorder="1" applyProtection="1"/>
    <xf numFmtId="0" fontId="10" fillId="0" borderId="0" xfId="0" applyFont="1" applyProtection="1"/>
    <xf numFmtId="0" fontId="10" fillId="7" borderId="82" xfId="0" applyFont="1" applyFill="1" applyBorder="1" applyAlignment="1" applyProtection="1">
      <alignment horizontal="center" vertical="center" wrapText="1"/>
    </xf>
    <xf numFmtId="0" fontId="10" fillId="7" borderId="83" xfId="0" applyFont="1" applyFill="1" applyBorder="1" applyAlignment="1" applyProtection="1">
      <alignment horizontal="center" vertical="center" wrapText="1"/>
    </xf>
    <xf numFmtId="0" fontId="10" fillId="7" borderId="84" xfId="0" applyFont="1" applyFill="1" applyBorder="1" applyProtection="1"/>
    <xf numFmtId="0" fontId="10" fillId="7" borderId="84" xfId="0" applyFont="1" applyFill="1" applyBorder="1" applyAlignment="1" applyProtection="1">
      <alignment horizontal="center" vertical="center"/>
    </xf>
    <xf numFmtId="0" fontId="10" fillId="7" borderId="82" xfId="0" applyFont="1" applyFill="1" applyBorder="1" applyAlignment="1" applyProtection="1">
      <alignment horizontal="center" vertical="center"/>
    </xf>
    <xf numFmtId="0" fontId="10" fillId="7" borderId="85" xfId="0" applyFont="1" applyFill="1" applyBorder="1" applyAlignment="1" applyProtection="1">
      <alignment horizontal="center" vertical="center" wrapText="1"/>
    </xf>
    <xf numFmtId="0" fontId="10" fillId="7" borderId="39" xfId="0" applyFont="1" applyFill="1" applyBorder="1" applyAlignment="1" applyProtection="1">
      <alignment horizontal="center" vertical="center" wrapText="1"/>
    </xf>
    <xf numFmtId="0" fontId="10" fillId="7" borderId="86" xfId="0" applyFont="1" applyFill="1" applyBorder="1" applyAlignment="1" applyProtection="1">
      <alignment horizontal="center" vertical="center" wrapText="1"/>
    </xf>
    <xf numFmtId="0" fontId="10" fillId="7" borderId="87" xfId="0" applyFont="1" applyFill="1" applyBorder="1" applyProtection="1"/>
    <xf numFmtId="0" fontId="6" fillId="0" borderId="0" xfId="0" applyFont="1" applyBorder="1" applyAlignment="1" applyProtection="1"/>
    <xf numFmtId="0" fontId="8" fillId="0" borderId="33" xfId="0" applyFont="1" applyBorder="1" applyAlignment="1" applyProtection="1"/>
    <xf numFmtId="0" fontId="8" fillId="0" borderId="0" xfId="0" applyFont="1" applyAlignment="1" applyProtection="1"/>
    <xf numFmtId="0" fontId="6" fillId="7" borderId="82" xfId="0" applyFont="1" applyFill="1" applyBorder="1" applyAlignment="1" applyProtection="1">
      <alignment horizontal="center" vertical="center" wrapText="1"/>
    </xf>
    <xf numFmtId="0" fontId="6" fillId="7" borderId="55" xfId="0" applyFont="1" applyFill="1" applyBorder="1" applyAlignment="1" applyProtection="1">
      <alignment horizontal="center" vertical="center" wrapText="1"/>
    </xf>
    <xf numFmtId="0" fontId="6" fillId="7" borderId="85" xfId="0" applyFont="1" applyFill="1" applyBorder="1" applyAlignment="1" applyProtection="1">
      <alignment horizontal="center" vertical="center" wrapText="1"/>
    </xf>
    <xf numFmtId="0" fontId="6" fillId="7" borderId="46" xfId="0" applyFont="1" applyFill="1" applyBorder="1" applyAlignment="1" applyProtection="1">
      <alignment horizontal="center" vertical="center" wrapText="1"/>
    </xf>
    <xf numFmtId="0" fontId="6" fillId="7" borderId="88" xfId="0" applyFont="1" applyFill="1" applyBorder="1" applyAlignment="1" applyProtection="1">
      <alignment horizontal="center" vertical="center" wrapText="1"/>
    </xf>
    <xf numFmtId="0" fontId="8" fillId="0" borderId="90" xfId="0" applyFont="1" applyBorder="1" applyProtection="1"/>
    <xf numFmtId="0" fontId="6" fillId="0" borderId="0" xfId="0" applyFont="1" applyBorder="1" applyAlignment="1" applyProtection="1">
      <alignment horizontal="left"/>
    </xf>
    <xf numFmtId="0" fontId="7" fillId="0" borderId="33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/>
    </xf>
    <xf numFmtId="0" fontId="8" fillId="0" borderId="53" xfId="0" applyFont="1" applyBorder="1" applyProtection="1"/>
    <xf numFmtId="0" fontId="8" fillId="0" borderId="87" xfId="0" applyFont="1" applyBorder="1" applyProtection="1"/>
    <xf numFmtId="0" fontId="4" fillId="0" borderId="0" xfId="0" applyFont="1" applyProtection="1"/>
    <xf numFmtId="0" fontId="33" fillId="5" borderId="63" xfId="4" applyFont="1" applyFill="1" applyBorder="1" applyAlignment="1" applyProtection="1">
      <alignment horizontal="center"/>
    </xf>
    <xf numFmtId="0" fontId="33" fillId="5" borderId="41" xfId="4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4" fillId="0" borderId="2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167" fontId="18" fillId="0" borderId="18" xfId="0" applyNumberFormat="1" applyFont="1" applyBorder="1" applyAlignment="1" applyProtection="1">
      <alignment horizontal="left" vertical="center"/>
    </xf>
    <xf numFmtId="0" fontId="20" fillId="4" borderId="0" xfId="0" applyFont="1" applyFill="1" applyBorder="1" applyAlignment="1" applyProtection="1">
      <alignment vertical="center" wrapText="1"/>
    </xf>
    <xf numFmtId="0" fontId="19" fillId="7" borderId="3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/>
    <xf numFmtId="1" fontId="19" fillId="0" borderId="93" xfId="0" applyNumberFormat="1" applyFont="1" applyFill="1" applyBorder="1" applyAlignment="1" applyProtection="1">
      <alignment horizontal="center" vertical="center" wrapText="1"/>
    </xf>
    <xf numFmtId="2" fontId="19" fillId="0" borderId="93" xfId="0" applyNumberFormat="1" applyFont="1" applyFill="1" applyBorder="1" applyAlignment="1" applyProtection="1">
      <alignment horizontal="center" vertical="center" wrapText="1"/>
    </xf>
    <xf numFmtId="0" fontId="19" fillId="0" borderId="94" xfId="0" applyFont="1" applyFill="1" applyBorder="1" applyAlignment="1" applyProtection="1">
      <alignment horizontal="center" vertical="center" wrapText="1"/>
    </xf>
    <xf numFmtId="0" fontId="19" fillId="0" borderId="55" xfId="0" applyFont="1" applyFill="1" applyBorder="1" applyAlignment="1" applyProtection="1">
      <alignment horizontal="center" vertical="center" wrapText="1"/>
    </xf>
    <xf numFmtId="0" fontId="19" fillId="0" borderId="57" xfId="0" applyFont="1" applyFill="1" applyBorder="1" applyAlignment="1" applyProtection="1">
      <alignment horizontal="center" vertical="center" wrapText="1"/>
    </xf>
    <xf numFmtId="0" fontId="20" fillId="0" borderId="16" xfId="0" applyFont="1" applyBorder="1" applyProtection="1"/>
    <xf numFmtId="1" fontId="20" fillId="0" borderId="0" xfId="0" applyNumberFormat="1" applyFont="1" applyBorder="1" applyAlignment="1" applyProtection="1">
      <alignment vertical="center"/>
    </xf>
    <xf numFmtId="0" fontId="4" fillId="7" borderId="37" xfId="4" applyFont="1" applyFill="1" applyBorder="1" applyAlignment="1" applyProtection="1">
      <alignment horizontal="center" vertical="center"/>
      <protection locked="0"/>
    </xf>
    <xf numFmtId="164" fontId="4" fillId="7" borderId="0" xfId="2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 wrapText="1"/>
    </xf>
    <xf numFmtId="0" fontId="4" fillId="7" borderId="0" xfId="4" applyFont="1" applyFill="1" applyBorder="1" applyAlignment="1" applyProtection="1">
      <alignment horizontal="center" vertical="center"/>
      <protection locked="0"/>
    </xf>
    <xf numFmtId="0" fontId="28" fillId="9" borderId="95" xfId="4" applyFont="1" applyFill="1" applyBorder="1" applyAlignment="1" applyProtection="1">
      <alignment horizontal="center" vertical="center"/>
    </xf>
    <xf numFmtId="0" fontId="28" fillId="9" borderId="66" xfId="4" applyFont="1" applyFill="1" applyBorder="1" applyAlignment="1" applyProtection="1">
      <alignment horizontal="center" vertical="center"/>
    </xf>
    <xf numFmtId="0" fontId="28" fillId="9" borderId="41" xfId="4" applyFont="1" applyFill="1" applyBorder="1" applyAlignment="1" applyProtection="1">
      <alignment horizontal="center" vertical="center"/>
    </xf>
    <xf numFmtId="0" fontId="33" fillId="9" borderId="96" xfId="0" applyFont="1" applyFill="1" applyBorder="1" applyAlignment="1" applyProtection="1">
      <alignment horizontal="center"/>
    </xf>
    <xf numFmtId="0" fontId="33" fillId="9" borderId="97" xfId="0" applyFont="1" applyFill="1" applyBorder="1" applyAlignment="1" applyProtection="1">
      <alignment horizontal="center"/>
    </xf>
    <xf numFmtId="0" fontId="33" fillId="9" borderId="98" xfId="0" applyFont="1" applyFill="1" applyBorder="1" applyAlignment="1" applyProtection="1">
      <alignment horizontal="center"/>
    </xf>
    <xf numFmtId="2" fontId="33" fillId="9" borderId="98" xfId="0" applyNumberFormat="1" applyFont="1" applyFill="1" applyBorder="1" applyAlignment="1" applyProtection="1">
      <alignment horizontal="center"/>
    </xf>
    <xf numFmtId="166" fontId="33" fillId="9" borderId="99" xfId="0" applyNumberFormat="1" applyFont="1" applyFill="1" applyBorder="1" applyAlignment="1" applyProtection="1">
      <alignment horizontal="center"/>
    </xf>
    <xf numFmtId="166" fontId="33" fillId="9" borderId="100" xfId="0" applyNumberFormat="1" applyFont="1" applyFill="1" applyBorder="1" applyAlignment="1" applyProtection="1">
      <alignment horizontal="center"/>
    </xf>
    <xf numFmtId="166" fontId="33" fillId="9" borderId="101" xfId="0" applyNumberFormat="1" applyFont="1" applyFill="1" applyBorder="1" applyAlignment="1" applyProtection="1">
      <alignment horizontal="center"/>
    </xf>
    <xf numFmtId="166" fontId="4" fillId="7" borderId="0" xfId="0" applyNumberFormat="1" applyFont="1" applyFill="1" applyBorder="1" applyAlignment="1" applyProtection="1"/>
    <xf numFmtId="0" fontId="4" fillId="7" borderId="0" xfId="0" applyFont="1" applyFill="1" applyBorder="1" applyAlignment="1" applyProtection="1">
      <alignment vertical="center" wrapText="1"/>
    </xf>
    <xf numFmtId="0" fontId="0" fillId="9" borderId="0" xfId="0" applyFill="1"/>
    <xf numFmtId="0" fontId="0" fillId="4" borderId="0" xfId="0" applyFill="1" applyBorder="1"/>
    <xf numFmtId="0" fontId="9" fillId="10" borderId="41" xfId="0" applyFont="1" applyFill="1" applyBorder="1" applyAlignment="1">
      <alignment horizontal="center" vertical="center" wrapText="1"/>
    </xf>
    <xf numFmtId="0" fontId="26" fillId="11" borderId="41" xfId="0" applyFont="1" applyFill="1" applyBorder="1" applyAlignment="1">
      <alignment horizontal="center" vertical="center" wrapText="1"/>
    </xf>
    <xf numFmtId="2" fontId="9" fillId="11" borderId="41" xfId="0" applyNumberFormat="1" applyFont="1" applyFill="1" applyBorder="1" applyAlignment="1">
      <alignment horizontal="center" vertical="center" wrapText="1"/>
    </xf>
    <xf numFmtId="4" fontId="9" fillId="4" borderId="41" xfId="0" applyNumberFormat="1" applyFont="1" applyFill="1" applyBorder="1" applyAlignment="1">
      <alignment horizontal="center" vertical="center" wrapText="1"/>
    </xf>
    <xf numFmtId="0" fontId="9" fillId="11" borderId="41" xfId="0" applyFont="1" applyFill="1" applyBorder="1" applyAlignment="1">
      <alignment horizontal="center" vertical="center" wrapText="1"/>
    </xf>
    <xf numFmtId="0" fontId="9" fillId="12" borderId="41" xfId="0" applyFont="1" applyFill="1" applyBorder="1" applyAlignment="1">
      <alignment horizontal="center" vertical="center" wrapText="1"/>
    </xf>
    <xf numFmtId="2" fontId="9" fillId="6" borderId="41" xfId="0" applyNumberFormat="1" applyFont="1" applyFill="1" applyBorder="1" applyAlignment="1">
      <alignment horizontal="center"/>
    </xf>
    <xf numFmtId="2" fontId="0" fillId="9" borderId="0" xfId="0" applyNumberFormat="1" applyFill="1"/>
    <xf numFmtId="0" fontId="9" fillId="10" borderId="41" xfId="0" applyFont="1" applyFill="1" applyBorder="1" applyAlignment="1">
      <alignment horizontal="center"/>
    </xf>
    <xf numFmtId="0" fontId="9" fillId="12" borderId="4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5" fontId="0" fillId="4" borderId="0" xfId="0" applyNumberFormat="1" applyFill="1" applyBorder="1" applyAlignment="1" applyProtection="1">
      <alignment horizontal="center"/>
    </xf>
    <xf numFmtId="0" fontId="0" fillId="4" borderId="0" xfId="0" applyFill="1"/>
    <xf numFmtId="2" fontId="9" fillId="12" borderId="41" xfId="0" applyNumberFormat="1" applyFont="1" applyFill="1" applyBorder="1" applyAlignment="1">
      <alignment horizontal="center"/>
    </xf>
    <xf numFmtId="0" fontId="9" fillId="5" borderId="65" xfId="0" applyFont="1" applyFill="1" applyBorder="1" applyAlignment="1" applyProtection="1">
      <alignment horizontal="center"/>
    </xf>
    <xf numFmtId="0" fontId="8" fillId="5" borderId="36" xfId="0" applyFont="1" applyFill="1" applyBorder="1" applyAlignment="1" applyProtection="1">
      <alignment horizontal="center"/>
    </xf>
    <xf numFmtId="0" fontId="9" fillId="5" borderId="14" xfId="0" applyFont="1" applyFill="1" applyBorder="1" applyAlignment="1" applyProtection="1">
      <alignment horizontal="center" vertical="center" wrapText="1"/>
    </xf>
    <xf numFmtId="0" fontId="9" fillId="5" borderId="65" xfId="0" applyFont="1" applyFill="1" applyBorder="1" applyAlignment="1" applyProtection="1">
      <alignment horizontal="center" vertical="center" wrapText="1"/>
    </xf>
    <xf numFmtId="0" fontId="26" fillId="5" borderId="14" xfId="0" applyFont="1" applyFill="1" applyBorder="1" applyAlignment="1" applyProtection="1">
      <alignment horizontal="center" vertical="center" wrapText="1"/>
    </xf>
    <xf numFmtId="0" fontId="9" fillId="0" borderId="76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/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/>
    <xf numFmtId="0" fontId="0" fillId="0" borderId="0" xfId="0" applyNumberFormat="1" applyFill="1" applyBorder="1"/>
    <xf numFmtId="0" fontId="7" fillId="0" borderId="0" xfId="0" applyNumberFormat="1" applyFont="1" applyFill="1" applyBorder="1"/>
    <xf numFmtId="0" fontId="3" fillId="0" borderId="0" xfId="0" applyNumberFormat="1" applyFont="1" applyFill="1" applyBorder="1"/>
    <xf numFmtId="0" fontId="8" fillId="0" borderId="53" xfId="0" applyNumberFormat="1" applyFont="1" applyFill="1" applyBorder="1" applyAlignment="1">
      <alignment vertical="center"/>
    </xf>
    <xf numFmtId="0" fontId="0" fillId="0" borderId="0" xfId="0" applyBorder="1" applyAlignment="1"/>
    <xf numFmtId="0" fontId="8" fillId="0" borderId="56" xfId="0" applyNumberFormat="1" applyFont="1" applyFill="1" applyBorder="1" applyAlignment="1">
      <alignment vertical="center"/>
    </xf>
    <xf numFmtId="0" fontId="7" fillId="0" borderId="53" xfId="0" applyNumberFormat="1" applyFont="1" applyFill="1" applyBorder="1" applyAlignment="1">
      <alignment horizontal="center" vertical="top"/>
    </xf>
    <xf numFmtId="0" fontId="0" fillId="0" borderId="53" xfId="0" applyNumberFormat="1" applyFill="1" applyBorder="1"/>
    <xf numFmtId="0" fontId="0" fillId="0" borderId="0" xfId="0" applyNumberFormat="1" applyBorder="1" applyAlignment="1">
      <alignment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54" xfId="0" applyNumberFormat="1" applyFont="1" applyFill="1" applyBorder="1" applyAlignment="1" applyProtection="1">
      <alignment horizontal="center" wrapText="1"/>
      <protection locked="0"/>
    </xf>
    <xf numFmtId="0" fontId="6" fillId="0" borderId="55" xfId="0" applyNumberFormat="1" applyFont="1" applyFill="1" applyBorder="1" applyAlignment="1">
      <alignment horizontal="left" indent="1"/>
    </xf>
    <xf numFmtId="0" fontId="6" fillId="0" borderId="55" xfId="0" applyNumberFormat="1" applyFont="1" applyFill="1" applyBorder="1" applyAlignment="1" applyProtection="1">
      <alignment wrapText="1"/>
      <protection locked="0"/>
    </xf>
    <xf numFmtId="0" fontId="6" fillId="0" borderId="55" xfId="0" applyNumberFormat="1" applyFont="1" applyFill="1" applyBorder="1"/>
    <xf numFmtId="0" fontId="6" fillId="0" borderId="53" xfId="0" applyNumberFormat="1" applyFont="1" applyFill="1" applyBorder="1" applyAlignment="1" applyProtection="1">
      <alignment wrapText="1"/>
      <protection locked="0"/>
    </xf>
    <xf numFmtId="0" fontId="6" fillId="0" borderId="57" xfId="0" applyNumberFormat="1" applyFont="1" applyFill="1" applyBorder="1"/>
    <xf numFmtId="0" fontId="8" fillId="0" borderId="102" xfId="0" applyNumberFormat="1" applyFont="1" applyFill="1" applyBorder="1" applyAlignment="1">
      <alignment horizontal="left" vertical="center"/>
    </xf>
    <xf numFmtId="0" fontId="0" fillId="0" borderId="54" xfId="0" applyBorder="1" applyAlignment="1"/>
    <xf numFmtId="0" fontId="6" fillId="0" borderId="103" xfId="0" applyNumberFormat="1" applyFont="1" applyFill="1" applyBorder="1" applyAlignment="1" applyProtection="1">
      <alignment wrapText="1"/>
      <protection locked="0"/>
    </xf>
    <xf numFmtId="0" fontId="7" fillId="0" borderId="0" xfId="0" applyNumberFormat="1" applyFont="1" applyFill="1" applyBorder="1" applyAlignment="1">
      <alignment vertical="center"/>
    </xf>
    <xf numFmtId="0" fontId="6" fillId="0" borderId="55" xfId="0" applyNumberFormat="1" applyFont="1" applyFill="1" applyBorder="1" applyAlignment="1" applyProtection="1">
      <alignment horizontal="center" wrapText="1"/>
      <protection locked="0"/>
    </xf>
    <xf numFmtId="0" fontId="6" fillId="0" borderId="48" xfId="0" applyNumberFormat="1" applyFont="1" applyFill="1" applyBorder="1" applyAlignment="1" applyProtection="1">
      <alignment horizontal="center" wrapText="1"/>
      <protection locked="0"/>
    </xf>
    <xf numFmtId="0" fontId="3" fillId="4" borderId="66" xfId="4" applyFill="1" applyBorder="1" applyAlignment="1" applyProtection="1">
      <alignment horizontal="center"/>
      <protection locked="0"/>
    </xf>
    <xf numFmtId="0" fontId="3" fillId="4" borderId="69" xfId="4" applyFill="1" applyBorder="1" applyAlignment="1" applyProtection="1">
      <alignment horizontal="center"/>
      <protection locked="0"/>
    </xf>
    <xf numFmtId="0" fontId="3" fillId="4" borderId="70" xfId="4" applyFill="1" applyBorder="1" applyAlignment="1" applyProtection="1">
      <alignment horizontal="center"/>
      <protection locked="0"/>
    </xf>
    <xf numFmtId="0" fontId="3" fillId="4" borderId="72" xfId="4" applyFill="1" applyBorder="1" applyAlignment="1" applyProtection="1">
      <alignment horizontal="center"/>
      <protection locked="0"/>
    </xf>
    <xf numFmtId="0" fontId="3" fillId="4" borderId="73" xfId="4" applyFill="1" applyBorder="1" applyAlignment="1" applyProtection="1">
      <alignment horizontal="center"/>
      <protection locked="0"/>
    </xf>
    <xf numFmtId="0" fontId="3" fillId="4" borderId="74" xfId="4" applyFill="1" applyBorder="1" applyAlignment="1" applyProtection="1">
      <alignment horizontal="center"/>
      <protection locked="0"/>
    </xf>
    <xf numFmtId="0" fontId="27" fillId="4" borderId="123" xfId="4" applyFont="1" applyFill="1" applyBorder="1" applyAlignment="1" applyProtection="1">
      <alignment horizontal="center" vertical="center"/>
      <protection locked="0"/>
    </xf>
    <xf numFmtId="0" fontId="27" fillId="4" borderId="124" xfId="4" applyFont="1" applyFill="1" applyBorder="1" applyAlignment="1" applyProtection="1">
      <alignment horizontal="center" vertical="center"/>
      <protection locked="0"/>
    </xf>
    <xf numFmtId="0" fontId="28" fillId="4" borderId="66" xfId="4" applyFont="1" applyFill="1" applyBorder="1" applyAlignment="1" applyProtection="1">
      <alignment horizontal="center"/>
      <protection locked="0"/>
    </xf>
    <xf numFmtId="0" fontId="28" fillId="4" borderId="69" xfId="4" applyFont="1" applyFill="1" applyBorder="1" applyAlignment="1" applyProtection="1">
      <alignment horizontal="center"/>
      <protection locked="0"/>
    </xf>
    <xf numFmtId="0" fontId="28" fillId="4" borderId="70" xfId="4" applyFont="1" applyFill="1" applyBorder="1" applyAlignment="1" applyProtection="1">
      <alignment horizontal="center"/>
      <protection locked="0"/>
    </xf>
    <xf numFmtId="0" fontId="28" fillId="4" borderId="37" xfId="4" applyFont="1" applyFill="1" applyBorder="1" applyAlignment="1" applyProtection="1">
      <alignment horizontal="center"/>
      <protection locked="0"/>
    </xf>
    <xf numFmtId="0" fontId="28" fillId="4" borderId="0" xfId="4" applyFont="1" applyFill="1" applyBorder="1" applyAlignment="1" applyProtection="1">
      <alignment horizontal="center"/>
      <protection locked="0"/>
    </xf>
    <xf numFmtId="0" fontId="28" fillId="4" borderId="71" xfId="4" applyFont="1" applyFill="1" applyBorder="1" applyAlignment="1" applyProtection="1">
      <alignment horizontal="center"/>
      <protection locked="0"/>
    </xf>
    <xf numFmtId="0" fontId="28" fillId="4" borderId="72" xfId="4" applyFont="1" applyFill="1" applyBorder="1" applyAlignment="1" applyProtection="1">
      <alignment horizontal="center"/>
      <protection locked="0"/>
    </xf>
    <xf numFmtId="0" fontId="28" fillId="4" borderId="73" xfId="4" applyFont="1" applyFill="1" applyBorder="1" applyAlignment="1" applyProtection="1">
      <alignment horizontal="center"/>
      <protection locked="0"/>
    </xf>
    <xf numFmtId="0" fontId="33" fillId="4" borderId="66" xfId="4" applyFont="1" applyFill="1" applyBorder="1" applyAlignment="1" applyProtection="1">
      <alignment horizontal="center"/>
    </xf>
    <xf numFmtId="0" fontId="33" fillId="4" borderId="70" xfId="4" applyFont="1" applyFill="1" applyBorder="1" applyAlignment="1" applyProtection="1">
      <alignment horizontal="center"/>
    </xf>
    <xf numFmtId="0" fontId="33" fillId="4" borderId="72" xfId="4" applyFont="1" applyFill="1" applyBorder="1" applyAlignment="1" applyProtection="1">
      <alignment horizontal="center"/>
    </xf>
    <xf numFmtId="0" fontId="33" fillId="4" borderId="74" xfId="4" applyFont="1" applyFill="1" applyBorder="1" applyAlignment="1" applyProtection="1">
      <alignment horizontal="center"/>
    </xf>
    <xf numFmtId="0" fontId="33" fillId="4" borderId="41" xfId="4" applyFont="1" applyFill="1" applyBorder="1" applyAlignment="1" applyProtection="1">
      <alignment horizontal="center" vertical="center" wrapText="1"/>
    </xf>
    <xf numFmtId="166" fontId="9" fillId="4" borderId="23" xfId="4" applyNumberFormat="1" applyFont="1" applyFill="1" applyBorder="1" applyAlignment="1" applyProtection="1">
      <alignment horizontal="center" vertical="center" wrapText="1"/>
      <protection locked="0"/>
    </xf>
    <xf numFmtId="166" fontId="9" fillId="4" borderId="14" xfId="4" applyNumberFormat="1" applyFont="1" applyFill="1" applyBorder="1" applyAlignment="1" applyProtection="1">
      <alignment horizontal="center" vertical="center" wrapText="1"/>
      <protection locked="0"/>
    </xf>
    <xf numFmtId="166" fontId="9" fillId="4" borderId="25" xfId="4" applyNumberFormat="1" applyFont="1" applyFill="1" applyBorder="1" applyAlignment="1" applyProtection="1">
      <alignment horizontal="center" vertical="center" wrapText="1"/>
      <protection locked="0"/>
    </xf>
    <xf numFmtId="0" fontId="11" fillId="4" borderId="41" xfId="4" applyFont="1" applyFill="1" applyBorder="1" applyAlignment="1" applyProtection="1">
      <alignment horizontal="center" vertical="center" wrapText="1"/>
    </xf>
    <xf numFmtId="0" fontId="25" fillId="4" borderId="41" xfId="4" applyFont="1" applyFill="1" applyBorder="1" applyAlignment="1" applyProtection="1">
      <alignment horizontal="center" vertical="center" wrapText="1"/>
      <protection locked="0"/>
    </xf>
    <xf numFmtId="0" fontId="13" fillId="4" borderId="41" xfId="4" applyFont="1" applyFill="1" applyBorder="1" applyAlignment="1" applyProtection="1">
      <alignment horizontal="center" vertical="center" wrapText="1"/>
    </xf>
    <xf numFmtId="166" fontId="9" fillId="4" borderId="66" xfId="4" applyNumberFormat="1" applyFont="1" applyFill="1" applyBorder="1" applyAlignment="1" applyProtection="1">
      <alignment horizontal="center" vertical="center" wrapText="1"/>
      <protection locked="0"/>
    </xf>
    <xf numFmtId="166" fontId="9" fillId="4" borderId="70" xfId="4" applyNumberFormat="1" applyFont="1" applyFill="1" applyBorder="1" applyAlignment="1" applyProtection="1">
      <alignment horizontal="center" vertical="center" wrapText="1"/>
      <protection locked="0"/>
    </xf>
    <xf numFmtId="166" fontId="9" fillId="4" borderId="65" xfId="4" applyNumberFormat="1" applyFont="1" applyFill="1" applyBorder="1" applyAlignment="1" applyProtection="1">
      <alignment horizontal="center" vertical="center" wrapText="1"/>
      <protection locked="0"/>
    </xf>
    <xf numFmtId="166" fontId="9" fillId="4" borderId="114" xfId="4" applyNumberFormat="1" applyFont="1" applyFill="1" applyBorder="1" applyAlignment="1" applyProtection="1">
      <alignment horizontal="center" vertical="center" wrapText="1"/>
      <protection locked="0"/>
    </xf>
    <xf numFmtId="0" fontId="25" fillId="4" borderId="63" xfId="4" applyFont="1" applyFill="1" applyBorder="1" applyAlignment="1" applyProtection="1">
      <alignment horizontal="center" vertical="center" wrapText="1"/>
      <protection locked="0"/>
    </xf>
    <xf numFmtId="0" fontId="25" fillId="4" borderId="38" xfId="4" applyFont="1" applyFill="1" applyBorder="1" applyAlignment="1" applyProtection="1">
      <alignment horizontal="center" vertical="center" wrapText="1"/>
      <protection locked="0"/>
    </xf>
    <xf numFmtId="0" fontId="25" fillId="4" borderId="68" xfId="4" applyFont="1" applyFill="1" applyBorder="1" applyAlignment="1" applyProtection="1">
      <alignment horizontal="center" vertical="center" wrapText="1"/>
      <protection locked="0"/>
    </xf>
    <xf numFmtId="0" fontId="39" fillId="4" borderId="0" xfId="4" applyFont="1" applyFill="1" applyBorder="1" applyAlignment="1" applyProtection="1">
      <alignment horizontal="center" vertical="center"/>
      <protection locked="0"/>
    </xf>
    <xf numFmtId="0" fontId="39" fillId="4" borderId="122" xfId="4" applyFont="1" applyFill="1" applyBorder="1" applyAlignment="1" applyProtection="1">
      <alignment horizontal="center" vertical="center"/>
      <protection locked="0"/>
    </xf>
    <xf numFmtId="0" fontId="4" fillId="9" borderId="41" xfId="4" applyFont="1" applyFill="1" applyBorder="1" applyAlignment="1" applyProtection="1">
      <alignment horizontal="center" vertical="center"/>
    </xf>
    <xf numFmtId="0" fontId="39" fillId="4" borderId="119" xfId="4" applyFont="1" applyFill="1" applyBorder="1" applyAlignment="1" applyProtection="1">
      <alignment horizontal="center" vertical="center"/>
      <protection locked="0"/>
    </xf>
    <xf numFmtId="0" fontId="39" fillId="4" borderId="125" xfId="4" applyFont="1" applyFill="1" applyBorder="1" applyAlignment="1" applyProtection="1">
      <alignment horizontal="center" vertical="center"/>
      <protection locked="0"/>
    </xf>
    <xf numFmtId="0" fontId="39" fillId="4" borderId="121" xfId="4" applyFont="1" applyFill="1" applyBorder="1" applyAlignment="1" applyProtection="1">
      <alignment horizontal="center" vertical="center"/>
      <protection locked="0"/>
    </xf>
    <xf numFmtId="0" fontId="61" fillId="9" borderId="126" xfId="4" applyFont="1" applyFill="1" applyBorder="1" applyAlignment="1" applyProtection="1">
      <alignment horizontal="center" vertical="center"/>
    </xf>
    <xf numFmtId="0" fontId="61" fillId="9" borderId="127" xfId="4" applyFont="1" applyFill="1" applyBorder="1" applyAlignment="1" applyProtection="1">
      <alignment horizontal="center" vertical="center"/>
    </xf>
    <xf numFmtId="0" fontId="12" fillId="9" borderId="125" xfId="4" applyFont="1" applyFill="1" applyBorder="1" applyAlignment="1" applyProtection="1">
      <alignment horizontal="center" vertical="center"/>
    </xf>
    <xf numFmtId="0" fontId="12" fillId="9" borderId="122" xfId="4" applyFont="1" applyFill="1" applyBorder="1" applyAlignment="1" applyProtection="1">
      <alignment horizontal="center" vertical="center"/>
    </xf>
    <xf numFmtId="0" fontId="4" fillId="9" borderId="66" xfId="4" applyFont="1" applyFill="1" applyBorder="1" applyAlignment="1" applyProtection="1">
      <alignment horizontal="center" vertical="center" wrapText="1"/>
    </xf>
    <xf numFmtId="0" fontId="4" fillId="9" borderId="72" xfId="4" applyFont="1" applyFill="1" applyBorder="1" applyAlignment="1" applyProtection="1">
      <alignment horizontal="center" vertical="center" wrapText="1"/>
    </xf>
    <xf numFmtId="0" fontId="12" fillId="9" borderId="119" xfId="4" applyFont="1" applyFill="1" applyBorder="1" applyAlignment="1" applyProtection="1">
      <alignment horizontal="center" vertical="center"/>
    </xf>
    <xf numFmtId="0" fontId="12" fillId="9" borderId="121" xfId="4" applyFont="1" applyFill="1" applyBorder="1" applyAlignment="1" applyProtection="1">
      <alignment horizontal="center" vertical="center"/>
    </xf>
    <xf numFmtId="0" fontId="4" fillId="9" borderId="63" xfId="4" applyFont="1" applyFill="1" applyBorder="1" applyAlignment="1" applyProtection="1">
      <alignment horizontal="center" vertical="center"/>
    </xf>
    <xf numFmtId="0" fontId="4" fillId="7" borderId="117" xfId="4" applyFont="1" applyFill="1" applyBorder="1" applyAlignment="1" applyProtection="1">
      <alignment horizontal="center" vertical="center"/>
    </xf>
    <xf numFmtId="0" fontId="4" fillId="7" borderId="118" xfId="4" applyFont="1" applyFill="1" applyBorder="1" applyAlignment="1" applyProtection="1">
      <alignment horizontal="center" vertical="center"/>
    </xf>
    <xf numFmtId="0" fontId="12" fillId="9" borderId="120" xfId="4" applyFont="1" applyFill="1" applyBorder="1" applyAlignment="1" applyProtection="1">
      <alignment horizontal="center" vertical="center"/>
    </xf>
    <xf numFmtId="0" fontId="4" fillId="4" borderId="63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68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33" fillId="5" borderId="63" xfId="0" applyFont="1" applyFill="1" applyBorder="1" applyAlignment="1" applyProtection="1">
      <alignment horizontal="center"/>
    </xf>
    <xf numFmtId="0" fontId="33" fillId="5" borderId="38" xfId="0" applyFont="1" applyFill="1" applyBorder="1" applyAlignment="1" applyProtection="1">
      <alignment horizontal="center"/>
    </xf>
    <xf numFmtId="166" fontId="27" fillId="7" borderId="0" xfId="4" applyNumberFormat="1" applyFont="1" applyFill="1" applyBorder="1" applyAlignment="1" applyProtection="1">
      <alignment horizontal="center" vertical="center" wrapText="1"/>
      <protection locked="0"/>
    </xf>
    <xf numFmtId="167" fontId="25" fillId="4" borderId="66" xfId="0" applyNumberFormat="1" applyFont="1" applyFill="1" applyBorder="1" applyAlignment="1" applyProtection="1">
      <alignment horizontal="center"/>
      <protection locked="0"/>
    </xf>
    <xf numFmtId="167" fontId="25" fillId="4" borderId="69" xfId="0" applyNumberFormat="1" applyFont="1" applyFill="1" applyBorder="1" applyAlignment="1" applyProtection="1">
      <alignment horizontal="center"/>
      <protection locked="0"/>
    </xf>
    <xf numFmtId="167" fontId="25" fillId="4" borderId="72" xfId="0" applyNumberFormat="1" applyFont="1" applyFill="1" applyBorder="1" applyAlignment="1" applyProtection="1">
      <alignment horizontal="center"/>
      <protection locked="0"/>
    </xf>
    <xf numFmtId="167" fontId="25" fillId="4" borderId="73" xfId="0" applyNumberFormat="1" applyFont="1" applyFill="1" applyBorder="1" applyAlignment="1" applyProtection="1">
      <alignment horizontal="center"/>
      <protection locked="0"/>
    </xf>
    <xf numFmtId="0" fontId="28" fillId="4" borderId="66" xfId="4" applyFont="1" applyFill="1" applyBorder="1" applyAlignment="1" applyProtection="1">
      <alignment horizontal="center"/>
    </xf>
    <xf numFmtId="0" fontId="28" fillId="4" borderId="70" xfId="4" applyFont="1" applyFill="1" applyBorder="1" applyAlignment="1" applyProtection="1">
      <alignment horizontal="center"/>
    </xf>
    <xf numFmtId="0" fontId="28" fillId="4" borderId="37" xfId="4" applyFont="1" applyFill="1" applyBorder="1" applyAlignment="1" applyProtection="1">
      <alignment horizontal="center"/>
    </xf>
    <xf numFmtId="0" fontId="28" fillId="4" borderId="71" xfId="4" applyFont="1" applyFill="1" applyBorder="1" applyAlignment="1" applyProtection="1">
      <alignment horizontal="center"/>
    </xf>
    <xf numFmtId="0" fontId="28" fillId="4" borderId="72" xfId="4" applyFont="1" applyFill="1" applyBorder="1" applyAlignment="1" applyProtection="1">
      <alignment horizontal="center"/>
    </xf>
    <xf numFmtId="0" fontId="28" fillId="4" borderId="74" xfId="4" applyFont="1" applyFill="1" applyBorder="1" applyAlignment="1" applyProtection="1">
      <alignment horizontal="center"/>
    </xf>
    <xf numFmtId="166" fontId="12" fillId="7" borderId="37" xfId="3" applyNumberFormat="1" applyFont="1" applyFill="1" applyBorder="1" applyAlignment="1" applyProtection="1">
      <alignment horizontal="center" vertical="center" wrapText="1"/>
      <protection locked="0"/>
    </xf>
    <xf numFmtId="166" fontId="27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66" xfId="0" applyFont="1" applyBorder="1" applyAlignment="1" applyProtection="1">
      <alignment horizontal="center"/>
      <protection locked="0"/>
    </xf>
    <xf numFmtId="0" fontId="29" fillId="0" borderId="69" xfId="0" applyFont="1" applyBorder="1" applyAlignment="1" applyProtection="1">
      <alignment horizontal="center"/>
      <protection locked="0"/>
    </xf>
    <xf numFmtId="0" fontId="29" fillId="0" borderId="70" xfId="0" applyFont="1" applyBorder="1" applyAlignment="1" applyProtection="1">
      <alignment horizontal="center"/>
      <protection locked="0"/>
    </xf>
    <xf numFmtId="0" fontId="29" fillId="0" borderId="37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9" fillId="0" borderId="71" xfId="0" applyFont="1" applyBorder="1" applyAlignment="1" applyProtection="1">
      <alignment horizontal="center"/>
      <protection locked="0"/>
    </xf>
    <xf numFmtId="0" fontId="29" fillId="0" borderId="72" xfId="0" applyFont="1" applyBorder="1" applyAlignment="1" applyProtection="1">
      <alignment horizontal="center"/>
      <protection locked="0"/>
    </xf>
    <xf numFmtId="0" fontId="29" fillId="0" borderId="73" xfId="0" applyFont="1" applyBorder="1" applyAlignment="1" applyProtection="1">
      <alignment horizontal="center"/>
      <protection locked="0"/>
    </xf>
    <xf numFmtId="0" fontId="29" fillId="0" borderId="74" xfId="0" applyFont="1" applyBorder="1" applyAlignment="1" applyProtection="1">
      <alignment horizontal="center"/>
      <protection locked="0"/>
    </xf>
    <xf numFmtId="0" fontId="9" fillId="7" borderId="37" xfId="4" applyFont="1" applyFill="1" applyBorder="1" applyAlignment="1" applyProtection="1">
      <alignment horizontal="center" vertical="center" wrapText="1"/>
      <protection locked="0"/>
    </xf>
    <xf numFmtId="167" fontId="25" fillId="7" borderId="0" xfId="3" applyNumberFormat="1" applyFont="1" applyFill="1" applyBorder="1" applyAlignment="1" applyProtection="1">
      <alignment horizontal="center" vertical="center" wrapText="1"/>
      <protection locked="0"/>
    </xf>
    <xf numFmtId="166" fontId="12" fillId="7" borderId="37" xfId="4" applyNumberFormat="1" applyFont="1" applyFill="1" applyBorder="1" applyAlignment="1" applyProtection="1">
      <alignment horizontal="center" vertical="center" wrapText="1"/>
      <protection locked="0"/>
    </xf>
    <xf numFmtId="0" fontId="30" fillId="4" borderId="66" xfId="0" applyFont="1" applyFill="1" applyBorder="1" applyAlignment="1" applyProtection="1">
      <alignment horizontal="center"/>
    </xf>
    <xf numFmtId="0" fontId="30" fillId="4" borderId="69" xfId="0" applyFont="1" applyFill="1" applyBorder="1" applyAlignment="1" applyProtection="1">
      <alignment horizontal="center"/>
    </xf>
    <xf numFmtId="0" fontId="30" fillId="4" borderId="72" xfId="0" applyFont="1" applyFill="1" applyBorder="1" applyAlignment="1" applyProtection="1">
      <alignment horizontal="center"/>
    </xf>
    <xf numFmtId="0" fontId="30" fillId="4" borderId="73" xfId="0" applyFont="1" applyFill="1" applyBorder="1" applyAlignment="1" applyProtection="1">
      <alignment horizontal="center"/>
    </xf>
    <xf numFmtId="0" fontId="28" fillId="4" borderId="41" xfId="4" applyFont="1" applyFill="1" applyBorder="1" applyAlignment="1" applyProtection="1">
      <alignment horizontal="center"/>
    </xf>
    <xf numFmtId="0" fontId="28" fillId="0" borderId="66" xfId="0" applyFont="1" applyBorder="1" applyAlignment="1" applyProtection="1">
      <alignment horizontal="center"/>
    </xf>
    <xf numFmtId="0" fontId="28" fillId="0" borderId="70" xfId="0" applyFont="1" applyBorder="1" applyAlignment="1" applyProtection="1">
      <alignment horizontal="center"/>
    </xf>
    <xf numFmtId="0" fontId="28" fillId="0" borderId="37" xfId="0" applyFont="1" applyBorder="1" applyAlignment="1" applyProtection="1">
      <alignment horizontal="center"/>
    </xf>
    <xf numFmtId="0" fontId="28" fillId="0" borderId="71" xfId="0" applyFont="1" applyBorder="1" applyAlignment="1" applyProtection="1">
      <alignment horizontal="center"/>
    </xf>
    <xf numFmtId="0" fontId="28" fillId="0" borderId="72" xfId="0" applyFont="1" applyBorder="1" applyAlignment="1" applyProtection="1">
      <alignment horizontal="center"/>
    </xf>
    <xf numFmtId="0" fontId="28" fillId="0" borderId="74" xfId="0" applyFont="1" applyBorder="1" applyAlignment="1" applyProtection="1">
      <alignment horizontal="center"/>
    </xf>
    <xf numFmtId="0" fontId="29" fillId="0" borderId="63" xfId="0" applyFont="1" applyFill="1" applyBorder="1" applyAlignment="1" applyProtection="1">
      <alignment horizontal="center"/>
      <protection locked="0"/>
    </xf>
    <xf numFmtId="0" fontId="29" fillId="0" borderId="38" xfId="0" applyFont="1" applyFill="1" applyBorder="1" applyAlignment="1" applyProtection="1">
      <alignment horizontal="center"/>
      <protection locked="0"/>
    </xf>
    <xf numFmtId="0" fontId="28" fillId="4" borderId="66" xfId="0" applyFont="1" applyFill="1" applyBorder="1" applyAlignment="1" applyProtection="1">
      <alignment horizontal="center"/>
    </xf>
    <xf numFmtId="0" fontId="28" fillId="4" borderId="70" xfId="0" applyFont="1" applyFill="1" applyBorder="1" applyAlignment="1" applyProtection="1">
      <alignment horizontal="center"/>
    </xf>
    <xf numFmtId="0" fontId="28" fillId="4" borderId="37" xfId="0" applyFont="1" applyFill="1" applyBorder="1" applyAlignment="1" applyProtection="1">
      <alignment horizontal="center"/>
    </xf>
    <xf numFmtId="0" fontId="28" fillId="4" borderId="71" xfId="0" applyFont="1" applyFill="1" applyBorder="1" applyAlignment="1" applyProtection="1">
      <alignment horizontal="center"/>
    </xf>
    <xf numFmtId="0" fontId="28" fillId="4" borderId="72" xfId="0" applyFont="1" applyFill="1" applyBorder="1" applyAlignment="1" applyProtection="1">
      <alignment horizontal="center"/>
    </xf>
    <xf numFmtId="0" fontId="28" fillId="4" borderId="74" xfId="0" applyFont="1" applyFill="1" applyBorder="1" applyAlignment="1" applyProtection="1">
      <alignment horizontal="center"/>
    </xf>
    <xf numFmtId="0" fontId="29" fillId="0" borderId="68" xfId="0" applyFont="1" applyFill="1" applyBorder="1" applyAlignment="1" applyProtection="1">
      <alignment horizontal="center"/>
      <protection locked="0"/>
    </xf>
    <xf numFmtId="0" fontId="4" fillId="4" borderId="38" xfId="4" applyFont="1" applyFill="1" applyBorder="1" applyAlignment="1" applyProtection="1">
      <alignment horizontal="center" vertical="center" wrapText="1"/>
    </xf>
    <xf numFmtId="0" fontId="4" fillId="4" borderId="68" xfId="4" applyFont="1" applyFill="1" applyBorder="1" applyAlignment="1" applyProtection="1">
      <alignment horizontal="center" vertical="center" wrapText="1"/>
    </xf>
    <xf numFmtId="0" fontId="4" fillId="4" borderId="63" xfId="4" applyFont="1" applyFill="1" applyBorder="1" applyAlignment="1" applyProtection="1">
      <alignment horizontal="center" vertical="center" wrapText="1"/>
    </xf>
    <xf numFmtId="0" fontId="30" fillId="4" borderId="70" xfId="0" applyFont="1" applyFill="1" applyBorder="1" applyAlignment="1" applyProtection="1">
      <alignment horizontal="center"/>
    </xf>
    <xf numFmtId="0" fontId="30" fillId="4" borderId="74" xfId="0" applyFont="1" applyFill="1" applyBorder="1" applyAlignment="1" applyProtection="1">
      <alignment horizontal="center"/>
    </xf>
    <xf numFmtId="0" fontId="4" fillId="4" borderId="115" xfId="4" applyFont="1" applyFill="1" applyBorder="1" applyAlignment="1" applyProtection="1">
      <alignment horizontal="center" vertical="center" wrapText="1"/>
    </xf>
    <xf numFmtId="0" fontId="4" fillId="4" borderId="116" xfId="4" applyFont="1" applyFill="1" applyBorder="1" applyAlignment="1" applyProtection="1">
      <alignment horizontal="center" vertical="center" wrapText="1"/>
    </xf>
    <xf numFmtId="167" fontId="25" fillId="4" borderId="95" xfId="4" applyNumberFormat="1" applyFont="1" applyFill="1" applyBorder="1" applyAlignment="1" applyProtection="1">
      <alignment horizontal="center" vertical="center" wrapText="1"/>
      <protection locked="0"/>
    </xf>
    <xf numFmtId="167" fontId="25" fillId="4" borderId="75" xfId="4" applyNumberFormat="1" applyFont="1" applyFill="1" applyBorder="1" applyAlignment="1" applyProtection="1">
      <alignment horizontal="center" vertical="center" wrapText="1"/>
      <protection locked="0"/>
    </xf>
    <xf numFmtId="167" fontId="25" fillId="4" borderId="64" xfId="4" applyNumberFormat="1" applyFont="1" applyFill="1" applyBorder="1" applyAlignment="1" applyProtection="1">
      <alignment horizontal="center" vertical="center" wrapText="1"/>
      <protection locked="0"/>
    </xf>
    <xf numFmtId="0" fontId="12" fillId="4" borderId="95" xfId="4" applyFont="1" applyFill="1" applyBorder="1" applyAlignment="1" applyProtection="1">
      <alignment horizontal="left" vertical="center" wrapText="1"/>
    </xf>
    <xf numFmtId="0" fontId="12" fillId="4" borderId="64" xfId="4" applyFont="1" applyFill="1" applyBorder="1" applyAlignment="1" applyProtection="1">
      <alignment horizontal="left" vertical="center" wrapText="1"/>
    </xf>
    <xf numFmtId="166" fontId="4" fillId="7" borderId="66" xfId="4" applyNumberFormat="1" applyFont="1" applyFill="1" applyBorder="1" applyAlignment="1" applyProtection="1">
      <alignment horizontal="center" vertical="center" wrapText="1"/>
      <protection locked="0"/>
    </xf>
    <xf numFmtId="166" fontId="4" fillId="7" borderId="37" xfId="4" applyNumberFormat="1" applyFont="1" applyFill="1" applyBorder="1" applyAlignment="1" applyProtection="1">
      <alignment horizontal="center" vertical="center" wrapText="1"/>
      <protection locked="0"/>
    </xf>
    <xf numFmtId="2" fontId="4" fillId="4" borderId="38" xfId="4" applyNumberFormat="1" applyFont="1" applyFill="1" applyBorder="1" applyAlignment="1" applyProtection="1">
      <alignment horizontal="center" vertical="center" wrapText="1"/>
    </xf>
    <xf numFmtId="2" fontId="4" fillId="4" borderId="68" xfId="4" applyNumberFormat="1" applyFont="1" applyFill="1" applyBorder="1" applyAlignment="1" applyProtection="1">
      <alignment horizontal="center" vertical="center" wrapText="1"/>
    </xf>
    <xf numFmtId="167" fontId="25" fillId="4" borderId="95" xfId="0" applyNumberFormat="1" applyFont="1" applyFill="1" applyBorder="1" applyAlignment="1" applyProtection="1">
      <alignment horizontal="center" vertical="center" wrapText="1"/>
      <protection locked="0"/>
    </xf>
    <xf numFmtId="167" fontId="25" fillId="4" borderId="75" xfId="0" applyNumberFormat="1" applyFont="1" applyFill="1" applyBorder="1" applyAlignment="1" applyProtection="1">
      <alignment horizontal="center" vertical="center" wrapText="1"/>
      <protection locked="0"/>
    </xf>
    <xf numFmtId="167" fontId="25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69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2" fontId="4" fillId="4" borderId="37" xfId="0" applyNumberFormat="1" applyFont="1" applyFill="1" applyBorder="1" applyAlignment="1" applyProtection="1">
      <alignment horizontal="center" vertical="center" wrapText="1"/>
    </xf>
    <xf numFmtId="2" fontId="4" fillId="4" borderId="72" xfId="0" applyNumberFormat="1" applyFont="1" applyFill="1" applyBorder="1" applyAlignment="1" applyProtection="1">
      <alignment horizontal="center" vertical="center" wrapText="1"/>
    </xf>
    <xf numFmtId="0" fontId="29" fillId="4" borderId="41" xfId="0" applyFont="1" applyFill="1" applyBorder="1" applyAlignment="1" applyProtection="1">
      <alignment horizontal="center" vertical="center" wrapText="1"/>
      <protection locked="0"/>
    </xf>
    <xf numFmtId="166" fontId="27" fillId="0" borderId="23" xfId="4" applyNumberFormat="1" applyFont="1" applyFill="1" applyBorder="1" applyAlignment="1" applyProtection="1">
      <alignment horizontal="center" vertical="center" wrapText="1"/>
      <protection locked="0"/>
    </xf>
    <xf numFmtId="166" fontId="27" fillId="0" borderId="14" xfId="4" applyNumberFormat="1" applyFont="1" applyFill="1" applyBorder="1" applyAlignment="1" applyProtection="1">
      <alignment horizontal="center" vertical="center" wrapText="1"/>
      <protection locked="0"/>
    </xf>
    <xf numFmtId="0" fontId="0" fillId="4" borderId="68" xfId="0" applyFill="1" applyBorder="1" applyProtection="1"/>
    <xf numFmtId="166" fontId="12" fillId="4" borderId="63" xfId="4" applyNumberFormat="1" applyFont="1" applyFill="1" applyBorder="1" applyAlignment="1" applyProtection="1">
      <alignment horizontal="center" vertical="center" wrapText="1"/>
    </xf>
    <xf numFmtId="166" fontId="12" fillId="4" borderId="24" xfId="4" applyNumberFormat="1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/>
      <protection locked="0"/>
    </xf>
    <xf numFmtId="166" fontId="12" fillId="0" borderId="63" xfId="4" applyNumberFormat="1" applyFont="1" applyFill="1" applyBorder="1" applyAlignment="1" applyProtection="1">
      <alignment horizontal="center" vertical="center" wrapText="1"/>
    </xf>
    <xf numFmtId="166" fontId="12" fillId="0" borderId="24" xfId="4" applyNumberFormat="1" applyFont="1" applyFill="1" applyBorder="1" applyAlignment="1" applyProtection="1">
      <alignment horizontal="center" vertical="center" wrapText="1"/>
    </xf>
    <xf numFmtId="0" fontId="12" fillId="4" borderId="63" xfId="4" applyFont="1" applyFill="1" applyBorder="1" applyAlignment="1" applyProtection="1">
      <alignment horizontal="center" vertical="center"/>
    </xf>
    <xf numFmtId="0" fontId="12" fillId="4" borderId="68" xfId="4" applyFont="1" applyFill="1" applyBorder="1" applyAlignment="1" applyProtection="1">
      <alignment horizontal="center" vertical="center"/>
    </xf>
    <xf numFmtId="0" fontId="30" fillId="4" borderId="72" xfId="0" applyFont="1" applyFill="1" applyBorder="1" applyAlignment="1" applyProtection="1">
      <alignment horizontal="center"/>
      <protection locked="0"/>
    </xf>
    <xf numFmtId="0" fontId="30" fillId="4" borderId="73" xfId="0" applyFont="1" applyFill="1" applyBorder="1" applyAlignment="1" applyProtection="1">
      <alignment horizontal="center"/>
      <protection locked="0"/>
    </xf>
    <xf numFmtId="0" fontId="30" fillId="4" borderId="74" xfId="0" applyFont="1" applyFill="1" applyBorder="1" applyAlignment="1" applyProtection="1">
      <alignment horizontal="center"/>
      <protection locked="0"/>
    </xf>
    <xf numFmtId="0" fontId="28" fillId="4" borderId="63" xfId="0" applyFont="1" applyFill="1" applyBorder="1" applyAlignment="1" applyProtection="1">
      <alignment horizontal="center"/>
    </xf>
    <xf numFmtId="0" fontId="28" fillId="4" borderId="38" xfId="0" applyFont="1" applyFill="1" applyBorder="1" applyAlignment="1" applyProtection="1">
      <alignment horizontal="center"/>
    </xf>
    <xf numFmtId="0" fontId="28" fillId="4" borderId="68" xfId="0" applyFont="1" applyFill="1" applyBorder="1" applyAlignment="1" applyProtection="1">
      <alignment horizontal="center"/>
    </xf>
    <xf numFmtId="0" fontId="29" fillId="0" borderId="63" xfId="0" applyFont="1" applyBorder="1" applyAlignment="1" applyProtection="1">
      <alignment horizontal="center"/>
      <protection locked="0"/>
    </xf>
    <xf numFmtId="0" fontId="29" fillId="0" borderId="38" xfId="0" applyFont="1" applyBorder="1" applyAlignment="1" applyProtection="1">
      <alignment horizontal="center"/>
      <protection locked="0"/>
    </xf>
    <xf numFmtId="0" fontId="29" fillId="0" borderId="68" xfId="0" applyFont="1" applyBorder="1" applyAlignment="1" applyProtection="1">
      <alignment horizontal="center"/>
      <protection locked="0"/>
    </xf>
    <xf numFmtId="0" fontId="30" fillId="4" borderId="95" xfId="0" applyFont="1" applyFill="1" applyBorder="1" applyAlignment="1" applyProtection="1">
      <alignment horizontal="center"/>
    </xf>
    <xf numFmtId="0" fontId="30" fillId="4" borderId="75" xfId="0" applyFont="1" applyFill="1" applyBorder="1" applyAlignment="1" applyProtection="1">
      <alignment horizontal="center"/>
    </xf>
    <xf numFmtId="0" fontId="30" fillId="4" borderId="64" xfId="0" applyFont="1" applyFill="1" applyBorder="1" applyAlignment="1" applyProtection="1">
      <alignment horizontal="center"/>
    </xf>
    <xf numFmtId="0" fontId="12" fillId="4" borderId="95" xfId="0" applyFont="1" applyFill="1" applyBorder="1" applyAlignment="1" applyProtection="1">
      <alignment horizontal="left" vertical="center" wrapText="1"/>
    </xf>
    <xf numFmtId="0" fontId="12" fillId="4" borderId="64" xfId="0" applyFont="1" applyFill="1" applyBorder="1" applyAlignment="1" applyProtection="1">
      <alignment horizontal="left" vertical="center" wrapText="1"/>
    </xf>
    <xf numFmtId="0" fontId="31" fillId="4" borderId="66" xfId="0" applyFont="1" applyFill="1" applyBorder="1" applyAlignment="1" applyProtection="1">
      <alignment horizontal="center"/>
    </xf>
    <xf numFmtId="0" fontId="31" fillId="4" borderId="69" xfId="0" applyFont="1" applyFill="1" applyBorder="1" applyAlignment="1" applyProtection="1">
      <alignment horizontal="center"/>
    </xf>
    <xf numFmtId="0" fontId="31" fillId="4" borderId="70" xfId="0" applyFont="1" applyFill="1" applyBorder="1" applyAlignment="1" applyProtection="1">
      <alignment horizontal="center"/>
    </xf>
    <xf numFmtId="0" fontId="31" fillId="4" borderId="72" xfId="0" applyFont="1" applyFill="1" applyBorder="1" applyAlignment="1" applyProtection="1">
      <alignment horizontal="center"/>
    </xf>
    <xf numFmtId="0" fontId="31" fillId="4" borderId="73" xfId="0" applyFont="1" applyFill="1" applyBorder="1" applyAlignment="1" applyProtection="1">
      <alignment horizontal="center"/>
    </xf>
    <xf numFmtId="0" fontId="31" fillId="4" borderId="74" xfId="0" applyFont="1" applyFill="1" applyBorder="1" applyAlignment="1" applyProtection="1">
      <alignment horizontal="center"/>
    </xf>
    <xf numFmtId="0" fontId="12" fillId="4" borderId="95" xfId="0" applyFont="1" applyFill="1" applyBorder="1" applyAlignment="1" applyProtection="1">
      <alignment vertical="center" wrapText="1"/>
    </xf>
    <xf numFmtId="0" fontId="12" fillId="4" borderId="64" xfId="0" applyFont="1" applyFill="1" applyBorder="1" applyAlignment="1" applyProtection="1">
      <alignment vertical="center" wrapText="1"/>
    </xf>
    <xf numFmtId="0" fontId="12" fillId="4" borderId="66" xfId="4" applyFont="1" applyFill="1" applyBorder="1" applyAlignment="1" applyProtection="1">
      <alignment horizontal="left" vertical="center"/>
    </xf>
    <xf numFmtId="0" fontId="12" fillId="4" borderId="69" xfId="4" applyFont="1" applyFill="1" applyBorder="1" applyAlignment="1" applyProtection="1">
      <alignment horizontal="left" vertical="center"/>
    </xf>
    <xf numFmtId="0" fontId="12" fillId="4" borderId="70" xfId="4" applyFont="1" applyFill="1" applyBorder="1" applyAlignment="1" applyProtection="1">
      <alignment horizontal="left" vertical="center"/>
    </xf>
    <xf numFmtId="0" fontId="12" fillId="4" borderId="72" xfId="4" applyFont="1" applyFill="1" applyBorder="1" applyAlignment="1" applyProtection="1">
      <alignment horizontal="left" vertical="center"/>
    </xf>
    <xf numFmtId="0" fontId="12" fillId="4" borderId="73" xfId="4" applyFont="1" applyFill="1" applyBorder="1" applyAlignment="1" applyProtection="1">
      <alignment horizontal="left" vertical="center"/>
    </xf>
    <xf numFmtId="0" fontId="12" fillId="4" borderId="74" xfId="4" applyFont="1" applyFill="1" applyBorder="1" applyAlignment="1" applyProtection="1">
      <alignment horizontal="left" vertical="center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</xf>
    <xf numFmtId="2" fontId="27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71" xfId="0" applyFont="1" applyBorder="1" applyAlignment="1" applyProtection="1">
      <alignment horizontal="center"/>
      <protection locked="0"/>
    </xf>
    <xf numFmtId="0" fontId="28" fillId="0" borderId="73" xfId="0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0" fontId="9" fillId="7" borderId="37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Border="1" applyAlignment="1" applyProtection="1">
      <alignment horizontal="center" vertical="center" wrapText="1"/>
      <protection locked="0"/>
    </xf>
    <xf numFmtId="0" fontId="4" fillId="4" borderId="95" xfId="4" applyFont="1" applyFill="1" applyBorder="1" applyAlignment="1" applyProtection="1">
      <alignment horizontal="center" vertical="center"/>
    </xf>
    <xf numFmtId="0" fontId="4" fillId="4" borderId="75" xfId="4" applyFont="1" applyFill="1" applyBorder="1" applyAlignment="1" applyProtection="1">
      <alignment horizontal="center" vertical="center"/>
    </xf>
    <xf numFmtId="0" fontId="4" fillId="4" borderId="64" xfId="4" applyFont="1" applyFill="1" applyBorder="1" applyAlignment="1" applyProtection="1">
      <alignment horizontal="center" vertical="center"/>
    </xf>
    <xf numFmtId="0" fontId="4" fillId="4" borderId="63" xfId="4" applyFont="1" applyFill="1" applyBorder="1" applyAlignment="1" applyProtection="1">
      <alignment horizontal="center" vertical="center"/>
    </xf>
    <xf numFmtId="0" fontId="3" fillId="4" borderId="68" xfId="0" applyFont="1" applyFill="1" applyBorder="1" applyProtection="1"/>
    <xf numFmtId="0" fontId="12" fillId="4" borderId="95" xfId="4" applyFont="1" applyFill="1" applyBorder="1" applyAlignment="1" applyProtection="1">
      <alignment horizontal="left" vertical="center"/>
    </xf>
    <xf numFmtId="0" fontId="12" fillId="4" borderId="75" xfId="4" applyFont="1" applyFill="1" applyBorder="1" applyAlignment="1" applyProtection="1">
      <alignment horizontal="left" vertical="center"/>
    </xf>
    <xf numFmtId="0" fontId="12" fillId="4" borderId="64" xfId="4" applyFont="1" applyFill="1" applyBorder="1" applyAlignment="1" applyProtection="1">
      <alignment horizontal="left" vertical="center"/>
    </xf>
    <xf numFmtId="167" fontId="25" fillId="4" borderId="41" xfId="0" applyNumberFormat="1" applyFont="1" applyFill="1" applyBorder="1" applyAlignment="1" applyProtection="1">
      <alignment horizontal="center"/>
      <protection locked="0"/>
    </xf>
    <xf numFmtId="0" fontId="39" fillId="4" borderId="66" xfId="4" applyFont="1" applyFill="1" applyBorder="1" applyAlignment="1" applyProtection="1">
      <alignment horizontal="center" vertical="center"/>
    </xf>
    <xf numFmtId="0" fontId="39" fillId="4" borderId="69" xfId="4" applyFont="1" applyFill="1" applyBorder="1" applyAlignment="1" applyProtection="1">
      <alignment horizontal="center" vertical="center"/>
    </xf>
    <xf numFmtId="0" fontId="39" fillId="4" borderId="70" xfId="4" applyFont="1" applyFill="1" applyBorder="1" applyAlignment="1" applyProtection="1">
      <alignment horizontal="center" vertical="center"/>
    </xf>
    <xf numFmtId="0" fontId="39" fillId="4" borderId="72" xfId="4" applyFont="1" applyFill="1" applyBorder="1" applyAlignment="1" applyProtection="1">
      <alignment horizontal="center" vertical="center"/>
    </xf>
    <xf numFmtId="0" fontId="39" fillId="4" borderId="73" xfId="4" applyFont="1" applyFill="1" applyBorder="1" applyAlignment="1" applyProtection="1">
      <alignment horizontal="center" vertical="center"/>
    </xf>
    <xf numFmtId="0" fontId="39" fillId="4" borderId="74" xfId="4" applyFont="1" applyFill="1" applyBorder="1" applyAlignment="1" applyProtection="1">
      <alignment horizontal="center" vertical="center"/>
    </xf>
    <xf numFmtId="0" fontId="30" fillId="4" borderId="41" xfId="0" applyFont="1" applyFill="1" applyBorder="1" applyAlignment="1" applyProtection="1">
      <alignment horizontal="center"/>
    </xf>
    <xf numFmtId="0" fontId="27" fillId="7" borderId="0" xfId="4" applyFont="1" applyFill="1" applyBorder="1" applyAlignment="1" applyProtection="1">
      <alignment horizontal="center" vertical="center" wrapText="1"/>
      <protection locked="0"/>
    </xf>
    <xf numFmtId="167" fontId="25" fillId="11" borderId="95" xfId="4" applyNumberFormat="1" applyFont="1" applyFill="1" applyBorder="1" applyAlignment="1" applyProtection="1">
      <alignment horizontal="center"/>
      <protection locked="0"/>
    </xf>
    <xf numFmtId="167" fontId="25" fillId="11" borderId="75" xfId="4" applyNumberFormat="1" applyFont="1" applyFill="1" applyBorder="1" applyAlignment="1" applyProtection="1">
      <alignment horizontal="center"/>
      <protection locked="0"/>
    </xf>
    <xf numFmtId="167" fontId="25" fillId="11" borderId="64" xfId="4" applyNumberFormat="1" applyFont="1" applyFill="1" applyBorder="1" applyAlignment="1" applyProtection="1">
      <alignment horizontal="center"/>
      <protection locked="0"/>
    </xf>
    <xf numFmtId="0" fontId="27" fillId="7" borderId="0" xfId="0" applyFont="1" applyFill="1" applyBorder="1" applyAlignment="1" applyProtection="1">
      <alignment horizontal="center" vertical="center" wrapText="1"/>
      <protection locked="0"/>
    </xf>
    <xf numFmtId="0" fontId="29" fillId="4" borderId="95" xfId="0" applyFont="1" applyFill="1" applyBorder="1" applyAlignment="1" applyProtection="1">
      <alignment horizontal="center" vertical="center" wrapText="1"/>
      <protection locked="0"/>
    </xf>
    <xf numFmtId="0" fontId="12" fillId="4" borderId="41" xfId="0" applyFont="1" applyFill="1" applyBorder="1" applyAlignment="1" applyProtection="1">
      <alignment horizontal="left" vertical="center" wrapText="1"/>
    </xf>
    <xf numFmtId="2" fontId="27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29" fillId="4" borderId="66" xfId="4" applyFont="1" applyFill="1" applyBorder="1" applyAlignment="1" applyProtection="1">
      <alignment horizontal="center"/>
      <protection locked="0"/>
    </xf>
    <xf numFmtId="0" fontId="29" fillId="4" borderId="69" xfId="4" applyFont="1" applyFill="1" applyBorder="1" applyAlignment="1" applyProtection="1">
      <alignment horizontal="center"/>
      <protection locked="0"/>
    </xf>
    <xf numFmtId="0" fontId="29" fillId="4" borderId="70" xfId="4" applyFont="1" applyFill="1" applyBorder="1" applyAlignment="1" applyProtection="1">
      <alignment horizontal="center"/>
      <protection locked="0"/>
    </xf>
    <xf numFmtId="0" fontId="29" fillId="4" borderId="37" xfId="4" applyFont="1" applyFill="1" applyBorder="1" applyAlignment="1" applyProtection="1">
      <alignment horizontal="center"/>
      <protection locked="0"/>
    </xf>
    <xf numFmtId="0" fontId="29" fillId="4" borderId="0" xfId="4" applyFont="1" applyFill="1" applyBorder="1" applyAlignment="1" applyProtection="1">
      <alignment horizontal="center"/>
      <protection locked="0"/>
    </xf>
    <xf numFmtId="0" fontId="29" fillId="4" borderId="71" xfId="4" applyFont="1" applyFill="1" applyBorder="1" applyAlignment="1" applyProtection="1">
      <alignment horizontal="center"/>
      <protection locked="0"/>
    </xf>
    <xf numFmtId="0" fontId="29" fillId="4" borderId="72" xfId="4" applyFont="1" applyFill="1" applyBorder="1" applyAlignment="1" applyProtection="1">
      <alignment horizontal="center"/>
      <protection locked="0"/>
    </xf>
    <xf numFmtId="0" fontId="29" fillId="4" borderId="73" xfId="4" applyFont="1" applyFill="1" applyBorder="1" applyAlignment="1" applyProtection="1">
      <alignment horizontal="center"/>
      <protection locked="0"/>
    </xf>
    <xf numFmtId="0" fontId="29" fillId="4" borderId="74" xfId="4" applyFont="1" applyFill="1" applyBorder="1" applyAlignment="1" applyProtection="1">
      <alignment horizontal="center"/>
      <protection locked="0"/>
    </xf>
    <xf numFmtId="0" fontId="32" fillId="4" borderId="66" xfId="0" applyFont="1" applyFill="1" applyBorder="1" applyAlignment="1" applyProtection="1">
      <alignment horizontal="center" vertical="center" wrapText="1"/>
      <protection locked="0"/>
    </xf>
    <xf numFmtId="0" fontId="32" fillId="4" borderId="69" xfId="0" applyFont="1" applyFill="1" applyBorder="1" applyAlignment="1" applyProtection="1">
      <alignment horizontal="center" vertical="center" wrapText="1"/>
      <protection locked="0"/>
    </xf>
    <xf numFmtId="0" fontId="32" fillId="4" borderId="70" xfId="0" applyFont="1" applyFill="1" applyBorder="1" applyAlignment="1" applyProtection="1">
      <alignment horizontal="center" vertical="center" wrapText="1"/>
      <protection locked="0"/>
    </xf>
    <xf numFmtId="0" fontId="32" fillId="4" borderId="37" xfId="0" applyFont="1" applyFill="1" applyBorder="1" applyAlignment="1" applyProtection="1">
      <alignment horizontal="center" vertical="center" wrapText="1"/>
      <protection locked="0"/>
    </xf>
    <xf numFmtId="0" fontId="32" fillId="4" borderId="0" xfId="0" applyFont="1" applyFill="1" applyBorder="1" applyAlignment="1" applyProtection="1">
      <alignment horizontal="center" vertical="center" wrapText="1"/>
      <protection locked="0"/>
    </xf>
    <xf numFmtId="0" fontId="32" fillId="4" borderId="71" xfId="0" applyFont="1" applyFill="1" applyBorder="1" applyAlignment="1" applyProtection="1">
      <alignment horizontal="center" vertical="center" wrapText="1"/>
      <protection locked="0"/>
    </xf>
    <xf numFmtId="0" fontId="32" fillId="4" borderId="72" xfId="0" applyFont="1" applyFill="1" applyBorder="1" applyAlignment="1" applyProtection="1">
      <alignment horizontal="center" vertical="center" wrapText="1"/>
      <protection locked="0"/>
    </xf>
    <xf numFmtId="0" fontId="32" fillId="4" borderId="73" xfId="0" applyFont="1" applyFill="1" applyBorder="1" applyAlignment="1" applyProtection="1">
      <alignment horizontal="center" vertical="center" wrapText="1"/>
      <protection locked="0"/>
    </xf>
    <xf numFmtId="0" fontId="32" fillId="4" borderId="74" xfId="0" applyFont="1" applyFill="1" applyBorder="1" applyAlignment="1" applyProtection="1">
      <alignment horizontal="center" vertical="center" wrapText="1"/>
      <protection locked="0"/>
    </xf>
    <xf numFmtId="167" fontId="25" fillId="11" borderId="66" xfId="4" applyNumberFormat="1" applyFont="1" applyFill="1" applyBorder="1" applyAlignment="1" applyProtection="1">
      <alignment horizontal="center"/>
      <protection locked="0"/>
    </xf>
    <xf numFmtId="167" fontId="25" fillId="11" borderId="69" xfId="4" applyNumberFormat="1" applyFont="1" applyFill="1" applyBorder="1" applyAlignment="1" applyProtection="1">
      <alignment horizontal="center"/>
      <protection locked="0"/>
    </xf>
    <xf numFmtId="167" fontId="25" fillId="11" borderId="70" xfId="4" applyNumberFormat="1" applyFont="1" applyFill="1" applyBorder="1" applyAlignment="1" applyProtection="1">
      <alignment horizontal="center"/>
      <protection locked="0"/>
    </xf>
    <xf numFmtId="167" fontId="25" fillId="11" borderId="72" xfId="4" applyNumberFormat="1" applyFont="1" applyFill="1" applyBorder="1" applyAlignment="1" applyProtection="1">
      <alignment horizontal="center"/>
      <protection locked="0"/>
    </xf>
    <xf numFmtId="167" fontId="25" fillId="11" borderId="73" xfId="4" applyNumberFormat="1" applyFont="1" applyFill="1" applyBorder="1" applyAlignment="1" applyProtection="1">
      <alignment horizontal="center"/>
      <protection locked="0"/>
    </xf>
    <xf numFmtId="167" fontId="25" fillId="11" borderId="74" xfId="4" applyNumberFormat="1" applyFont="1" applyFill="1" applyBorder="1" applyAlignment="1" applyProtection="1">
      <alignment horizontal="center"/>
      <protection locked="0"/>
    </xf>
    <xf numFmtId="0" fontId="36" fillId="4" borderId="38" xfId="0" applyFont="1" applyFill="1" applyBorder="1" applyAlignment="1" applyProtection="1">
      <alignment horizontal="center" vertical="center" wrapText="1"/>
    </xf>
    <xf numFmtId="0" fontId="36" fillId="4" borderId="68" xfId="0" applyFont="1" applyFill="1" applyBorder="1" applyAlignment="1" applyProtection="1">
      <alignment horizontal="center" vertical="center" wrapText="1"/>
    </xf>
    <xf numFmtId="0" fontId="36" fillId="4" borderId="63" xfId="0" applyFont="1" applyFill="1" applyBorder="1" applyAlignment="1" applyProtection="1">
      <alignment horizontal="center" vertical="center" wrapText="1"/>
    </xf>
    <xf numFmtId="0" fontId="4" fillId="7" borderId="66" xfId="0" applyFont="1" applyFill="1" applyBorder="1" applyAlignment="1" applyProtection="1">
      <alignment horizontal="center" vertical="center" wrapText="1"/>
      <protection locked="0"/>
    </xf>
    <xf numFmtId="0" fontId="4" fillId="7" borderId="37" xfId="0" applyFont="1" applyFill="1" applyBorder="1" applyAlignment="1" applyProtection="1">
      <alignment horizontal="center" vertical="center" wrapText="1"/>
      <protection locked="0"/>
    </xf>
    <xf numFmtId="166" fontId="4" fillId="7" borderId="66" xfId="3" applyNumberFormat="1" applyFont="1" applyFill="1" applyBorder="1" applyAlignment="1" applyProtection="1">
      <alignment horizontal="center" vertical="center" wrapText="1"/>
      <protection locked="0"/>
    </xf>
    <xf numFmtId="166" fontId="4" fillId="7" borderId="37" xfId="3" applyNumberFormat="1" applyFont="1" applyFill="1" applyBorder="1" applyAlignment="1" applyProtection="1">
      <alignment horizontal="center" vertical="center" wrapText="1"/>
      <protection locked="0"/>
    </xf>
    <xf numFmtId="0" fontId="30" fillId="4" borderId="95" xfId="4" applyFont="1" applyFill="1" applyBorder="1" applyAlignment="1" applyProtection="1">
      <alignment horizontal="center"/>
    </xf>
    <xf numFmtId="0" fontId="30" fillId="4" borderId="75" xfId="4" applyFont="1" applyFill="1" applyBorder="1" applyAlignment="1" applyProtection="1">
      <alignment horizontal="center"/>
    </xf>
    <xf numFmtId="0" fontId="30" fillId="4" borderId="64" xfId="4" applyFont="1" applyFill="1" applyBorder="1" applyAlignment="1" applyProtection="1">
      <alignment horizontal="center"/>
    </xf>
    <xf numFmtId="0" fontId="30" fillId="4" borderId="72" xfId="4" applyFont="1" applyFill="1" applyBorder="1" applyAlignment="1" applyProtection="1">
      <alignment horizontal="center"/>
    </xf>
    <xf numFmtId="0" fontId="30" fillId="4" borderId="73" xfId="4" applyFont="1" applyFill="1" applyBorder="1" applyAlignment="1" applyProtection="1">
      <alignment horizontal="center"/>
    </xf>
    <xf numFmtId="0" fontId="30" fillId="4" borderId="74" xfId="4" applyFont="1" applyFill="1" applyBorder="1" applyAlignment="1" applyProtection="1">
      <alignment horizontal="center"/>
    </xf>
    <xf numFmtId="0" fontId="12" fillId="4" borderId="95" xfId="4" applyFont="1" applyFill="1" applyBorder="1" applyAlignment="1" applyProtection="1">
      <alignment horizontal="left"/>
    </xf>
    <xf numFmtId="0" fontId="12" fillId="4" borderId="75" xfId="4" applyFont="1" applyFill="1" applyBorder="1" applyAlignment="1" applyProtection="1">
      <alignment horizontal="left"/>
    </xf>
    <xf numFmtId="167" fontId="25" fillId="4" borderId="95" xfId="4" applyNumberFormat="1" applyFont="1" applyFill="1" applyBorder="1" applyAlignment="1" applyProtection="1">
      <alignment horizontal="center"/>
      <protection locked="0"/>
    </xf>
    <xf numFmtId="167" fontId="25" fillId="4" borderId="75" xfId="4" applyNumberFormat="1" applyFont="1" applyFill="1" applyBorder="1" applyAlignment="1" applyProtection="1">
      <alignment horizontal="center"/>
      <protection locked="0"/>
    </xf>
    <xf numFmtId="167" fontId="25" fillId="4" borderId="64" xfId="4" applyNumberFormat="1" applyFont="1" applyFill="1" applyBorder="1" applyAlignment="1" applyProtection="1">
      <alignment horizontal="center"/>
      <protection locked="0"/>
    </xf>
    <xf numFmtId="0" fontId="12" fillId="4" borderId="66" xfId="4" applyFont="1" applyFill="1" applyBorder="1" applyAlignment="1" applyProtection="1">
      <alignment horizontal="left"/>
    </xf>
    <xf numFmtId="0" fontId="12" fillId="4" borderId="69" xfId="4" applyFont="1" applyFill="1" applyBorder="1" applyAlignment="1" applyProtection="1">
      <alignment horizontal="left"/>
    </xf>
    <xf numFmtId="0" fontId="12" fillId="4" borderId="72" xfId="4" applyFont="1" applyFill="1" applyBorder="1" applyAlignment="1" applyProtection="1">
      <alignment horizontal="left"/>
    </xf>
    <xf numFmtId="0" fontId="12" fillId="4" borderId="73" xfId="4" applyFont="1" applyFill="1" applyBorder="1" applyAlignment="1" applyProtection="1">
      <alignment horizontal="left"/>
    </xf>
    <xf numFmtId="0" fontId="4" fillId="4" borderId="95" xfId="4" applyFont="1" applyFill="1" applyBorder="1" applyAlignment="1" applyProtection="1">
      <alignment horizontal="center" vertical="center" wrapText="1"/>
    </xf>
    <xf numFmtId="0" fontId="4" fillId="4" borderId="75" xfId="4" applyFont="1" applyFill="1" applyBorder="1" applyAlignment="1" applyProtection="1">
      <alignment horizontal="center" vertical="center" wrapText="1"/>
    </xf>
    <xf numFmtId="0" fontId="4" fillId="4" borderId="64" xfId="4" applyFont="1" applyFill="1" applyBorder="1" applyAlignment="1" applyProtection="1">
      <alignment horizontal="center" vertical="center" wrapText="1"/>
    </xf>
    <xf numFmtId="167" fontId="4" fillId="7" borderId="0" xfId="0" applyNumberFormat="1" applyFont="1" applyFill="1" applyBorder="1" applyAlignment="1" applyProtection="1">
      <alignment horizontal="center" vertical="center" wrapText="1"/>
    </xf>
    <xf numFmtId="166" fontId="4" fillId="7" borderId="0" xfId="0" applyNumberFormat="1" applyFont="1" applyFill="1" applyBorder="1" applyAlignment="1" applyProtection="1">
      <alignment horizontal="center"/>
    </xf>
    <xf numFmtId="166" fontId="12" fillId="4" borderId="26" xfId="4" applyNumberFormat="1" applyFont="1" applyFill="1" applyBorder="1" applyAlignment="1" applyProtection="1">
      <alignment horizontal="center" vertical="center" wrapText="1"/>
    </xf>
    <xf numFmtId="166" fontId="12" fillId="4" borderId="68" xfId="4" applyNumberFormat="1" applyFont="1" applyFill="1" applyBorder="1" applyAlignment="1" applyProtection="1">
      <alignment horizontal="center" vertical="center" wrapText="1"/>
    </xf>
    <xf numFmtId="166" fontId="27" fillId="0" borderId="25" xfId="4" applyNumberFormat="1" applyFont="1" applyFill="1" applyBorder="1" applyAlignment="1" applyProtection="1">
      <alignment horizontal="center" vertical="center" wrapText="1"/>
      <protection locked="0"/>
    </xf>
    <xf numFmtId="1" fontId="40" fillId="4" borderId="63" xfId="0" applyNumberFormat="1" applyFont="1" applyFill="1" applyBorder="1" applyAlignment="1" applyProtection="1">
      <alignment horizontal="center" vertical="center" wrapText="1"/>
      <protection locked="0"/>
    </xf>
    <xf numFmtId="1" fontId="40" fillId="4" borderId="68" xfId="0" applyNumberFormat="1" applyFont="1" applyFill="1" applyBorder="1" applyAlignment="1" applyProtection="1">
      <alignment horizontal="center" vertical="center" wrapText="1"/>
      <protection locked="0"/>
    </xf>
    <xf numFmtId="166" fontId="11" fillId="4" borderId="95" xfId="4" applyNumberFormat="1" applyFont="1" applyFill="1" applyBorder="1" applyAlignment="1" applyProtection="1">
      <alignment horizontal="center" vertical="center" wrapText="1"/>
    </xf>
    <xf numFmtId="166" fontId="11" fillId="4" borderId="64" xfId="4" applyNumberFormat="1" applyFont="1" applyFill="1" applyBorder="1" applyAlignment="1" applyProtection="1">
      <alignment horizontal="center" vertical="center" wrapText="1"/>
    </xf>
    <xf numFmtId="1" fontId="33" fillId="4" borderId="63" xfId="0" applyNumberFormat="1" applyFont="1" applyFill="1" applyBorder="1" applyAlignment="1" applyProtection="1">
      <alignment horizontal="center" vertical="center" wrapText="1"/>
    </xf>
    <xf numFmtId="1" fontId="33" fillId="4" borderId="68" xfId="0" applyNumberFormat="1" applyFont="1" applyFill="1" applyBorder="1" applyAlignment="1" applyProtection="1">
      <alignment horizontal="center" vertical="center" wrapText="1"/>
    </xf>
    <xf numFmtId="166" fontId="11" fillId="7" borderId="66" xfId="4" applyNumberFormat="1" applyFont="1" applyFill="1" applyBorder="1" applyAlignment="1" applyProtection="1">
      <alignment horizontal="center" vertical="center" wrapText="1"/>
    </xf>
    <xf numFmtId="166" fontId="11" fillId="7" borderId="69" xfId="4" applyNumberFormat="1" applyFont="1" applyFill="1" applyBorder="1" applyAlignment="1" applyProtection="1">
      <alignment horizontal="center" vertical="center" wrapText="1"/>
    </xf>
    <xf numFmtId="166" fontId="12" fillId="0" borderId="26" xfId="4" applyNumberFormat="1" applyFont="1" applyFill="1" applyBorder="1" applyAlignment="1" applyProtection="1">
      <alignment horizontal="center" vertical="center" wrapText="1"/>
    </xf>
    <xf numFmtId="166" fontId="12" fillId="0" borderId="68" xfId="4" applyNumberFormat="1" applyFont="1" applyFill="1" applyBorder="1" applyAlignment="1" applyProtection="1">
      <alignment horizontal="center" vertical="center" wrapText="1"/>
    </xf>
    <xf numFmtId="0" fontId="28" fillId="4" borderId="95" xfId="0" applyFont="1" applyFill="1" applyBorder="1" applyAlignment="1" applyProtection="1">
      <alignment horizontal="center"/>
    </xf>
    <xf numFmtId="0" fontId="28" fillId="4" borderId="64" xfId="0" applyFont="1" applyFill="1" applyBorder="1" applyAlignment="1" applyProtection="1">
      <alignment horizontal="center"/>
    </xf>
    <xf numFmtId="167" fontId="4" fillId="7" borderId="37" xfId="0" applyNumberFormat="1" applyFont="1" applyFill="1" applyBorder="1" applyAlignment="1" applyProtection="1">
      <alignment horizontal="center" vertical="center" wrapText="1"/>
    </xf>
    <xf numFmtId="0" fontId="4" fillId="7" borderId="37" xfId="0" applyFont="1" applyFill="1" applyBorder="1" applyAlignment="1" applyProtection="1">
      <alignment horizontal="center" vertical="center" wrapText="1"/>
    </xf>
    <xf numFmtId="164" fontId="9" fillId="7" borderId="0" xfId="4" applyNumberFormat="1" applyFont="1" applyFill="1" applyBorder="1" applyAlignment="1" applyProtection="1">
      <alignment horizontal="center" vertical="center"/>
      <protection locked="0"/>
    </xf>
    <xf numFmtId="164" fontId="9" fillId="7" borderId="73" xfId="4" applyNumberFormat="1" applyFont="1" applyFill="1" applyBorder="1" applyAlignment="1" applyProtection="1">
      <alignment horizontal="center" vertical="center"/>
      <protection locked="0"/>
    </xf>
    <xf numFmtId="0" fontId="33" fillId="7" borderId="0" xfId="4" applyFont="1" applyFill="1" applyBorder="1" applyAlignment="1" applyProtection="1">
      <alignment horizontal="center" vertical="center" wrapText="1"/>
    </xf>
    <xf numFmtId="0" fontId="33" fillId="7" borderId="73" xfId="4" applyFont="1" applyFill="1" applyBorder="1" applyAlignment="1" applyProtection="1">
      <alignment horizontal="center" vertical="center" wrapText="1"/>
    </xf>
    <xf numFmtId="0" fontId="28" fillId="4" borderId="69" xfId="4" applyFont="1" applyFill="1" applyBorder="1" applyAlignment="1" applyProtection="1">
      <alignment horizontal="center"/>
    </xf>
    <xf numFmtId="0" fontId="28" fillId="4" borderId="0" xfId="4" applyFont="1" applyFill="1" applyBorder="1" applyAlignment="1" applyProtection="1">
      <alignment horizontal="center"/>
    </xf>
    <xf numFmtId="0" fontId="28" fillId="4" borderId="73" xfId="4" applyFont="1" applyFill="1" applyBorder="1" applyAlignment="1" applyProtection="1">
      <alignment horizontal="center"/>
    </xf>
    <xf numFmtId="0" fontId="33" fillId="7" borderId="75" xfId="4" applyFont="1" applyFill="1" applyBorder="1" applyAlignment="1" applyProtection="1">
      <alignment horizontal="center" vertical="center" wrapText="1"/>
      <protection locked="0"/>
    </xf>
    <xf numFmtId="0" fontId="33" fillId="7" borderId="69" xfId="4" applyFont="1" applyFill="1" applyBorder="1" applyAlignment="1" applyProtection="1">
      <alignment horizontal="center" vertical="center" wrapText="1"/>
      <protection locked="0"/>
    </xf>
    <xf numFmtId="0" fontId="25" fillId="7" borderId="0" xfId="4" applyFont="1" applyFill="1" applyBorder="1" applyAlignment="1" applyProtection="1">
      <alignment horizontal="center" vertical="center" wrapText="1"/>
      <protection locked="0"/>
    </xf>
    <xf numFmtId="0" fontId="33" fillId="7" borderId="69" xfId="4" applyFont="1" applyFill="1" applyBorder="1" applyAlignment="1" applyProtection="1">
      <alignment horizontal="center" vertical="center" wrapText="1"/>
    </xf>
    <xf numFmtId="0" fontId="29" fillId="0" borderId="41" xfId="0" applyFont="1" applyBorder="1" applyAlignment="1" applyProtection="1">
      <alignment horizontal="center"/>
      <protection locked="0"/>
    </xf>
    <xf numFmtId="0" fontId="33" fillId="4" borderId="63" xfId="0" applyFont="1" applyFill="1" applyBorder="1" applyAlignment="1" applyProtection="1">
      <alignment horizontal="center" vertical="center" wrapText="1"/>
    </xf>
    <xf numFmtId="0" fontId="33" fillId="4" borderId="68" xfId="0" applyFont="1" applyFill="1" applyBorder="1" applyAlignment="1" applyProtection="1">
      <alignment horizontal="center" vertical="center" wrapText="1"/>
    </xf>
    <xf numFmtId="0" fontId="40" fillId="4" borderId="41" xfId="0" applyFont="1" applyFill="1" applyBorder="1" applyAlignment="1" applyProtection="1">
      <alignment horizontal="center" vertical="center" wrapText="1"/>
      <protection locked="0"/>
    </xf>
    <xf numFmtId="0" fontId="32" fillId="4" borderId="63" xfId="0" applyFont="1" applyFill="1" applyBorder="1" applyAlignment="1" applyProtection="1">
      <alignment horizontal="center" vertical="center" wrapText="1"/>
    </xf>
    <xf numFmtId="0" fontId="32" fillId="4" borderId="38" xfId="0" applyFont="1" applyFill="1" applyBorder="1" applyAlignment="1" applyProtection="1">
      <alignment horizontal="center" vertical="center" wrapText="1"/>
    </xf>
    <xf numFmtId="0" fontId="32" fillId="4" borderId="68" xfId="0" applyFont="1" applyFill="1" applyBorder="1" applyAlignment="1" applyProtection="1">
      <alignment horizontal="center" vertical="center" wrapText="1"/>
    </xf>
    <xf numFmtId="0" fontId="12" fillId="4" borderId="66" xfId="0" applyFont="1" applyFill="1" applyBorder="1" applyAlignment="1" applyProtection="1">
      <alignment horizontal="left" vertical="center" wrapText="1"/>
    </xf>
    <xf numFmtId="0" fontId="12" fillId="4" borderId="70" xfId="0" applyFont="1" applyFill="1" applyBorder="1" applyAlignment="1" applyProtection="1">
      <alignment horizontal="left" vertical="center" wrapText="1"/>
    </xf>
    <xf numFmtId="0" fontId="12" fillId="4" borderId="72" xfId="0" applyFont="1" applyFill="1" applyBorder="1" applyAlignment="1" applyProtection="1">
      <alignment horizontal="left" vertical="center" wrapText="1"/>
    </xf>
    <xf numFmtId="0" fontId="12" fillId="4" borderId="74" xfId="0" applyFont="1" applyFill="1" applyBorder="1" applyAlignment="1" applyProtection="1">
      <alignment horizontal="left" vertical="center" wrapText="1"/>
    </xf>
    <xf numFmtId="167" fontId="25" fillId="4" borderId="95" xfId="0" applyNumberFormat="1" applyFont="1" applyFill="1" applyBorder="1" applyAlignment="1" applyProtection="1">
      <alignment horizontal="center"/>
      <protection locked="0"/>
    </xf>
    <xf numFmtId="167" fontId="25" fillId="4" borderId="75" xfId="0" applyNumberFormat="1" applyFont="1" applyFill="1" applyBorder="1" applyAlignment="1" applyProtection="1">
      <alignment horizontal="center"/>
      <protection locked="0"/>
    </xf>
    <xf numFmtId="0" fontId="0" fillId="7" borderId="37" xfId="0" applyFill="1" applyBorder="1" applyAlignment="1" applyProtection="1">
      <alignment horizontal="center"/>
    </xf>
    <xf numFmtId="0" fontId="0" fillId="7" borderId="72" xfId="0" applyFill="1" applyBorder="1" applyAlignment="1" applyProtection="1">
      <alignment horizontal="center"/>
    </xf>
    <xf numFmtId="0" fontId="38" fillId="4" borderId="95" xfId="0" applyFont="1" applyFill="1" applyBorder="1" applyAlignment="1" applyProtection="1">
      <alignment horizontal="center"/>
    </xf>
    <xf numFmtId="0" fontId="38" fillId="4" borderId="75" xfId="0" applyFont="1" applyFill="1" applyBorder="1" applyAlignment="1" applyProtection="1">
      <alignment horizontal="center"/>
    </xf>
    <xf numFmtId="0" fontId="38" fillId="4" borderId="64" xfId="0" applyFont="1" applyFill="1" applyBorder="1" applyAlignment="1" applyProtection="1">
      <alignment horizontal="center"/>
    </xf>
    <xf numFmtId="167" fontId="25" fillId="4" borderId="64" xfId="0" applyNumberFormat="1" applyFont="1" applyFill="1" applyBorder="1" applyAlignment="1" applyProtection="1">
      <alignment horizontal="center"/>
      <protection locked="0"/>
    </xf>
    <xf numFmtId="166" fontId="12" fillId="7" borderId="37" xfId="4" applyNumberFormat="1" applyFont="1" applyFill="1" applyBorder="1" applyAlignment="1" applyProtection="1">
      <alignment horizontal="center" vertical="center" wrapText="1"/>
    </xf>
    <xf numFmtId="166" fontId="12" fillId="7" borderId="72" xfId="4" applyNumberFormat="1" applyFont="1" applyFill="1" applyBorder="1" applyAlignment="1" applyProtection="1">
      <alignment horizontal="center" vertical="center" wrapText="1"/>
    </xf>
    <xf numFmtId="1" fontId="33" fillId="4" borderId="38" xfId="0" applyNumberFormat="1" applyFont="1" applyFill="1" applyBorder="1" applyAlignment="1" applyProtection="1">
      <alignment horizontal="center" vertical="center" wrapText="1"/>
    </xf>
    <xf numFmtId="0" fontId="0" fillId="8" borderId="37" xfId="0" applyFont="1" applyFill="1" applyBorder="1" applyAlignment="1" applyProtection="1">
      <alignment horizontal="center"/>
      <protection locked="0"/>
    </xf>
    <xf numFmtId="0" fontId="0" fillId="8" borderId="72" xfId="0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center"/>
      <protection locked="0"/>
    </xf>
    <xf numFmtId="167" fontId="25" fillId="4" borderId="70" xfId="0" applyNumberFormat="1" applyFont="1" applyFill="1" applyBorder="1" applyAlignment="1" applyProtection="1">
      <alignment horizontal="center"/>
      <protection locked="0"/>
    </xf>
    <xf numFmtId="167" fontId="25" fillId="4" borderId="74" xfId="0" applyNumberFormat="1" applyFont="1" applyFill="1" applyBorder="1" applyAlignment="1" applyProtection="1">
      <alignment horizontal="center"/>
      <protection locked="0"/>
    </xf>
    <xf numFmtId="166" fontId="12" fillId="4" borderId="110" xfId="4" applyNumberFormat="1" applyFont="1" applyFill="1" applyBorder="1" applyAlignment="1" applyProtection="1">
      <alignment horizontal="center" vertical="center" wrapText="1"/>
    </xf>
    <xf numFmtId="166" fontId="12" fillId="4" borderId="112" xfId="4" applyNumberFormat="1" applyFont="1" applyFill="1" applyBorder="1" applyAlignment="1" applyProtection="1">
      <alignment horizontal="center" vertical="center" wrapText="1"/>
    </xf>
    <xf numFmtId="0" fontId="33" fillId="4" borderId="70" xfId="0" applyFont="1" applyFill="1" applyBorder="1" applyAlignment="1" applyProtection="1">
      <alignment horizontal="center" vertical="center" wrapText="1"/>
    </xf>
    <xf numFmtId="0" fontId="33" fillId="4" borderId="71" xfId="0" applyFont="1" applyFill="1" applyBorder="1" applyAlignment="1" applyProtection="1">
      <alignment horizontal="center" vertical="center" wrapText="1"/>
    </xf>
    <xf numFmtId="166" fontId="12" fillId="4" borderId="113" xfId="4" applyNumberFormat="1" applyFont="1" applyFill="1" applyBorder="1" applyAlignment="1" applyProtection="1">
      <alignment horizontal="center" vertical="center" wrapText="1"/>
    </xf>
    <xf numFmtId="0" fontId="58" fillId="4" borderId="72" xfId="0" applyFont="1" applyFill="1" applyBorder="1" applyAlignment="1" applyProtection="1">
      <alignment horizontal="center"/>
    </xf>
    <xf numFmtId="0" fontId="58" fillId="4" borderId="73" xfId="0" applyFont="1" applyFill="1" applyBorder="1" applyAlignment="1" applyProtection="1">
      <alignment horizontal="center"/>
    </xf>
    <xf numFmtId="0" fontId="58" fillId="4" borderId="74" xfId="0" applyFont="1" applyFill="1" applyBorder="1" applyAlignment="1" applyProtection="1">
      <alignment horizontal="center"/>
    </xf>
    <xf numFmtId="0" fontId="4" fillId="4" borderId="107" xfId="0" applyFont="1" applyFill="1" applyBorder="1" applyAlignment="1" applyProtection="1">
      <alignment horizontal="center" vertical="center" wrapText="1"/>
    </xf>
    <xf numFmtId="0" fontId="4" fillId="4" borderId="108" xfId="0" applyFont="1" applyFill="1" applyBorder="1" applyAlignment="1" applyProtection="1">
      <alignment horizontal="center" vertical="center" wrapText="1"/>
    </xf>
    <xf numFmtId="0" fontId="4" fillId="4" borderId="109" xfId="0" applyFont="1" applyFill="1" applyBorder="1" applyAlignment="1" applyProtection="1">
      <alignment horizontal="center" vertical="center" wrapText="1"/>
    </xf>
    <xf numFmtId="166" fontId="12" fillId="4" borderId="114" xfId="4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72" xfId="0" applyFont="1" applyFill="1" applyBorder="1" applyAlignment="1" applyProtection="1">
      <alignment horizontal="center" vertical="center" wrapText="1"/>
    </xf>
    <xf numFmtId="0" fontId="30" fillId="4" borderId="68" xfId="0" applyFont="1" applyFill="1" applyBorder="1" applyAlignment="1" applyProtection="1">
      <alignment horizontal="center"/>
    </xf>
    <xf numFmtId="167" fontId="25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66" xfId="4" applyFont="1" applyFill="1" applyBorder="1" applyAlignment="1" applyProtection="1">
      <alignment horizontal="center" vertical="center"/>
      <protection locked="0"/>
    </xf>
    <xf numFmtId="0" fontId="28" fillId="4" borderId="70" xfId="4" applyFont="1" applyFill="1" applyBorder="1" applyAlignment="1" applyProtection="1">
      <alignment horizontal="center" vertical="center"/>
      <protection locked="0"/>
    </xf>
    <xf numFmtId="0" fontId="28" fillId="4" borderId="37" xfId="4" applyFont="1" applyFill="1" applyBorder="1" applyAlignment="1" applyProtection="1">
      <alignment horizontal="center" vertical="center"/>
      <protection locked="0"/>
    </xf>
    <xf numFmtId="0" fontId="28" fillId="4" borderId="71" xfId="4" applyFont="1" applyFill="1" applyBorder="1" applyAlignment="1" applyProtection="1">
      <alignment horizontal="center" vertical="center"/>
      <protection locked="0"/>
    </xf>
    <xf numFmtId="0" fontId="28" fillId="4" borderId="72" xfId="4" applyFont="1" applyFill="1" applyBorder="1" applyAlignment="1" applyProtection="1">
      <alignment horizontal="center" vertical="center"/>
      <protection locked="0"/>
    </xf>
    <xf numFmtId="0" fontId="28" fillId="4" borderId="74" xfId="4" applyFont="1" applyFill="1" applyBorder="1" applyAlignment="1" applyProtection="1">
      <alignment horizontal="center" vertical="center"/>
      <protection locked="0"/>
    </xf>
    <xf numFmtId="2" fontId="4" fillId="4" borderId="38" xfId="0" applyNumberFormat="1" applyFont="1" applyFill="1" applyBorder="1" applyAlignment="1" applyProtection="1">
      <alignment horizontal="center" vertical="center" wrapText="1"/>
    </xf>
    <xf numFmtId="2" fontId="4" fillId="4" borderId="68" xfId="0" applyNumberFormat="1" applyFont="1" applyFill="1" applyBorder="1" applyAlignment="1" applyProtection="1">
      <alignment horizontal="center" vertical="center" wrapText="1"/>
    </xf>
    <xf numFmtId="0" fontId="28" fillId="4" borderId="66" xfId="0" applyFont="1" applyFill="1" applyBorder="1" applyAlignment="1" applyProtection="1">
      <alignment horizontal="center"/>
      <protection locked="0"/>
    </xf>
    <xf numFmtId="0" fontId="28" fillId="4" borderId="69" xfId="0" applyFont="1" applyFill="1" applyBorder="1" applyAlignment="1" applyProtection="1">
      <alignment horizontal="center"/>
      <protection locked="0"/>
    </xf>
    <xf numFmtId="0" fontId="28" fillId="4" borderId="70" xfId="0" applyFont="1" applyFill="1" applyBorder="1" applyAlignment="1" applyProtection="1">
      <alignment horizontal="center"/>
      <protection locked="0"/>
    </xf>
    <xf numFmtId="0" fontId="28" fillId="4" borderId="37" xfId="0" applyFont="1" applyFill="1" applyBorder="1" applyAlignment="1" applyProtection="1">
      <alignment horizontal="center"/>
      <protection locked="0"/>
    </xf>
    <xf numFmtId="0" fontId="28" fillId="4" borderId="0" xfId="0" applyFont="1" applyFill="1" applyBorder="1" applyAlignment="1" applyProtection="1">
      <alignment horizontal="center"/>
      <protection locked="0"/>
    </xf>
    <xf numFmtId="0" fontId="28" fillId="4" borderId="71" xfId="0" applyFont="1" applyFill="1" applyBorder="1" applyAlignment="1" applyProtection="1">
      <alignment horizontal="center"/>
      <protection locked="0"/>
    </xf>
    <xf numFmtId="0" fontId="28" fillId="4" borderId="72" xfId="0" applyFont="1" applyFill="1" applyBorder="1" applyAlignment="1" applyProtection="1">
      <alignment horizontal="center"/>
      <protection locked="0"/>
    </xf>
    <xf numFmtId="0" fontId="28" fillId="4" borderId="73" xfId="0" applyFont="1" applyFill="1" applyBorder="1" applyAlignment="1" applyProtection="1">
      <alignment horizontal="center"/>
      <protection locked="0"/>
    </xf>
    <xf numFmtId="0" fontId="28" fillId="4" borderId="74" xfId="0" applyFont="1" applyFill="1" applyBorder="1" applyAlignment="1" applyProtection="1">
      <alignment horizontal="center"/>
      <protection locked="0"/>
    </xf>
    <xf numFmtId="165" fontId="36" fillId="4" borderId="63" xfId="0" applyNumberFormat="1" applyFont="1" applyFill="1" applyBorder="1" applyAlignment="1" applyProtection="1">
      <alignment horizontal="center" vertical="center" wrapText="1"/>
      <protection locked="0"/>
    </xf>
    <xf numFmtId="165" fontId="36" fillId="4" borderId="38" xfId="0" applyNumberFormat="1" applyFont="1" applyFill="1" applyBorder="1" applyAlignment="1" applyProtection="1">
      <alignment horizontal="center" vertical="center" wrapText="1"/>
      <protection locked="0"/>
    </xf>
    <xf numFmtId="165" fontId="36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37" fillId="4" borderId="66" xfId="0" applyFont="1" applyFill="1" applyBorder="1" applyAlignment="1" applyProtection="1">
      <alignment horizontal="left" vertical="center" wrapText="1"/>
    </xf>
    <xf numFmtId="0" fontId="37" fillId="4" borderId="70" xfId="0" applyFont="1" applyFill="1" applyBorder="1" applyAlignment="1" applyProtection="1">
      <alignment horizontal="left" vertical="center" wrapText="1"/>
    </xf>
    <xf numFmtId="0" fontId="37" fillId="4" borderId="72" xfId="0" applyFont="1" applyFill="1" applyBorder="1" applyAlignment="1" applyProtection="1">
      <alignment horizontal="left" vertical="center" wrapText="1"/>
    </xf>
    <xf numFmtId="0" fontId="37" fillId="4" borderId="74" xfId="0" applyFont="1" applyFill="1" applyBorder="1" applyAlignment="1" applyProtection="1">
      <alignment horizontal="left" vertical="center" wrapText="1"/>
    </xf>
    <xf numFmtId="0" fontId="24" fillId="4" borderId="38" xfId="0" applyFont="1" applyFill="1" applyBorder="1" applyAlignment="1" applyProtection="1">
      <alignment horizontal="center" vertical="center" wrapText="1"/>
    </xf>
    <xf numFmtId="0" fontId="24" fillId="4" borderId="68" xfId="0" applyFont="1" applyFill="1" applyBorder="1" applyAlignment="1" applyProtection="1">
      <alignment horizontal="center" vertical="center" wrapText="1"/>
    </xf>
    <xf numFmtId="164" fontId="4" fillId="4" borderId="70" xfId="0" applyNumberFormat="1" applyFont="1" applyFill="1" applyBorder="1" applyAlignment="1" applyProtection="1">
      <alignment horizontal="center" vertical="center" wrapText="1"/>
    </xf>
    <xf numFmtId="164" fontId="4" fillId="4" borderId="74" xfId="0" applyNumberFormat="1" applyFont="1" applyFill="1" applyBorder="1" applyAlignment="1" applyProtection="1">
      <alignment horizontal="center" vertical="center" wrapText="1"/>
    </xf>
    <xf numFmtId="166" fontId="12" fillId="4" borderId="111" xfId="4" applyNumberFormat="1" applyFont="1" applyFill="1" applyBorder="1" applyAlignment="1" applyProtection="1">
      <alignment horizontal="center" vertical="center" wrapText="1"/>
    </xf>
    <xf numFmtId="0" fontId="4" fillId="4" borderId="70" xfId="0" applyFont="1" applyFill="1" applyBorder="1" applyAlignment="1" applyProtection="1">
      <alignment horizontal="center" vertical="center" wrapText="1"/>
    </xf>
    <xf numFmtId="0" fontId="4" fillId="4" borderId="71" xfId="0" applyFont="1" applyFill="1" applyBorder="1" applyAlignment="1" applyProtection="1">
      <alignment horizontal="center" vertical="center" wrapText="1"/>
    </xf>
    <xf numFmtId="0" fontId="4" fillId="4" borderId="74" xfId="0" applyFont="1" applyFill="1" applyBorder="1" applyAlignment="1" applyProtection="1">
      <alignment horizontal="center" vertical="center" wrapText="1"/>
    </xf>
    <xf numFmtId="0" fontId="37" fillId="4" borderId="41" xfId="0" applyFont="1" applyFill="1" applyBorder="1" applyAlignment="1" applyProtection="1">
      <alignment horizontal="left" vertical="center" wrapText="1"/>
    </xf>
    <xf numFmtId="167" fontId="57" fillId="4" borderId="41" xfId="0" applyNumberFormat="1" applyFont="1" applyFill="1" applyBorder="1" applyAlignment="1" applyProtection="1">
      <alignment horizontal="center"/>
      <protection locked="0"/>
    </xf>
    <xf numFmtId="167" fontId="57" fillId="4" borderId="66" xfId="0" applyNumberFormat="1" applyFont="1" applyFill="1" applyBorder="1" applyAlignment="1" applyProtection="1">
      <alignment horizontal="center"/>
      <protection locked="0"/>
    </xf>
    <xf numFmtId="167" fontId="57" fillId="4" borderId="69" xfId="0" applyNumberFormat="1" applyFont="1" applyFill="1" applyBorder="1" applyAlignment="1" applyProtection="1">
      <alignment horizontal="center"/>
      <protection locked="0"/>
    </xf>
    <xf numFmtId="167" fontId="57" fillId="4" borderId="70" xfId="0" applyNumberFormat="1" applyFont="1" applyFill="1" applyBorder="1" applyAlignment="1" applyProtection="1">
      <alignment horizontal="center"/>
      <protection locked="0"/>
    </xf>
    <xf numFmtId="167" fontId="57" fillId="4" borderId="72" xfId="0" applyNumberFormat="1" applyFont="1" applyFill="1" applyBorder="1" applyAlignment="1" applyProtection="1">
      <alignment horizontal="center"/>
      <protection locked="0"/>
    </xf>
    <xf numFmtId="167" fontId="57" fillId="4" borderId="73" xfId="0" applyNumberFormat="1" applyFont="1" applyFill="1" applyBorder="1" applyAlignment="1" applyProtection="1">
      <alignment horizontal="center"/>
      <protection locked="0"/>
    </xf>
    <xf numFmtId="167" fontId="57" fillId="4" borderId="74" xfId="0" applyNumberFormat="1" applyFont="1" applyFill="1" applyBorder="1" applyAlignment="1" applyProtection="1">
      <alignment horizontal="center"/>
      <protection locked="0"/>
    </xf>
    <xf numFmtId="0" fontId="56" fillId="4" borderId="66" xfId="0" applyFont="1" applyFill="1" applyBorder="1" applyAlignment="1" applyProtection="1">
      <alignment horizontal="center"/>
    </xf>
    <xf numFmtId="0" fontId="56" fillId="4" borderId="69" xfId="0" applyFont="1" applyFill="1" applyBorder="1" applyAlignment="1" applyProtection="1">
      <alignment horizontal="center"/>
    </xf>
    <xf numFmtId="0" fontId="56" fillId="4" borderId="70" xfId="0" applyFont="1" applyFill="1" applyBorder="1" applyAlignment="1" applyProtection="1">
      <alignment horizontal="center"/>
    </xf>
    <xf numFmtId="0" fontId="56" fillId="4" borderId="37" xfId="0" applyFont="1" applyFill="1" applyBorder="1" applyAlignment="1" applyProtection="1">
      <alignment horizontal="center"/>
    </xf>
    <xf numFmtId="0" fontId="56" fillId="4" borderId="0" xfId="0" applyFont="1" applyFill="1" applyBorder="1" applyAlignment="1" applyProtection="1">
      <alignment horizontal="center"/>
    </xf>
    <xf numFmtId="0" fontId="56" fillId="4" borderId="71" xfId="0" applyFont="1" applyFill="1" applyBorder="1" applyAlignment="1" applyProtection="1">
      <alignment horizontal="center"/>
    </xf>
    <xf numFmtId="0" fontId="56" fillId="4" borderId="72" xfId="0" applyFont="1" applyFill="1" applyBorder="1" applyAlignment="1" applyProtection="1">
      <alignment horizontal="center"/>
    </xf>
    <xf numFmtId="0" fontId="56" fillId="4" borderId="73" xfId="0" applyFont="1" applyFill="1" applyBorder="1" applyAlignment="1" applyProtection="1">
      <alignment horizontal="center"/>
    </xf>
    <xf numFmtId="0" fontId="56" fillId="4" borderId="74" xfId="0" applyFont="1" applyFill="1" applyBorder="1" applyAlignment="1" applyProtection="1">
      <alignment horizontal="center"/>
    </xf>
    <xf numFmtId="167" fontId="57" fillId="4" borderId="66" xfId="0" applyNumberFormat="1" applyFont="1" applyFill="1" applyBorder="1" applyAlignment="1" applyProtection="1">
      <alignment horizontal="center" vertical="center" wrapText="1"/>
      <protection locked="0"/>
    </xf>
    <xf numFmtId="167" fontId="57" fillId="4" borderId="70" xfId="0" applyNumberFormat="1" applyFont="1" applyFill="1" applyBorder="1" applyAlignment="1" applyProtection="1">
      <alignment horizontal="center" vertical="center" wrapText="1"/>
      <protection locked="0"/>
    </xf>
    <xf numFmtId="167" fontId="57" fillId="4" borderId="72" xfId="0" applyNumberFormat="1" applyFont="1" applyFill="1" applyBorder="1" applyAlignment="1" applyProtection="1">
      <alignment horizontal="center" vertical="center" wrapText="1"/>
      <protection locked="0"/>
    </xf>
    <xf numFmtId="167" fontId="57" fillId="4" borderId="74" xfId="0" applyNumberFormat="1" applyFont="1" applyFill="1" applyBorder="1" applyAlignment="1" applyProtection="1">
      <alignment horizontal="center" vertical="center" wrapText="1"/>
      <protection locked="0"/>
    </xf>
    <xf numFmtId="167" fontId="57" fillId="4" borderId="95" xfId="0" applyNumberFormat="1" applyFont="1" applyFill="1" applyBorder="1" applyAlignment="1" applyProtection="1">
      <alignment horizontal="center"/>
      <protection locked="0"/>
    </xf>
    <xf numFmtId="167" fontId="57" fillId="4" borderId="75" xfId="0" applyNumberFormat="1" applyFont="1" applyFill="1" applyBorder="1" applyAlignment="1" applyProtection="1">
      <alignment horizontal="center"/>
      <protection locked="0"/>
    </xf>
    <xf numFmtId="167" fontId="57" fillId="4" borderId="64" xfId="0" applyNumberFormat="1" applyFont="1" applyFill="1" applyBorder="1" applyAlignment="1" applyProtection="1">
      <alignment horizontal="center"/>
      <protection locked="0"/>
    </xf>
    <xf numFmtId="0" fontId="4" fillId="4" borderId="95" xfId="0" applyFont="1" applyFill="1" applyBorder="1" applyAlignment="1" applyProtection="1">
      <alignment horizontal="center" vertical="center" wrapText="1"/>
    </xf>
    <xf numFmtId="0" fontId="24" fillId="4" borderId="107" xfId="0" applyFont="1" applyFill="1" applyBorder="1" applyAlignment="1" applyProtection="1">
      <alignment horizontal="center" vertical="center" wrapText="1"/>
    </xf>
    <xf numFmtId="0" fontId="24" fillId="4" borderId="108" xfId="0" applyFont="1" applyFill="1" applyBorder="1" applyAlignment="1" applyProtection="1">
      <alignment horizontal="center" vertical="center" wrapText="1"/>
    </xf>
    <xf numFmtId="0" fontId="24" fillId="4" borderId="109" xfId="0" applyFont="1" applyFill="1" applyBorder="1" applyAlignment="1" applyProtection="1">
      <alignment horizontal="center" vertical="center" wrapText="1"/>
    </xf>
    <xf numFmtId="0" fontId="24" fillId="7" borderId="66" xfId="0" applyFont="1" applyFill="1" applyBorder="1" applyAlignment="1" applyProtection="1">
      <alignment horizontal="center" vertical="center" wrapText="1"/>
      <protection locked="0"/>
    </xf>
    <xf numFmtId="0" fontId="24" fillId="7" borderId="37" xfId="0" applyFont="1" applyFill="1" applyBorder="1" applyAlignment="1" applyProtection="1">
      <alignment horizontal="center" vertical="center" wrapText="1"/>
      <protection locked="0"/>
    </xf>
    <xf numFmtId="0" fontId="24" fillId="7" borderId="69" xfId="0" applyFont="1" applyFill="1" applyBorder="1" applyAlignment="1" applyProtection="1">
      <alignment horizontal="center" vertical="center" wrapText="1"/>
      <protection locked="0"/>
    </xf>
    <xf numFmtId="0" fontId="24" fillId="7" borderId="0" xfId="0" applyFont="1" applyFill="1" applyBorder="1" applyAlignment="1" applyProtection="1">
      <alignment horizontal="center" vertical="center" wrapText="1"/>
      <protection locked="0"/>
    </xf>
    <xf numFmtId="0" fontId="24" fillId="4" borderId="95" xfId="0" applyFont="1" applyFill="1" applyBorder="1" applyAlignment="1" applyProtection="1">
      <alignment horizontal="center" vertical="center" wrapText="1"/>
    </xf>
    <xf numFmtId="0" fontId="29" fillId="7" borderId="37" xfId="0" applyFont="1" applyFill="1" applyBorder="1" applyAlignment="1" applyProtection="1">
      <alignment horizontal="center" vertical="center" wrapText="1"/>
      <protection locked="0"/>
    </xf>
    <xf numFmtId="0" fontId="29" fillId="7" borderId="0" xfId="0" applyFont="1" applyFill="1" applyBorder="1" applyAlignment="1" applyProtection="1">
      <alignment horizontal="center" vertical="center" wrapText="1"/>
      <protection locked="0"/>
    </xf>
    <xf numFmtId="0" fontId="28" fillId="4" borderId="41" xfId="0" applyFont="1" applyFill="1" applyBorder="1" applyAlignment="1" applyProtection="1">
      <alignment horizontal="center"/>
    </xf>
    <xf numFmtId="0" fontId="4" fillId="4" borderId="104" xfId="4" applyFont="1" applyFill="1" applyBorder="1" applyAlignment="1" applyProtection="1">
      <alignment horizontal="center" vertical="center" wrapText="1"/>
    </xf>
    <xf numFmtId="0" fontId="4" fillId="4" borderId="105" xfId="4" applyFont="1" applyFill="1" applyBorder="1" applyAlignment="1" applyProtection="1">
      <alignment horizontal="center" vertical="center" wrapText="1"/>
    </xf>
    <xf numFmtId="0" fontId="4" fillId="4" borderId="106" xfId="4" applyFont="1" applyFill="1" applyBorder="1" applyAlignment="1" applyProtection="1">
      <alignment horizontal="center" vertical="center" wrapText="1"/>
    </xf>
    <xf numFmtId="0" fontId="29" fillId="0" borderId="41" xfId="4" applyFont="1" applyBorder="1" applyAlignment="1" applyProtection="1">
      <alignment horizontal="center"/>
      <protection locked="0"/>
    </xf>
    <xf numFmtId="0" fontId="29" fillId="7" borderId="37" xfId="4" applyFont="1" applyFill="1" applyBorder="1" applyAlignment="1" applyProtection="1">
      <alignment horizontal="center" vertical="center" wrapText="1"/>
      <protection locked="0"/>
    </xf>
    <xf numFmtId="0" fontId="4" fillId="7" borderId="69" xfId="4" applyFont="1" applyFill="1" applyBorder="1" applyAlignment="1" applyProtection="1">
      <alignment horizontal="center" vertical="center" wrapText="1"/>
      <protection locked="0"/>
    </xf>
    <xf numFmtId="0" fontId="4" fillId="7" borderId="0" xfId="4" applyFont="1" applyFill="1" applyBorder="1" applyAlignment="1" applyProtection="1">
      <alignment horizontal="center" vertical="center" wrapText="1"/>
      <protection locked="0"/>
    </xf>
    <xf numFmtId="0" fontId="29" fillId="0" borderId="66" xfId="4" applyFont="1" applyBorder="1" applyAlignment="1" applyProtection="1">
      <alignment horizontal="center"/>
      <protection locked="0"/>
    </xf>
    <xf numFmtId="0" fontId="29" fillId="0" borderId="69" xfId="4" applyFont="1" applyBorder="1" applyAlignment="1" applyProtection="1">
      <alignment horizontal="center"/>
      <protection locked="0"/>
    </xf>
    <xf numFmtId="0" fontId="29" fillId="0" borderId="70" xfId="4" applyFont="1" applyBorder="1" applyAlignment="1" applyProtection="1">
      <alignment horizontal="center"/>
      <protection locked="0"/>
    </xf>
    <xf numFmtId="0" fontId="29" fillId="0" borderId="37" xfId="4" applyFont="1" applyBorder="1" applyAlignment="1" applyProtection="1">
      <alignment horizontal="center"/>
      <protection locked="0"/>
    </xf>
    <xf numFmtId="0" fontId="29" fillId="0" borderId="0" xfId="4" applyFont="1" applyBorder="1" applyAlignment="1" applyProtection="1">
      <alignment horizontal="center"/>
      <protection locked="0"/>
    </xf>
    <xf numFmtId="0" fontId="29" fillId="0" borderId="71" xfId="4" applyFont="1" applyBorder="1" applyAlignment="1" applyProtection="1">
      <alignment horizontal="center"/>
      <protection locked="0"/>
    </xf>
    <xf numFmtId="0" fontId="29" fillId="0" borderId="72" xfId="4" applyFont="1" applyBorder="1" applyAlignment="1" applyProtection="1">
      <alignment horizontal="center"/>
      <protection locked="0"/>
    </xf>
    <xf numFmtId="0" fontId="29" fillId="0" borderId="73" xfId="4" applyFont="1" applyBorder="1" applyAlignment="1" applyProtection="1">
      <alignment horizontal="center"/>
      <protection locked="0"/>
    </xf>
    <xf numFmtId="0" fontId="29" fillId="0" borderId="74" xfId="4" applyFont="1" applyBorder="1" applyAlignment="1" applyProtection="1">
      <alignment horizontal="center"/>
      <protection locked="0"/>
    </xf>
    <xf numFmtId="0" fontId="12" fillId="4" borderId="66" xfId="0" applyFont="1" applyFill="1" applyBorder="1" applyAlignment="1" applyProtection="1">
      <alignment vertical="center" wrapText="1"/>
    </xf>
    <xf numFmtId="0" fontId="12" fillId="4" borderId="70" xfId="0" applyFont="1" applyFill="1" applyBorder="1" applyAlignment="1" applyProtection="1">
      <alignment vertical="center" wrapText="1"/>
    </xf>
    <xf numFmtId="0" fontId="12" fillId="4" borderId="72" xfId="0" applyFont="1" applyFill="1" applyBorder="1" applyAlignment="1" applyProtection="1">
      <alignment vertical="center" wrapText="1"/>
    </xf>
    <xf numFmtId="0" fontId="12" fillId="4" borderId="74" xfId="0" applyFont="1" applyFill="1" applyBorder="1" applyAlignment="1" applyProtection="1">
      <alignment vertical="center" wrapText="1"/>
    </xf>
    <xf numFmtId="0" fontId="31" fillId="7" borderId="66" xfId="0" applyFont="1" applyFill="1" applyBorder="1" applyAlignment="1" applyProtection="1">
      <alignment horizontal="center"/>
    </xf>
    <xf numFmtId="0" fontId="31" fillId="7" borderId="69" xfId="0" applyFont="1" applyFill="1" applyBorder="1" applyAlignment="1" applyProtection="1">
      <alignment horizontal="center"/>
    </xf>
    <xf numFmtId="0" fontId="31" fillId="7" borderId="70" xfId="0" applyFont="1" applyFill="1" applyBorder="1" applyAlignment="1" applyProtection="1">
      <alignment horizontal="center"/>
    </xf>
    <xf numFmtId="0" fontId="31" fillId="7" borderId="37" xfId="0" applyFont="1" applyFill="1" applyBorder="1" applyAlignment="1" applyProtection="1">
      <alignment horizontal="center"/>
    </xf>
    <xf numFmtId="0" fontId="31" fillId="7" borderId="0" xfId="0" applyFont="1" applyFill="1" applyBorder="1" applyAlignment="1" applyProtection="1">
      <alignment horizontal="center"/>
    </xf>
    <xf numFmtId="0" fontId="31" fillId="7" borderId="71" xfId="0" applyFont="1" applyFill="1" applyBorder="1" applyAlignment="1" applyProtection="1">
      <alignment horizontal="center"/>
    </xf>
    <xf numFmtId="0" fontId="31" fillId="7" borderId="72" xfId="0" applyFont="1" applyFill="1" applyBorder="1" applyAlignment="1" applyProtection="1">
      <alignment horizontal="center"/>
    </xf>
    <xf numFmtId="0" fontId="31" fillId="7" borderId="73" xfId="0" applyFont="1" applyFill="1" applyBorder="1" applyAlignment="1" applyProtection="1">
      <alignment horizontal="center"/>
    </xf>
    <xf numFmtId="0" fontId="31" fillId="7" borderId="74" xfId="0" applyFont="1" applyFill="1" applyBorder="1" applyAlignment="1" applyProtection="1">
      <alignment horizontal="center"/>
    </xf>
    <xf numFmtId="166" fontId="40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39" fillId="4" borderId="41" xfId="4" applyFont="1" applyFill="1" applyBorder="1" applyAlignment="1" applyProtection="1">
      <alignment horizontal="center" vertical="center"/>
    </xf>
    <xf numFmtId="167" fontId="25" fillId="4" borderId="41" xfId="4" applyNumberFormat="1" applyFont="1" applyFill="1" applyBorder="1" applyAlignment="1" applyProtection="1">
      <alignment horizontal="center"/>
      <protection locked="0"/>
    </xf>
    <xf numFmtId="0" fontId="12" fillId="4" borderId="41" xfId="4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center"/>
    </xf>
    <xf numFmtId="0" fontId="7" fillId="0" borderId="16" xfId="0" applyNumberFormat="1" applyFont="1" applyBorder="1" applyAlignment="1" applyProtection="1">
      <alignment horizontal="left" vertical="center"/>
    </xf>
    <xf numFmtId="0" fontId="7" fillId="0" borderId="16" xfId="0" applyNumberFormat="1" applyFont="1" applyBorder="1" applyAlignment="1" applyProtection="1">
      <alignment horizontal="right" vertical="center"/>
    </xf>
    <xf numFmtId="0" fontId="7" fillId="0" borderId="44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9" fillId="0" borderId="39" xfId="0" applyNumberFormat="1" applyFont="1" applyFill="1" applyBorder="1" applyAlignment="1" applyProtection="1">
      <alignment horizontal="center" wrapText="1"/>
    </xf>
    <xf numFmtId="0" fontId="7" fillId="0" borderId="40" xfId="0" applyNumberFormat="1" applyFont="1" applyFill="1" applyBorder="1" applyAlignment="1" applyProtection="1">
      <alignment horizontal="center" vertical="top"/>
    </xf>
    <xf numFmtId="0" fontId="7" fillId="0" borderId="39" xfId="0" applyNumberFormat="1" applyFont="1" applyFill="1" applyBorder="1" applyAlignment="1" applyProtection="1">
      <alignment horizontal="center" vertical="top"/>
    </xf>
    <xf numFmtId="0" fontId="7" fillId="0" borderId="79" xfId="0" applyNumberFormat="1" applyFont="1" applyFill="1" applyBorder="1" applyAlignment="1" applyProtection="1">
      <alignment horizontal="center"/>
    </xf>
    <xf numFmtId="0" fontId="7" fillId="0" borderId="46" xfId="0" applyNumberFormat="1" applyFont="1" applyFill="1" applyBorder="1" applyAlignment="1" applyProtection="1">
      <alignment horizontal="center"/>
    </xf>
    <xf numFmtId="0" fontId="9" fillId="0" borderId="39" xfId="0" applyNumberFormat="1" applyFont="1" applyFill="1" applyBorder="1" applyAlignment="1" applyProtection="1">
      <alignment horizontal="left" wrapText="1"/>
      <protection locked="0"/>
    </xf>
    <xf numFmtId="0" fontId="9" fillId="0" borderId="133" xfId="0" applyNumberFormat="1" applyFont="1" applyFill="1" applyBorder="1" applyAlignment="1" applyProtection="1">
      <alignment horizontal="left" wrapText="1"/>
      <protection locked="0"/>
    </xf>
    <xf numFmtId="0" fontId="9" fillId="0" borderId="46" xfId="0" applyNumberFormat="1" applyFont="1" applyFill="1" applyBorder="1" applyAlignment="1" applyProtection="1">
      <alignment horizontal="center" wrapText="1"/>
    </xf>
    <xf numFmtId="0" fontId="9" fillId="0" borderId="48" xfId="0" applyNumberFormat="1" applyFont="1" applyFill="1" applyBorder="1" applyAlignment="1" applyProtection="1">
      <alignment horizontal="center" wrapText="1"/>
    </xf>
    <xf numFmtId="0" fontId="7" fillId="0" borderId="16" xfId="0" applyNumberFormat="1" applyFont="1" applyFill="1" applyBorder="1" applyAlignment="1" applyProtection="1">
      <alignment vertical="center"/>
    </xf>
    <xf numFmtId="0" fontId="9" fillId="0" borderId="142" xfId="0" applyNumberFormat="1" applyFont="1" applyFill="1" applyBorder="1" applyAlignment="1" applyProtection="1">
      <alignment horizontal="center" wrapText="1"/>
    </xf>
    <xf numFmtId="0" fontId="7" fillId="0" borderId="16" xfId="0" applyNumberFormat="1" applyFont="1" applyFill="1" applyBorder="1" applyAlignment="1" applyProtection="1">
      <alignment horizontal="left" vertical="center"/>
    </xf>
    <xf numFmtId="0" fontId="7" fillId="0" borderId="142" xfId="0" applyNumberFormat="1" applyFont="1" applyFill="1" applyBorder="1" applyAlignment="1" applyProtection="1">
      <alignment horizontal="center" wrapText="1"/>
    </xf>
    <xf numFmtId="167" fontId="7" fillId="0" borderId="142" xfId="0" applyNumberFormat="1" applyFont="1" applyFill="1" applyBorder="1" applyAlignment="1" applyProtection="1">
      <alignment horizontal="center" wrapText="1"/>
    </xf>
    <xf numFmtId="0" fontId="7" fillId="0" borderId="93" xfId="0" applyNumberFormat="1" applyFont="1" applyFill="1" applyBorder="1" applyAlignment="1" applyProtection="1">
      <alignment horizontal="center" wrapText="1"/>
    </xf>
    <xf numFmtId="1" fontId="9" fillId="0" borderId="93" xfId="0" applyNumberFormat="1" applyFont="1" applyFill="1" applyBorder="1" applyAlignment="1" applyProtection="1">
      <alignment horizontal="center" vertical="center" wrapText="1"/>
    </xf>
    <xf numFmtId="0" fontId="9" fillId="0" borderId="9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137" xfId="0" applyNumberFormat="1" applyFont="1" applyFill="1" applyBorder="1" applyAlignment="1" applyProtection="1">
      <alignment horizontal="center" wrapText="1"/>
    </xf>
    <xf numFmtId="0" fontId="7" fillId="0" borderId="51" xfId="0" applyNumberFormat="1" applyFont="1" applyFill="1" applyBorder="1" applyAlignment="1" applyProtection="1">
      <alignment horizontal="center" wrapText="1"/>
    </xf>
    <xf numFmtId="0" fontId="7" fillId="0" borderId="138" xfId="0" applyNumberFormat="1" applyFont="1" applyFill="1" applyBorder="1" applyAlignment="1" applyProtection="1">
      <alignment horizontal="center" wrapText="1"/>
    </xf>
    <xf numFmtId="0" fontId="7" fillId="0" borderId="48" xfId="0" applyNumberFormat="1" applyFont="1" applyFill="1" applyBorder="1" applyAlignment="1" applyProtection="1">
      <alignment horizontal="left"/>
    </xf>
    <xf numFmtId="0" fontId="9" fillId="0" borderId="46" xfId="0" applyNumberFormat="1" applyFont="1" applyFill="1" applyBorder="1" applyAlignment="1" applyProtection="1">
      <alignment horizontal="left" wrapText="1"/>
      <protection locked="0"/>
    </xf>
    <xf numFmtId="0" fontId="9" fillId="0" borderId="87" xfId="0" applyNumberFormat="1" applyFont="1" applyFill="1" applyBorder="1" applyAlignment="1" applyProtection="1">
      <alignment horizontal="left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/>
    </xf>
    <xf numFmtId="0" fontId="7" fillId="0" borderId="48" xfId="0" applyNumberFormat="1" applyFont="1" applyFill="1" applyBorder="1" applyAlignment="1" applyProtection="1">
      <alignment horizontal="center" vertical="center"/>
    </xf>
    <xf numFmtId="0" fontId="7" fillId="0" borderId="4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4" fillId="0" borderId="93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137" xfId="0" applyNumberFormat="1" applyFont="1" applyFill="1" applyBorder="1" applyAlignment="1" applyProtection="1">
      <alignment horizontal="center" vertical="center" wrapText="1"/>
    </xf>
    <xf numFmtId="0" fontId="9" fillId="0" borderId="51" xfId="0" applyNumberFormat="1" applyFont="1" applyFill="1" applyBorder="1" applyAlignment="1" applyProtection="1">
      <alignment horizontal="center" vertical="center" wrapText="1"/>
    </xf>
    <xf numFmtId="0" fontId="9" fillId="0" borderId="138" xfId="0" applyNumberFormat="1" applyFont="1" applyFill="1" applyBorder="1" applyAlignment="1" applyProtection="1">
      <alignment horizontal="center" vertical="center" wrapText="1"/>
    </xf>
    <xf numFmtId="164" fontId="9" fillId="0" borderId="93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 applyProtection="1">
      <alignment horizontal="center" vertical="center" wrapText="1"/>
    </xf>
    <xf numFmtId="0" fontId="14" fillId="0" borderId="137" xfId="0" applyNumberFormat="1" applyFont="1" applyFill="1" applyBorder="1" applyAlignment="1" applyProtection="1">
      <alignment horizontal="center" vertical="center" wrapText="1"/>
    </xf>
    <xf numFmtId="0" fontId="14" fillId="0" borderId="51" xfId="0" applyNumberFormat="1" applyFont="1" applyFill="1" applyBorder="1" applyAlignment="1" applyProtection="1">
      <alignment horizontal="center" vertical="center" wrapText="1"/>
    </xf>
    <xf numFmtId="0" fontId="14" fillId="0" borderId="138" xfId="0" applyNumberFormat="1" applyFont="1" applyFill="1" applyBorder="1" applyAlignment="1" applyProtection="1">
      <alignment horizontal="center" vertical="center" wrapText="1"/>
    </xf>
    <xf numFmtId="0" fontId="7" fillId="6" borderId="141" xfId="0" applyNumberFormat="1" applyFont="1" applyFill="1" applyBorder="1" applyAlignment="1" applyProtection="1">
      <alignment horizontal="center" vertical="center" wrapText="1"/>
    </xf>
    <xf numFmtId="0" fontId="7" fillId="6" borderId="136" xfId="0" applyNumberFormat="1" applyFont="1" applyFill="1" applyBorder="1" applyAlignment="1" applyProtection="1">
      <alignment horizontal="center" vertical="center" wrapText="1"/>
    </xf>
    <xf numFmtId="0" fontId="7" fillId="6" borderId="137" xfId="0" applyNumberFormat="1" applyFont="1" applyFill="1" applyBorder="1" applyAlignment="1" applyProtection="1">
      <alignment horizontal="center" wrapText="1"/>
    </xf>
    <xf numFmtId="0" fontId="7" fillId="6" borderId="51" xfId="0" applyNumberFormat="1" applyFont="1" applyFill="1" applyBorder="1" applyAlignment="1" applyProtection="1">
      <alignment horizontal="center" wrapText="1"/>
    </xf>
    <xf numFmtId="0" fontId="7" fillId="6" borderId="138" xfId="0" applyNumberFormat="1" applyFont="1" applyFill="1" applyBorder="1" applyAlignment="1" applyProtection="1">
      <alignment horizontal="center" wrapText="1"/>
    </xf>
    <xf numFmtId="0" fontId="4" fillId="0" borderId="47" xfId="0" applyNumberFormat="1" applyFont="1" applyBorder="1" applyAlignment="1" applyProtection="1">
      <alignment horizontal="center" vertical="center"/>
    </xf>
    <xf numFmtId="0" fontId="4" fillId="0" borderId="48" xfId="0" applyNumberFormat="1" applyFont="1" applyBorder="1" applyAlignment="1" applyProtection="1">
      <alignment horizontal="center" vertical="center"/>
    </xf>
    <xf numFmtId="0" fontId="4" fillId="0" borderId="49" xfId="0" applyNumberFormat="1" applyFont="1" applyBorder="1" applyAlignment="1" applyProtection="1">
      <alignment horizontal="center" vertical="center"/>
    </xf>
    <xf numFmtId="0" fontId="4" fillId="0" borderId="44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33" xfId="0" applyNumberFormat="1" applyFont="1" applyBorder="1" applyAlignment="1" applyProtection="1">
      <alignment horizontal="center" vertical="center"/>
    </xf>
    <xf numFmtId="0" fontId="7" fillId="0" borderId="48" xfId="0" applyNumberFormat="1" applyFont="1" applyBorder="1" applyAlignment="1" applyProtection="1">
      <alignment horizontal="center" vertical="center" wrapText="1"/>
    </xf>
    <xf numFmtId="0" fontId="7" fillId="0" borderId="47" xfId="0" applyNumberFormat="1" applyFont="1" applyBorder="1" applyAlignment="1" applyProtection="1">
      <alignment horizontal="center" vertical="center" wrapText="1"/>
    </xf>
    <xf numFmtId="0" fontId="7" fillId="0" borderId="49" xfId="0" applyNumberFormat="1" applyFont="1" applyBorder="1" applyAlignment="1" applyProtection="1">
      <alignment horizontal="center" vertical="center" wrapText="1"/>
    </xf>
    <xf numFmtId="0" fontId="7" fillId="0" borderId="128" xfId="0" applyNumberFormat="1" applyFont="1" applyBorder="1" applyAlignment="1" applyProtection="1">
      <alignment horizontal="center" vertical="center" wrapText="1"/>
    </xf>
    <xf numFmtId="0" fontId="7" fillId="0" borderId="129" xfId="0" applyNumberFormat="1" applyFont="1" applyBorder="1" applyAlignment="1" applyProtection="1">
      <alignment horizontal="center" vertical="center" wrapText="1"/>
    </xf>
    <xf numFmtId="0" fontId="7" fillId="0" borderId="130" xfId="0" applyNumberFormat="1" applyFont="1" applyBorder="1" applyAlignment="1" applyProtection="1">
      <alignment horizontal="center" vertical="center" wrapText="1"/>
    </xf>
    <xf numFmtId="0" fontId="7" fillId="0" borderId="131" xfId="0" applyNumberFormat="1" applyFont="1" applyBorder="1" applyAlignment="1" applyProtection="1">
      <alignment horizontal="center" vertical="center" wrapText="1"/>
    </xf>
    <xf numFmtId="0" fontId="8" fillId="0" borderId="44" xfId="0" applyNumberFormat="1" applyFont="1" applyBorder="1" applyAlignment="1" applyProtection="1">
      <alignment horizontal="center" vertical="top"/>
    </xf>
    <xf numFmtId="0" fontId="8" fillId="0" borderId="0" xfId="0" applyNumberFormat="1" applyFont="1" applyBorder="1" applyAlignment="1" applyProtection="1">
      <alignment horizontal="center" vertical="top"/>
    </xf>
    <xf numFmtId="0" fontId="8" fillId="0" borderId="33" xfId="0" applyNumberFormat="1" applyFont="1" applyBorder="1" applyAlignment="1" applyProtection="1">
      <alignment horizontal="center" vertical="top"/>
    </xf>
    <xf numFmtId="167" fontId="9" fillId="0" borderId="132" xfId="0" applyNumberFormat="1" applyFont="1" applyFill="1" applyBorder="1" applyAlignment="1" applyProtection="1">
      <alignment horizontal="center" vertical="center" wrapText="1"/>
    </xf>
    <xf numFmtId="167" fontId="9" fillId="0" borderId="39" xfId="0" applyNumberFormat="1" applyFont="1" applyFill="1" applyBorder="1" applyAlignment="1" applyProtection="1">
      <alignment horizontal="center" vertical="center" wrapText="1"/>
    </xf>
    <xf numFmtId="167" fontId="9" fillId="0" borderId="133" xfId="0" applyNumberFormat="1" applyFont="1" applyFill="1" applyBorder="1" applyAlignment="1" applyProtection="1">
      <alignment horizontal="center" vertical="center" wrapText="1"/>
    </xf>
    <xf numFmtId="167" fontId="9" fillId="0" borderId="134" xfId="0" applyNumberFormat="1" applyFont="1" applyFill="1" applyBorder="1" applyAlignment="1" applyProtection="1">
      <alignment horizontal="center" vertical="center" wrapText="1"/>
    </xf>
    <xf numFmtId="167" fontId="9" fillId="0" borderId="40" xfId="0" applyNumberFormat="1" applyFont="1" applyFill="1" applyBorder="1" applyAlignment="1" applyProtection="1">
      <alignment horizontal="center" vertical="center" wrapText="1"/>
    </xf>
    <xf numFmtId="167" fontId="9" fillId="0" borderId="135" xfId="0" applyNumberFormat="1" applyFont="1" applyFill="1" applyBorder="1" applyAlignment="1" applyProtection="1">
      <alignment horizontal="center" vertical="center" wrapText="1"/>
    </xf>
    <xf numFmtId="0" fontId="7" fillId="6" borderId="139" xfId="0" applyNumberFormat="1" applyFont="1" applyFill="1" applyBorder="1" applyAlignment="1" applyProtection="1">
      <alignment horizontal="center" vertical="center" wrapText="1"/>
    </xf>
    <xf numFmtId="0" fontId="7" fillId="6" borderId="140" xfId="0" applyNumberFormat="1" applyFont="1" applyFill="1" applyBorder="1" applyAlignment="1" applyProtection="1">
      <alignment horizontal="center" vertical="center" wrapText="1"/>
    </xf>
    <xf numFmtId="0" fontId="19" fillId="0" borderId="0" xfId="12" applyFont="1" applyFill="1" applyBorder="1" applyAlignment="1" applyProtection="1">
      <alignment horizontal="right"/>
    </xf>
    <xf numFmtId="0" fontId="19" fillId="6" borderId="147" xfId="12" applyFont="1" applyFill="1" applyBorder="1" applyAlignment="1" applyProtection="1">
      <alignment horizontal="center" vertical="center" wrapText="1"/>
    </xf>
    <xf numFmtId="0" fontId="19" fillId="6" borderId="148" xfId="12" applyFont="1" applyFill="1" applyBorder="1" applyAlignment="1" applyProtection="1">
      <alignment horizontal="center" vertical="center" wrapText="1"/>
    </xf>
    <xf numFmtId="0" fontId="19" fillId="6" borderId="149" xfId="12" applyFont="1" applyFill="1" applyBorder="1" applyAlignment="1" applyProtection="1">
      <alignment horizontal="center" vertical="center" wrapText="1"/>
    </xf>
    <xf numFmtId="0" fontId="19" fillId="6" borderId="144" xfId="12" applyFont="1" applyFill="1" applyBorder="1" applyAlignment="1" applyProtection="1">
      <alignment horizontal="center" vertical="center" wrapText="1"/>
    </xf>
    <xf numFmtId="0" fontId="19" fillId="6" borderId="150" xfId="12" applyFont="1" applyFill="1" applyBorder="1" applyAlignment="1" applyProtection="1">
      <alignment horizontal="center" vertical="center" wrapText="1"/>
    </xf>
    <xf numFmtId="0" fontId="19" fillId="6" borderId="139" xfId="12" applyFont="1" applyFill="1" applyBorder="1" applyAlignment="1" applyProtection="1">
      <alignment horizontal="center" vertical="center" wrapText="1"/>
    </xf>
    <xf numFmtId="0" fontId="19" fillId="6" borderId="93" xfId="12" applyFont="1" applyFill="1" applyBorder="1" applyAlignment="1" applyProtection="1">
      <alignment horizontal="center" vertical="center" wrapText="1"/>
    </xf>
    <xf numFmtId="0" fontId="19" fillId="6" borderId="151" xfId="12" applyFont="1" applyFill="1" applyBorder="1" applyAlignment="1" applyProtection="1">
      <alignment horizontal="center" wrapText="1"/>
    </xf>
    <xf numFmtId="0" fontId="19" fillId="6" borderId="16" xfId="12" applyFont="1" applyFill="1" applyBorder="1" applyAlignment="1" applyProtection="1">
      <alignment horizontal="center" wrapText="1"/>
    </xf>
    <xf numFmtId="0" fontId="19" fillId="6" borderId="17" xfId="12" applyFont="1" applyFill="1" applyBorder="1" applyAlignment="1" applyProtection="1">
      <alignment horizontal="center" wrapText="1"/>
    </xf>
    <xf numFmtId="0" fontId="20" fillId="0" borderId="42" xfId="12" applyFont="1" applyBorder="1" applyAlignment="1" applyProtection="1">
      <alignment horizontal="center" vertical="center"/>
    </xf>
    <xf numFmtId="0" fontId="20" fillId="0" borderId="43" xfId="12" applyFont="1" applyBorder="1" applyAlignment="1" applyProtection="1">
      <alignment horizontal="center" vertical="center"/>
    </xf>
    <xf numFmtId="0" fontId="17" fillId="0" borderId="10" xfId="12" applyFont="1" applyBorder="1" applyAlignment="1" applyProtection="1">
      <alignment horizontal="center" vertical="top"/>
    </xf>
    <xf numFmtId="167" fontId="2" fillId="0" borderId="45" xfId="12" applyNumberFormat="1" applyFont="1" applyBorder="1" applyAlignment="1" applyProtection="1">
      <alignment horizontal="center" vertical="center"/>
    </xf>
    <xf numFmtId="0" fontId="64" fillId="0" borderId="146" xfId="12" applyBorder="1" applyProtection="1"/>
    <xf numFmtId="0" fontId="64" fillId="0" borderId="91" xfId="12" applyBorder="1" applyProtection="1"/>
    <xf numFmtId="0" fontId="64" fillId="0" borderId="10" xfId="12" applyBorder="1" applyProtection="1"/>
    <xf numFmtId="0" fontId="24" fillId="0" borderId="146" xfId="12" applyFont="1" applyBorder="1" applyAlignment="1" applyProtection="1">
      <alignment horizontal="center" vertical="center"/>
    </xf>
    <xf numFmtId="0" fontId="24" fillId="0" borderId="91" xfId="12" applyFont="1" applyBorder="1" applyAlignment="1" applyProtection="1">
      <alignment horizontal="center" vertical="center"/>
    </xf>
    <xf numFmtId="0" fontId="19" fillId="0" borderId="29" xfId="12" applyFont="1" applyBorder="1" applyAlignment="1" applyProtection="1">
      <alignment horizontal="center" vertical="center"/>
    </xf>
    <xf numFmtId="0" fontId="19" fillId="0" borderId="2" xfId="12" applyFont="1" applyBorder="1" applyAlignment="1" applyProtection="1">
      <alignment horizontal="center" vertical="center"/>
    </xf>
    <xf numFmtId="0" fontId="2" fillId="0" borderId="132" xfId="12" applyFont="1" applyBorder="1" applyAlignment="1" applyProtection="1">
      <alignment horizontal="center" vertical="center"/>
    </xf>
    <xf numFmtId="0" fontId="2" fillId="0" borderId="39" xfId="12" applyFont="1" applyBorder="1" applyAlignment="1" applyProtection="1">
      <alignment horizontal="center" vertical="center"/>
    </xf>
    <xf numFmtId="0" fontId="2" fillId="0" borderId="133" xfId="12" applyFont="1" applyBorder="1" applyAlignment="1" applyProtection="1">
      <alignment horizontal="center" vertical="center"/>
    </xf>
    <xf numFmtId="2" fontId="2" fillId="0" borderId="93" xfId="12" applyNumberFormat="1" applyFont="1" applyBorder="1" applyAlignment="1" applyProtection="1">
      <alignment horizontal="center" vertical="center"/>
    </xf>
    <xf numFmtId="164" fontId="2" fillId="0" borderId="93" xfId="12" applyNumberFormat="1" applyFont="1" applyBorder="1" applyAlignment="1" applyProtection="1">
      <alignment horizontal="center" vertical="center"/>
    </xf>
    <xf numFmtId="0" fontId="2" fillId="0" borderId="93" xfId="12" applyFont="1" applyBorder="1" applyAlignment="1" applyProtection="1">
      <alignment horizontal="center" vertical="center"/>
    </xf>
    <xf numFmtId="0" fontId="2" fillId="0" borderId="143" xfId="12" applyFont="1" applyBorder="1" applyAlignment="1" applyProtection="1">
      <alignment horizontal="center" vertical="center"/>
    </xf>
    <xf numFmtId="0" fontId="19" fillId="6" borderId="0" xfId="12" applyFont="1" applyFill="1" applyBorder="1" applyAlignment="1" applyProtection="1">
      <alignment horizontal="center" wrapText="1"/>
    </xf>
    <xf numFmtId="0" fontId="2" fillId="6" borderId="46" xfId="12" applyFont="1" applyFill="1" applyBorder="1" applyAlignment="1" applyProtection="1">
      <alignment horizontal="center" wrapText="1"/>
    </xf>
    <xf numFmtId="0" fontId="19" fillId="0" borderId="145" xfId="12" applyFont="1" applyBorder="1" applyAlignment="1" applyProtection="1">
      <alignment horizontal="center" vertical="center"/>
    </xf>
    <xf numFmtId="0" fontId="19" fillId="0" borderId="93" xfId="12" applyFont="1" applyBorder="1" applyAlignment="1" applyProtection="1">
      <alignment horizontal="center" vertical="center"/>
    </xf>
    <xf numFmtId="0" fontId="23" fillId="0" borderId="132" xfId="12" applyFont="1" applyBorder="1" applyAlignment="1" applyProtection="1">
      <alignment horizontal="center" vertical="center"/>
    </xf>
    <xf numFmtId="0" fontId="23" fillId="0" borderId="39" xfId="12" applyFont="1" applyBorder="1" applyAlignment="1" applyProtection="1">
      <alignment horizontal="center" vertical="center"/>
    </xf>
    <xf numFmtId="0" fontId="23" fillId="0" borderId="133" xfId="12" applyFont="1" applyBorder="1" applyAlignment="1" applyProtection="1">
      <alignment horizontal="center" vertical="center"/>
    </xf>
    <xf numFmtId="2" fontId="2" fillId="0" borderId="143" xfId="12" applyNumberFormat="1" applyFont="1" applyBorder="1" applyAlignment="1" applyProtection="1">
      <alignment horizontal="center" vertical="center"/>
    </xf>
    <xf numFmtId="1" fontId="2" fillId="0" borderId="93" xfId="12" applyNumberFormat="1" applyFont="1" applyBorder="1" applyAlignment="1" applyProtection="1">
      <alignment horizontal="center" vertical="center"/>
    </xf>
    <xf numFmtId="0" fontId="19" fillId="0" borderId="30" xfId="12" applyFont="1" applyBorder="1" applyAlignment="1" applyProtection="1">
      <alignment horizontal="center" vertical="center"/>
    </xf>
    <xf numFmtId="0" fontId="19" fillId="0" borderId="31" xfId="12" applyFont="1" applyBorder="1" applyAlignment="1" applyProtection="1">
      <alignment horizontal="center" vertical="center"/>
    </xf>
    <xf numFmtId="0" fontId="19" fillId="0" borderId="16" xfId="12" applyFont="1" applyBorder="1" applyProtection="1"/>
    <xf numFmtId="0" fontId="17" fillId="0" borderId="142" xfId="12" applyFont="1" applyBorder="1" applyAlignment="1" applyProtection="1">
      <alignment horizontal="left"/>
      <protection locked="0"/>
    </xf>
    <xf numFmtId="0" fontId="17" fillId="0" borderId="46" xfId="12" applyFont="1" applyBorder="1" applyAlignment="1" applyProtection="1">
      <alignment horizontal="left"/>
      <protection locked="0"/>
    </xf>
    <xf numFmtId="0" fontId="17" fillId="0" borderId="0" xfId="12" applyFont="1" applyBorder="1" applyAlignment="1" applyProtection="1">
      <alignment horizontal="center" vertical="center"/>
    </xf>
    <xf numFmtId="0" fontId="21" fillId="0" borderId="0" xfId="12" applyFont="1" applyBorder="1" applyAlignment="1" applyProtection="1">
      <alignment horizontal="center"/>
    </xf>
    <xf numFmtId="0" fontId="64" fillId="0" borderId="0" xfId="12" applyBorder="1" applyProtection="1"/>
    <xf numFmtId="0" fontId="20" fillId="0" borderId="0" xfId="12" applyFont="1" applyBorder="1" applyAlignment="1" applyProtection="1">
      <alignment horizontal="center" vertical="top"/>
    </xf>
    <xf numFmtId="0" fontId="2" fillId="0" borderId="46" xfId="12" applyFont="1" applyBorder="1" applyAlignment="1" applyProtection="1">
      <alignment horizontal="center"/>
    </xf>
    <xf numFmtId="167" fontId="18" fillId="0" borderId="46" xfId="12" applyNumberFormat="1" applyFont="1" applyBorder="1" applyAlignment="1" applyProtection="1">
      <alignment horizontal="center"/>
    </xf>
    <xf numFmtId="0" fontId="2" fillId="0" borderId="39" xfId="12" applyFont="1" applyBorder="1" applyAlignment="1" applyProtection="1">
      <alignment horizontal="center"/>
    </xf>
    <xf numFmtId="0" fontId="22" fillId="0" borderId="0" xfId="12" applyFont="1" applyBorder="1" applyAlignment="1" applyProtection="1">
      <alignment horizontal="center" vertical="top"/>
    </xf>
    <xf numFmtId="0" fontId="20" fillId="0" borderId="0" xfId="12" applyFont="1" applyBorder="1" applyAlignment="1" applyProtection="1">
      <alignment horizontal="left" vertical="top"/>
    </xf>
    <xf numFmtId="0" fontId="20" fillId="0" borderId="0" xfId="12" applyFont="1" applyBorder="1" applyAlignment="1" applyProtection="1">
      <alignment horizontal="right" vertical="top"/>
    </xf>
    <xf numFmtId="0" fontId="17" fillId="0" borderId="0" xfId="12" applyFont="1" applyBorder="1" applyAlignment="1" applyProtection="1">
      <alignment horizontal="center"/>
    </xf>
    <xf numFmtId="0" fontId="18" fillId="0" borderId="46" xfId="12" applyFont="1" applyBorder="1" applyAlignment="1" applyProtection="1">
      <alignment horizontal="center"/>
    </xf>
    <xf numFmtId="0" fontId="17" fillId="0" borderId="40" xfId="12" applyFont="1" applyBorder="1" applyAlignment="1" applyProtection="1">
      <alignment horizontal="center"/>
      <protection locked="0"/>
    </xf>
    <xf numFmtId="0" fontId="0" fillId="0" borderId="146" xfId="0" applyBorder="1" applyProtection="1"/>
    <xf numFmtId="0" fontId="0" fillId="0" borderId="91" xfId="0" applyBorder="1" applyProtection="1"/>
    <xf numFmtId="0" fontId="0" fillId="0" borderId="10" xfId="0" applyBorder="1" applyProtection="1"/>
    <xf numFmtId="0" fontId="24" fillId="0" borderId="15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0" fillId="0" borderId="42" xfId="0" applyFont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top"/>
    </xf>
    <xf numFmtId="167" fontId="1" fillId="0" borderId="45" xfId="0" applyNumberFormat="1" applyFont="1" applyBorder="1" applyAlignment="1" applyProtection="1">
      <alignment horizontal="center" vertical="center"/>
    </xf>
    <xf numFmtId="0" fontId="20" fillId="7" borderId="136" xfId="0" applyFont="1" applyFill="1" applyBorder="1" applyAlignment="1" applyProtection="1">
      <alignment horizontal="center" vertical="center" wrapText="1"/>
    </xf>
    <xf numFmtId="1" fontId="1" fillId="0" borderId="52" xfId="0" applyNumberFormat="1" applyFont="1" applyFill="1" applyBorder="1" applyAlignment="1" applyProtection="1">
      <alignment horizontal="center" vertical="center" wrapText="1"/>
    </xf>
    <xf numFmtId="2" fontId="1" fillId="0" borderId="52" xfId="0" applyNumberFormat="1" applyFont="1" applyFill="1" applyBorder="1" applyAlignment="1" applyProtection="1">
      <alignment horizontal="center" vertical="center" wrapText="1"/>
    </xf>
    <xf numFmtId="2" fontId="1" fillId="0" borderId="61" xfId="0" applyNumberFormat="1" applyFont="1" applyFill="1" applyBorder="1" applyAlignment="1" applyProtection="1">
      <alignment horizontal="center" vertical="center" wrapText="1"/>
    </xf>
    <xf numFmtId="0" fontId="20" fillId="7" borderId="157" xfId="0" applyFont="1" applyFill="1" applyBorder="1" applyAlignment="1" applyProtection="1">
      <alignment horizontal="center" vertical="center" wrapText="1"/>
    </xf>
    <xf numFmtId="0" fontId="19" fillId="7" borderId="158" xfId="0" applyFont="1" applyFill="1" applyBorder="1" applyAlignment="1" applyProtection="1">
      <alignment horizontal="center" vertical="center"/>
    </xf>
    <xf numFmtId="0" fontId="20" fillId="7" borderId="137" xfId="0" applyFont="1" applyFill="1" applyBorder="1" applyAlignment="1" applyProtection="1">
      <alignment horizontal="center" vertical="center" wrapText="1"/>
    </xf>
    <xf numFmtId="0" fontId="20" fillId="7" borderId="138" xfId="0" applyFont="1" applyFill="1" applyBorder="1" applyAlignment="1" applyProtection="1">
      <alignment horizontal="center" vertical="center" wrapText="1"/>
    </xf>
    <xf numFmtId="165" fontId="1" fillId="0" borderId="152" xfId="0" applyNumberFormat="1" applyFont="1" applyFill="1" applyBorder="1" applyAlignment="1" applyProtection="1">
      <alignment horizontal="center" vertical="center" wrapText="1"/>
    </xf>
    <xf numFmtId="165" fontId="1" fillId="0" borderId="153" xfId="0" applyNumberFormat="1" applyFont="1" applyFill="1" applyBorder="1" applyAlignment="1" applyProtection="1">
      <alignment horizontal="center" vertical="center" wrapText="1"/>
    </xf>
    <xf numFmtId="165" fontId="1" fillId="0" borderId="154" xfId="0" applyNumberFormat="1" applyFont="1" applyFill="1" applyBorder="1" applyAlignment="1" applyProtection="1">
      <alignment horizontal="center" vertical="center" wrapText="1"/>
    </xf>
    <xf numFmtId="165" fontId="1" fillId="0" borderId="155" xfId="0" applyNumberFormat="1" applyFont="1" applyFill="1" applyBorder="1" applyAlignment="1" applyProtection="1">
      <alignment horizontal="center" vertical="center" wrapText="1"/>
    </xf>
    <xf numFmtId="0" fontId="20" fillId="7" borderId="140" xfId="0" applyFont="1" applyFill="1" applyBorder="1" applyAlignment="1" applyProtection="1">
      <alignment horizontal="center" vertical="center" wrapText="1"/>
    </xf>
    <xf numFmtId="0" fontId="19" fillId="0" borderId="28" xfId="0" applyFont="1" applyBorder="1" applyAlignment="1" applyProtection="1">
      <alignment horizontal="center" vertical="center"/>
    </xf>
    <xf numFmtId="0" fontId="19" fillId="0" borderId="52" xfId="0" applyFont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 wrapText="1"/>
    </xf>
    <xf numFmtId="165" fontId="1" fillId="0" borderId="52" xfId="0" applyNumberFormat="1" applyFont="1" applyFill="1" applyBorder="1" applyAlignment="1" applyProtection="1">
      <alignment horizontal="center" vertical="center" wrapText="1"/>
    </xf>
    <xf numFmtId="0" fontId="20" fillId="7" borderId="141" xfId="0" applyFont="1" applyFill="1" applyBorder="1" applyAlignment="1" applyProtection="1">
      <alignment horizontal="center" vertical="center" wrapText="1"/>
    </xf>
    <xf numFmtId="164" fontId="1" fillId="0" borderId="154" xfId="0" applyNumberFormat="1" applyFont="1" applyFill="1" applyBorder="1" applyAlignment="1" applyProtection="1">
      <alignment horizontal="center" vertical="center" wrapText="1"/>
    </xf>
    <xf numFmtId="164" fontId="1" fillId="0" borderId="155" xfId="0" applyNumberFormat="1" applyFont="1" applyFill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7" fillId="0" borderId="46" xfId="0" applyFont="1" applyBorder="1" applyAlignment="1" applyProtection="1">
      <alignment horizontal="left"/>
    </xf>
    <xf numFmtId="0" fontId="19" fillId="0" borderId="30" xfId="0" applyFont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7" fillId="0" borderId="0" xfId="0" applyFont="1" applyBorder="1" applyProtection="1"/>
    <xf numFmtId="0" fontId="17" fillId="0" borderId="142" xfId="0" applyFont="1" applyBorder="1" applyAlignment="1" applyProtection="1">
      <alignment horizontal="left"/>
    </xf>
    <xf numFmtId="0" fontId="20" fillId="0" borderId="156" xfId="0" applyFont="1" applyBorder="1" applyAlignment="1" applyProtection="1">
      <alignment horizontal="center"/>
    </xf>
    <xf numFmtId="0" fontId="20" fillId="0" borderId="78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right"/>
    </xf>
    <xf numFmtId="0" fontId="1" fillId="0" borderId="46" xfId="0" applyFont="1" applyBorder="1" applyAlignment="1" applyProtection="1">
      <alignment horizontal="center"/>
    </xf>
    <xf numFmtId="0" fontId="20" fillId="0" borderId="16" xfId="0" applyFont="1" applyBorder="1" applyAlignment="1" applyProtection="1">
      <alignment horizontal="left" vertical="top"/>
    </xf>
    <xf numFmtId="0" fontId="20" fillId="0" borderId="16" xfId="0" applyFont="1" applyBorder="1" applyAlignment="1" applyProtection="1">
      <alignment horizontal="right" vertical="top"/>
    </xf>
    <xf numFmtId="0" fontId="20" fillId="0" borderId="132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133" xfId="0" applyFont="1" applyBorder="1" applyAlignment="1" applyProtection="1">
      <alignment horizontal="center" vertical="center"/>
    </xf>
    <xf numFmtId="0" fontId="18" fillId="0" borderId="46" xfId="0" applyFont="1" applyBorder="1" applyAlignment="1" applyProtection="1">
      <alignment horizontal="center"/>
    </xf>
    <xf numFmtId="0" fontId="22" fillId="0" borderId="132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133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top"/>
    </xf>
    <xf numFmtId="167" fontId="18" fillId="0" borderId="132" xfId="0" applyNumberFormat="1" applyFont="1" applyBorder="1" applyAlignment="1" applyProtection="1">
      <alignment horizontal="center" vertical="center"/>
    </xf>
    <xf numFmtId="167" fontId="18" fillId="0" borderId="39" xfId="0" applyNumberFormat="1" applyFont="1" applyBorder="1" applyAlignment="1" applyProtection="1">
      <alignment horizontal="center" vertical="center"/>
    </xf>
    <xf numFmtId="167" fontId="18" fillId="0" borderId="133" xfId="0" applyNumberFormat="1" applyFont="1" applyBorder="1" applyAlignment="1" applyProtection="1">
      <alignment horizontal="center" vertical="center"/>
    </xf>
    <xf numFmtId="0" fontId="10" fillId="3" borderId="9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textRotation="90" wrapText="1"/>
    </xf>
    <xf numFmtId="0" fontId="10" fillId="3" borderId="31" xfId="0" applyFont="1" applyFill="1" applyBorder="1" applyAlignment="1" applyProtection="1">
      <alignment horizontal="center" vertical="center" textRotation="90" wrapText="1"/>
    </xf>
    <xf numFmtId="0" fontId="0" fillId="0" borderId="0" xfId="0" applyProtection="1"/>
    <xf numFmtId="0" fontId="0" fillId="0" borderId="146" xfId="0" applyBorder="1" applyAlignment="1" applyProtection="1">
      <alignment horizontal="center"/>
    </xf>
    <xf numFmtId="0" fontId="0" fillId="0" borderId="9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4" fillId="0" borderId="146" xfId="0" applyFont="1" applyBorder="1" applyAlignment="1" applyProtection="1">
      <alignment horizontal="center" wrapText="1"/>
    </xf>
    <xf numFmtId="0" fontId="4" fillId="0" borderId="91" xfId="0" applyFont="1" applyBorder="1" applyAlignment="1" applyProtection="1">
      <alignment horizontal="center" wrapText="1"/>
    </xf>
    <xf numFmtId="0" fontId="7" fillId="0" borderId="163" xfId="0" applyFont="1" applyBorder="1" applyAlignment="1" applyProtection="1">
      <alignment horizontal="center" vertical="center" wrapText="1"/>
    </xf>
    <xf numFmtId="0" fontId="7" fillId="0" borderId="164" xfId="0" applyFont="1" applyBorder="1" applyAlignment="1" applyProtection="1">
      <alignment horizontal="center" vertical="center" wrapText="1"/>
    </xf>
    <xf numFmtId="0" fontId="8" fillId="0" borderId="91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7" fillId="0" borderId="164" xfId="0" applyFont="1" applyBorder="1" applyAlignment="1" applyProtection="1">
      <alignment horizontal="center" vertical="center"/>
    </xf>
    <xf numFmtId="169" fontId="9" fillId="0" borderId="52" xfId="0" applyNumberFormat="1" applyFont="1" applyBorder="1" applyAlignment="1" applyProtection="1">
      <alignment horizontal="center" vertical="center" wrapText="1"/>
    </xf>
    <xf numFmtId="167" fontId="9" fillId="0" borderId="165" xfId="0" applyNumberFormat="1" applyFont="1" applyBorder="1" applyAlignment="1" applyProtection="1">
      <alignment horizontal="center" vertical="center" wrapText="1"/>
    </xf>
    <xf numFmtId="0" fontId="10" fillId="3" borderId="93" xfId="0" applyFont="1" applyFill="1" applyBorder="1" applyAlignment="1" applyProtection="1">
      <alignment horizontal="center" vertical="center"/>
    </xf>
    <xf numFmtId="0" fontId="10" fillId="3" borderId="143" xfId="0" applyFont="1" applyFill="1" applyBorder="1" applyAlignment="1" applyProtection="1">
      <alignment horizontal="center" vertical="center"/>
    </xf>
    <xf numFmtId="0" fontId="10" fillId="3" borderId="62" xfId="0" applyFont="1" applyFill="1" applyBorder="1" applyAlignment="1" applyProtection="1">
      <alignment horizontal="center" vertical="center" textRotation="90" wrapText="1"/>
    </xf>
    <xf numFmtId="0" fontId="10" fillId="3" borderId="32" xfId="0" applyFont="1" applyFill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0" fillId="0" borderId="83" xfId="0" applyBorder="1" applyAlignment="1" applyProtection="1">
      <alignment horizontal="right"/>
    </xf>
    <xf numFmtId="0" fontId="6" fillId="4" borderId="0" xfId="0" applyFont="1" applyFill="1" applyBorder="1" applyAlignment="1" applyProtection="1">
      <alignment horizontal="right" vertical="center"/>
    </xf>
    <xf numFmtId="0" fontId="6" fillId="4" borderId="83" xfId="0" applyFont="1" applyFill="1" applyBorder="1" applyAlignment="1" applyProtection="1">
      <alignment horizontal="right" vertical="center"/>
    </xf>
    <xf numFmtId="0" fontId="10" fillId="3" borderId="143" xfId="0" applyFont="1" applyFill="1" applyBorder="1" applyAlignment="1" applyProtection="1">
      <alignment horizontal="center" vertical="center" wrapText="1"/>
    </xf>
    <xf numFmtId="0" fontId="10" fillId="3" borderId="145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93" xfId="0" applyFont="1" applyFill="1" applyBorder="1" applyAlignment="1" applyProtection="1">
      <alignment horizontal="center" vertical="center" textRotation="90" wrapText="1"/>
    </xf>
    <xf numFmtId="1" fontId="9" fillId="0" borderId="52" xfId="0" applyNumberFormat="1" applyFont="1" applyBorder="1" applyAlignment="1" applyProtection="1">
      <alignment horizontal="center" vertical="center" wrapText="1"/>
    </xf>
    <xf numFmtId="166" fontId="9" fillId="0" borderId="61" xfId="0" applyNumberFormat="1" applyFont="1" applyBorder="1" applyAlignment="1" applyProtection="1">
      <alignment horizontal="center" vertical="center" wrapText="1"/>
    </xf>
    <xf numFmtId="166" fontId="9" fillId="0" borderId="52" xfId="0" applyNumberFormat="1" applyFont="1" applyBorder="1" applyAlignment="1" applyProtection="1">
      <alignment horizontal="center" vertical="center" wrapText="1"/>
    </xf>
    <xf numFmtId="0" fontId="14" fillId="0" borderId="2" xfId="0" applyNumberFormat="1" applyFont="1" applyBorder="1" applyAlignment="1" applyProtection="1">
      <alignment horizontal="center" vertical="center" wrapText="1"/>
    </xf>
    <xf numFmtId="0" fontId="9" fillId="0" borderId="2" xfId="0" applyNumberFormat="1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9" fillId="0" borderId="52" xfId="0" applyNumberFormat="1" applyFont="1" applyBorder="1" applyAlignment="1" applyProtection="1">
      <alignment horizontal="center" vertical="center" wrapText="1"/>
    </xf>
    <xf numFmtId="0" fontId="6" fillId="0" borderId="132" xfId="0" applyNumberFormat="1" applyFont="1" applyBorder="1" applyAlignment="1" applyProtection="1">
      <alignment horizontal="center" vertical="center" wrapText="1"/>
    </xf>
    <xf numFmtId="0" fontId="6" fillId="0" borderId="133" xfId="0" applyNumberFormat="1" applyFont="1" applyBorder="1" applyAlignment="1" applyProtection="1">
      <alignment horizontal="center" vertical="center" wrapText="1"/>
    </xf>
    <xf numFmtId="0" fontId="6" fillId="0" borderId="52" xfId="0" applyNumberFormat="1" applyFont="1" applyBorder="1" applyAlignment="1" applyProtection="1">
      <alignment horizontal="center" vertical="center" wrapText="1"/>
    </xf>
    <xf numFmtId="0" fontId="7" fillId="3" borderId="145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</xf>
    <xf numFmtId="0" fontId="7" fillId="3" borderId="93" xfId="0" applyFont="1" applyFill="1" applyBorder="1" applyAlignment="1" applyProtection="1">
      <alignment horizontal="center" vertical="center" wrapText="1"/>
    </xf>
    <xf numFmtId="0" fontId="7" fillId="3" borderId="14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6" fillId="0" borderId="46" xfId="0" applyFont="1" applyBorder="1" applyAlignment="1" applyProtection="1">
      <alignment horizontal="left" wrapText="1"/>
      <protection locked="0"/>
    </xf>
    <xf numFmtId="0" fontId="7" fillId="0" borderId="22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9" fillId="0" borderId="46" xfId="0" applyFont="1" applyBorder="1" applyAlignment="1" applyProtection="1">
      <alignment horizontal="center" wrapText="1"/>
    </xf>
    <xf numFmtId="0" fontId="6" fillId="0" borderId="134" xfId="0" applyNumberFormat="1" applyFont="1" applyBorder="1" applyAlignment="1" applyProtection="1">
      <alignment horizontal="center" vertical="center" wrapText="1"/>
    </xf>
    <xf numFmtId="0" fontId="6" fillId="0" borderId="135" xfId="0" applyNumberFormat="1" applyFont="1" applyBorder="1" applyAlignment="1" applyProtection="1">
      <alignment horizontal="center" vertical="center" wrapText="1"/>
    </xf>
    <xf numFmtId="0" fontId="7" fillId="0" borderId="159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166" fontId="9" fillId="0" borderId="161" xfId="0" applyNumberFormat="1" applyFont="1" applyBorder="1" applyAlignment="1" applyProtection="1">
      <alignment horizontal="center" vertical="center" wrapText="1"/>
    </xf>
    <xf numFmtId="166" fontId="9" fillId="0" borderId="162" xfId="0" applyNumberFormat="1" applyFont="1" applyBorder="1" applyAlignment="1" applyProtection="1">
      <alignment horizontal="center" vertical="center" wrapText="1"/>
    </xf>
    <xf numFmtId="0" fontId="54" fillId="0" borderId="159" xfId="0" applyFont="1" applyBorder="1" applyAlignment="1" applyProtection="1">
      <alignment horizontal="center" vertical="center" wrapText="1"/>
    </xf>
    <xf numFmtId="0" fontId="54" fillId="0" borderId="150" xfId="0" applyFont="1" applyBorder="1" applyAlignment="1" applyProtection="1">
      <alignment horizontal="center" vertical="center" wrapText="1"/>
    </xf>
    <xf numFmtId="166" fontId="9" fillId="0" borderId="47" xfId="0" applyNumberFormat="1" applyFont="1" applyBorder="1" applyAlignment="1" applyProtection="1">
      <alignment horizontal="center" vertical="center" wrapText="1"/>
    </xf>
    <xf numFmtId="166" fontId="9" fillId="0" borderId="160" xfId="0" applyNumberFormat="1" applyFont="1" applyBorder="1" applyAlignment="1" applyProtection="1">
      <alignment horizontal="center" vertical="center" wrapText="1"/>
    </xf>
    <xf numFmtId="166" fontId="9" fillId="0" borderId="19" xfId="0" applyNumberFormat="1" applyFont="1" applyBorder="1" applyAlignment="1" applyProtection="1">
      <alignment horizontal="center" vertical="center" wrapText="1"/>
    </xf>
    <xf numFmtId="166" fontId="9" fillId="0" borderId="2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top"/>
    </xf>
    <xf numFmtId="167" fontId="3" fillId="0" borderId="132" xfId="0" applyNumberFormat="1" applyFont="1" applyBorder="1" applyAlignment="1" applyProtection="1">
      <alignment horizontal="center" vertical="center" wrapText="1"/>
    </xf>
    <xf numFmtId="167" fontId="3" fillId="0" borderId="39" xfId="0" applyNumberFormat="1" applyFont="1" applyBorder="1" applyAlignment="1" applyProtection="1">
      <alignment horizontal="center" vertical="center" wrapText="1"/>
    </xf>
    <xf numFmtId="167" fontId="3" fillId="0" borderId="133" xfId="0" applyNumberFormat="1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vertical="top"/>
    </xf>
    <xf numFmtId="0" fontId="10" fillId="0" borderId="16" xfId="0" applyFont="1" applyBorder="1" applyAlignment="1" applyProtection="1">
      <alignment horizontal="right" vertical="top" wrapText="1"/>
    </xf>
    <xf numFmtId="0" fontId="10" fillId="0" borderId="159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wrapText="1"/>
    </xf>
    <xf numFmtId="0" fontId="27" fillId="0" borderId="46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46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132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33" xfId="0" applyFont="1" applyBorder="1" applyAlignment="1" applyProtection="1">
      <alignment horizontal="center" vertical="center"/>
    </xf>
    <xf numFmtId="0" fontId="4" fillId="14" borderId="63" xfId="0" applyFont="1" applyFill="1" applyBorder="1" applyAlignment="1">
      <alignment horizontal="center" vertical="center" wrapText="1"/>
    </xf>
    <xf numFmtId="0" fontId="4" fillId="14" borderId="68" xfId="0" applyFont="1" applyFill="1" applyBorder="1" applyAlignment="1">
      <alignment horizontal="center" vertical="center" wrapText="1"/>
    </xf>
    <xf numFmtId="0" fontId="4" fillId="12" borderId="63" xfId="0" applyFont="1" applyFill="1" applyBorder="1" applyAlignment="1">
      <alignment horizontal="center" vertical="center" wrapText="1"/>
    </xf>
    <xf numFmtId="0" fontId="4" fillId="12" borderId="68" xfId="0" applyFont="1" applyFill="1" applyBorder="1" applyAlignment="1">
      <alignment horizontal="center" vertical="center" wrapText="1"/>
    </xf>
    <xf numFmtId="0" fontId="4" fillId="10" borderId="63" xfId="0" applyFont="1" applyFill="1" applyBorder="1" applyAlignment="1">
      <alignment horizontal="center" vertical="center" wrapText="1"/>
    </xf>
    <xf numFmtId="0" fontId="4" fillId="10" borderId="68" xfId="0" applyFont="1" applyFill="1" applyBorder="1" applyAlignment="1">
      <alignment horizontal="center" vertical="center" wrapText="1"/>
    </xf>
    <xf numFmtId="0" fontId="4" fillId="13" borderId="63" xfId="0" applyFont="1" applyFill="1" applyBorder="1" applyAlignment="1">
      <alignment horizontal="center" vertical="center" wrapText="1"/>
    </xf>
    <xf numFmtId="0" fontId="4" fillId="13" borderId="6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18" fillId="0" borderId="133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132" xfId="0" applyFont="1" applyFill="1" applyBorder="1" applyAlignment="1" applyProtection="1">
      <alignment horizontal="center" vertical="center" wrapText="1"/>
    </xf>
    <xf numFmtId="0" fontId="20" fillId="0" borderId="166" xfId="0" applyFont="1" applyBorder="1" applyAlignment="1" applyProtection="1">
      <alignment horizontal="center" vertical="center"/>
    </xf>
    <xf numFmtId="0" fontId="20" fillId="0" borderId="167" xfId="0" applyFont="1" applyBorder="1" applyAlignment="1" applyProtection="1">
      <alignment horizontal="center" vertical="center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62" xfId="0" applyFont="1" applyFill="1" applyBorder="1" applyAlignment="1" applyProtection="1">
      <alignment horizontal="center" vertical="center" wrapText="1"/>
    </xf>
    <xf numFmtId="0" fontId="19" fillId="0" borderId="30" xfId="0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0" fontId="19" fillId="0" borderId="142" xfId="0" applyFont="1" applyBorder="1" applyAlignment="1" applyProtection="1">
      <alignment horizontal="left"/>
    </xf>
    <xf numFmtId="0" fontId="19" fillId="0" borderId="46" xfId="0" applyFont="1" applyBorder="1" applyAlignment="1" applyProtection="1">
      <alignment horizontal="left"/>
    </xf>
    <xf numFmtId="0" fontId="17" fillId="0" borderId="46" xfId="0" applyFont="1" applyBorder="1" applyAlignment="1" applyProtection="1">
      <alignment horizontal="center"/>
    </xf>
    <xf numFmtId="0" fontId="19" fillId="0" borderId="46" xfId="0" applyFont="1" applyBorder="1" applyAlignment="1" applyProtection="1">
      <alignment horizontal="center"/>
    </xf>
    <xf numFmtId="167" fontId="19" fillId="0" borderId="132" xfId="0" applyNumberFormat="1" applyFont="1" applyBorder="1" applyAlignment="1" applyProtection="1">
      <alignment horizontal="center" vertical="center"/>
    </xf>
    <xf numFmtId="167" fontId="19" fillId="0" borderId="39" xfId="0" applyNumberFormat="1" applyFont="1" applyBorder="1" applyAlignment="1" applyProtection="1">
      <alignment horizontal="center" vertical="center"/>
    </xf>
    <xf numFmtId="167" fontId="19" fillId="0" borderId="133" xfId="0" applyNumberFormat="1" applyFont="1" applyBorder="1" applyAlignment="1" applyProtection="1">
      <alignment horizontal="center" vertical="center"/>
    </xf>
    <xf numFmtId="0" fontId="19" fillId="0" borderId="92" xfId="0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166" xfId="0" applyFont="1" applyBorder="1" applyAlignment="1" applyProtection="1">
      <alignment horizontal="left" vertical="center"/>
    </xf>
    <xf numFmtId="0" fontId="20" fillId="0" borderId="39" xfId="0" applyFont="1" applyBorder="1" applyAlignment="1" applyProtection="1">
      <alignment horizontal="left" vertical="center"/>
    </xf>
    <xf numFmtId="0" fontId="20" fillId="0" borderId="167" xfId="0" applyFont="1" applyBorder="1" applyAlignment="1" applyProtection="1">
      <alignment horizontal="left" vertical="center"/>
    </xf>
    <xf numFmtId="0" fontId="1" fillId="0" borderId="132" xfId="0" applyFont="1" applyFill="1" applyBorder="1" applyAlignment="1" applyProtection="1">
      <alignment horizontal="center" vertical="center" wrapText="1"/>
    </xf>
    <xf numFmtId="0" fontId="19" fillId="7" borderId="170" xfId="0" applyFont="1" applyFill="1" applyBorder="1" applyAlignment="1" applyProtection="1">
      <alignment horizontal="center" vertical="center"/>
    </xf>
    <xf numFmtId="0" fontId="19" fillId="7" borderId="171" xfId="0" applyFont="1" applyFill="1" applyBorder="1" applyAlignment="1" applyProtection="1">
      <alignment horizontal="center" vertical="center"/>
    </xf>
    <xf numFmtId="0" fontId="19" fillId="7" borderId="172" xfId="0" applyFont="1" applyFill="1" applyBorder="1" applyAlignment="1" applyProtection="1">
      <alignment horizontal="center" vertical="center"/>
    </xf>
    <xf numFmtId="0" fontId="20" fillId="7" borderId="92" xfId="0" applyFont="1" applyFill="1" applyBorder="1" applyAlignment="1" applyProtection="1">
      <alignment horizontal="center" vertical="center" wrapText="1"/>
    </xf>
    <xf numFmtId="0" fontId="20" fillId="7" borderId="145" xfId="0" applyFont="1" applyFill="1" applyBorder="1" applyAlignment="1" applyProtection="1">
      <alignment horizontal="center" vertical="center" wrapText="1"/>
    </xf>
    <xf numFmtId="0" fontId="20" fillId="7" borderId="93" xfId="0" applyFont="1" applyFill="1" applyBorder="1" applyAlignment="1" applyProtection="1">
      <alignment horizontal="center" vertical="center" wrapText="1"/>
    </xf>
    <xf numFmtId="0" fontId="20" fillId="7" borderId="30" xfId="0" applyFont="1" applyFill="1" applyBorder="1" applyAlignment="1" applyProtection="1">
      <alignment horizontal="center" vertical="center" wrapText="1"/>
    </xf>
    <xf numFmtId="0" fontId="20" fillId="7" borderId="31" xfId="0" applyFont="1" applyFill="1" applyBorder="1" applyAlignment="1" applyProtection="1">
      <alignment horizontal="center" vertical="center" wrapText="1"/>
    </xf>
    <xf numFmtId="0" fontId="20" fillId="7" borderId="154" xfId="0" applyFont="1" applyFill="1" applyBorder="1" applyAlignment="1" applyProtection="1">
      <alignment horizontal="center" vertical="center" wrapText="1"/>
    </xf>
    <xf numFmtId="0" fontId="20" fillId="7" borderId="134" xfId="0" applyFont="1" applyFill="1" applyBorder="1" applyAlignment="1" applyProtection="1">
      <alignment horizontal="center" vertical="center" wrapText="1"/>
    </xf>
    <xf numFmtId="0" fontId="20" fillId="7" borderId="170" xfId="0" applyFont="1" applyFill="1" applyBorder="1" applyAlignment="1" applyProtection="1">
      <alignment horizontal="center" vertical="center" wrapText="1"/>
    </xf>
    <xf numFmtId="0" fontId="20" fillId="7" borderId="171" xfId="0" applyFont="1" applyFill="1" applyBorder="1" applyAlignment="1" applyProtection="1">
      <alignment horizontal="center" vertical="center" wrapText="1"/>
    </xf>
    <xf numFmtId="0" fontId="20" fillId="7" borderId="172" xfId="0" applyFont="1" applyFill="1" applyBorder="1" applyAlignment="1" applyProtection="1">
      <alignment horizontal="center" vertical="center" wrapText="1"/>
    </xf>
    <xf numFmtId="0" fontId="19" fillId="7" borderId="92" xfId="0" applyFont="1" applyFill="1" applyBorder="1" applyAlignment="1" applyProtection="1">
      <alignment horizontal="center" vertical="center"/>
    </xf>
    <xf numFmtId="0" fontId="19" fillId="0" borderId="145" xfId="0" applyFont="1" applyBorder="1" applyAlignment="1" applyProtection="1">
      <alignment horizontal="center" vertical="center"/>
    </xf>
    <xf numFmtId="0" fontId="19" fillId="0" borderId="93" xfId="0" applyFont="1" applyBorder="1" applyAlignment="1" applyProtection="1">
      <alignment horizontal="center" vertical="center"/>
    </xf>
    <xf numFmtId="0" fontId="59" fillId="0" borderId="2" xfId="0" applyFont="1" applyFill="1" applyBorder="1" applyAlignment="1" applyProtection="1">
      <alignment horizontal="center" vertical="center" wrapText="1"/>
    </xf>
    <xf numFmtId="0" fontId="59" fillId="0" borderId="132" xfId="0" applyFont="1" applyFill="1" applyBorder="1" applyAlignment="1" applyProtection="1">
      <alignment horizontal="center" vertical="center" wrapText="1"/>
    </xf>
    <xf numFmtId="0" fontId="19" fillId="0" borderId="145" xfId="0" applyFont="1" applyFill="1" applyBorder="1" applyAlignment="1" applyProtection="1">
      <alignment horizontal="center" vertical="center" wrapText="1"/>
    </xf>
    <xf numFmtId="0" fontId="19" fillId="0" borderId="93" xfId="0" applyFont="1" applyFill="1" applyBorder="1" applyAlignment="1" applyProtection="1">
      <alignment horizontal="center" vertical="center" wrapText="1"/>
    </xf>
    <xf numFmtId="0" fontId="19" fillId="0" borderId="143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0" fillId="7" borderId="168" xfId="0" applyFont="1" applyFill="1" applyBorder="1" applyAlignment="1" applyProtection="1">
      <alignment horizontal="center" vertical="center"/>
    </xf>
    <xf numFmtId="0" fontId="20" fillId="7" borderId="142" xfId="0" applyFont="1" applyFill="1" applyBorder="1" applyAlignment="1" applyProtection="1">
      <alignment horizontal="center" vertical="center"/>
    </xf>
    <xf numFmtId="0" fontId="20" fillId="7" borderId="169" xfId="0" applyFont="1" applyFill="1" applyBorder="1" applyAlignment="1" applyProtection="1">
      <alignment horizontal="center" vertical="center"/>
    </xf>
    <xf numFmtId="0" fontId="18" fillId="0" borderId="87" xfId="0" applyFont="1" applyFill="1" applyBorder="1" applyAlignment="1" applyProtection="1">
      <alignment horizontal="center" vertical="center" wrapText="1"/>
    </xf>
    <xf numFmtId="0" fontId="18" fillId="0" borderId="52" xfId="0" applyFont="1" applyFill="1" applyBorder="1" applyAlignment="1" applyProtection="1">
      <alignment horizontal="center" vertical="center" wrapText="1"/>
    </xf>
    <xf numFmtId="0" fontId="18" fillId="0" borderId="7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/>
    </xf>
    <xf numFmtId="0" fontId="7" fillId="0" borderId="48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6" fillId="0" borderId="198" xfId="0" applyFont="1" applyFill="1" applyBorder="1" applyProtection="1"/>
    <xf numFmtId="0" fontId="0" fillId="0" borderId="80" xfId="0" applyFont="1" applyFill="1" applyBorder="1" applyAlignment="1" applyProtection="1">
      <alignment horizontal="center" vertical="center"/>
    </xf>
    <xf numFmtId="0" fontId="0" fillId="0" borderId="81" xfId="0" applyFont="1" applyFill="1" applyBorder="1" applyAlignment="1" applyProtection="1">
      <alignment horizontal="center" vertical="center"/>
    </xf>
    <xf numFmtId="0" fontId="6" fillId="0" borderId="197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6" fillId="0" borderId="198" xfId="0" applyFont="1" applyFill="1" applyBorder="1" applyAlignment="1" applyProtection="1">
      <alignment horizontal="right"/>
    </xf>
    <xf numFmtId="0" fontId="5" fillId="0" borderId="80" xfId="0" applyFont="1" applyFill="1" applyBorder="1" applyAlignment="1" applyProtection="1">
      <alignment horizontal="center" vertical="center"/>
    </xf>
    <xf numFmtId="0" fontId="5" fillId="0" borderId="81" xfId="0" applyFont="1" applyFill="1" applyBorder="1" applyAlignment="1" applyProtection="1">
      <alignment horizontal="center" vertical="center"/>
    </xf>
    <xf numFmtId="0" fontId="8" fillId="0" borderId="80" xfId="0" applyFont="1" applyFill="1" applyBorder="1" applyAlignment="1" applyProtection="1">
      <alignment horizontal="center" vertical="center"/>
    </xf>
    <xf numFmtId="0" fontId="8" fillId="0" borderId="81" xfId="0" applyFont="1" applyFill="1" applyBorder="1" applyAlignment="1" applyProtection="1">
      <alignment horizontal="center" vertical="center"/>
    </xf>
    <xf numFmtId="0" fontId="6" fillId="0" borderId="205" xfId="0" applyFont="1" applyFill="1" applyBorder="1" applyAlignment="1" applyProtection="1">
      <alignment horizontal="center" vertical="center"/>
    </xf>
    <xf numFmtId="0" fontId="6" fillId="0" borderId="206" xfId="0" applyFont="1" applyFill="1" applyBorder="1" applyAlignment="1" applyProtection="1">
      <alignment horizontal="center" vertical="center"/>
    </xf>
    <xf numFmtId="0" fontId="10" fillId="8" borderId="212" xfId="0" applyFont="1" applyFill="1" applyBorder="1" applyAlignment="1" applyProtection="1">
      <alignment horizontal="center" vertical="center"/>
    </xf>
    <xf numFmtId="0" fontId="10" fillId="8" borderId="84" xfId="0" applyFont="1" applyFill="1" applyBorder="1" applyAlignment="1" applyProtection="1">
      <alignment horizontal="center" vertical="center"/>
    </xf>
    <xf numFmtId="0" fontId="10" fillId="8" borderId="202" xfId="0" applyFont="1" applyFill="1" applyBorder="1" applyAlignment="1" applyProtection="1">
      <alignment horizontal="center" vertical="center"/>
    </xf>
    <xf numFmtId="0" fontId="10" fillId="8" borderId="212" xfId="0" applyFont="1" applyFill="1" applyBorder="1" applyAlignment="1" applyProtection="1">
      <alignment horizontal="center"/>
    </xf>
    <xf numFmtId="0" fontId="10" fillId="8" borderId="223" xfId="0" applyFont="1" applyFill="1" applyBorder="1" applyAlignment="1" applyProtection="1">
      <alignment horizontal="center"/>
    </xf>
    <xf numFmtId="0" fontId="10" fillId="8" borderId="211" xfId="0" applyFont="1" applyFill="1" applyBorder="1" applyAlignment="1" applyProtection="1">
      <alignment horizontal="center" vertical="center" wrapText="1"/>
    </xf>
    <xf numFmtId="0" fontId="10" fillId="8" borderId="212" xfId="0" applyFont="1" applyFill="1" applyBorder="1" applyAlignment="1" applyProtection="1">
      <alignment horizontal="center" vertical="center" wrapText="1"/>
    </xf>
    <xf numFmtId="0" fontId="10" fillId="8" borderId="83" xfId="0" applyFont="1" applyFill="1" applyBorder="1" applyAlignment="1" applyProtection="1">
      <alignment horizontal="center" vertical="center" wrapText="1"/>
    </xf>
    <xf numFmtId="0" fontId="10" fillId="8" borderId="84" xfId="0" applyFont="1" applyFill="1" applyBorder="1" applyAlignment="1" applyProtection="1">
      <alignment horizontal="center" vertical="center" wrapText="1"/>
    </xf>
    <xf numFmtId="0" fontId="10" fillId="8" borderId="201" xfId="0" applyFont="1" applyFill="1" applyBorder="1" applyAlignment="1" applyProtection="1">
      <alignment horizontal="center" vertical="center" wrapText="1"/>
    </xf>
    <xf numFmtId="0" fontId="10" fillId="8" borderId="202" xfId="0" applyFont="1" applyFill="1" applyBorder="1" applyAlignment="1" applyProtection="1">
      <alignment horizontal="center" vertical="center" wrapText="1"/>
    </xf>
    <xf numFmtId="0" fontId="9" fillId="0" borderId="182" xfId="0" applyFont="1" applyFill="1" applyBorder="1" applyAlignment="1" applyProtection="1">
      <alignment horizontal="left"/>
      <protection locked="0"/>
    </xf>
    <xf numFmtId="0" fontId="10" fillId="8" borderId="221" xfId="0" applyFont="1" applyFill="1" applyBorder="1" applyAlignment="1" applyProtection="1">
      <alignment horizontal="center" wrapText="1"/>
    </xf>
    <xf numFmtId="0" fontId="10" fillId="8" borderId="48" xfId="0" applyFont="1" applyFill="1" applyBorder="1" applyAlignment="1" applyProtection="1">
      <alignment horizontal="center" wrapText="1"/>
    </xf>
    <xf numFmtId="0" fontId="10" fillId="8" borderId="222" xfId="0" applyFont="1" applyFill="1" applyBorder="1" applyAlignment="1" applyProtection="1">
      <alignment horizontal="center" wrapText="1"/>
    </xf>
    <xf numFmtId="0" fontId="10" fillId="8" borderId="221" xfId="0" applyFont="1" applyFill="1" applyBorder="1" applyAlignment="1" applyProtection="1">
      <alignment horizontal="center" vertical="center" wrapText="1"/>
    </xf>
    <xf numFmtId="0" fontId="10" fillId="8" borderId="48" xfId="0" applyFont="1" applyFill="1" applyBorder="1" applyAlignment="1" applyProtection="1">
      <alignment horizontal="center" vertical="center" wrapText="1"/>
    </xf>
    <xf numFmtId="0" fontId="10" fillId="8" borderId="222" xfId="0" applyFont="1" applyFill="1" applyBorder="1" applyAlignment="1" applyProtection="1">
      <alignment horizontal="center" vertical="center" wrapText="1"/>
    </xf>
    <xf numFmtId="0" fontId="10" fillId="8" borderId="221" xfId="0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center"/>
    </xf>
    <xf numFmtId="0" fontId="10" fillId="8" borderId="49" xfId="0" applyFont="1" applyFill="1" applyBorder="1" applyAlignment="1" applyProtection="1">
      <alignment horizontal="center"/>
    </xf>
    <xf numFmtId="166" fontId="9" fillId="0" borderId="174" xfId="0" applyNumberFormat="1" applyFont="1" applyFill="1" applyBorder="1" applyAlignment="1" applyProtection="1">
      <alignment horizontal="center" vertical="center"/>
    </xf>
    <xf numFmtId="166" fontId="9" fillId="0" borderId="175" xfId="0" applyNumberFormat="1" applyFont="1" applyFill="1" applyBorder="1" applyAlignment="1" applyProtection="1">
      <alignment horizontal="center" vertical="center"/>
    </xf>
    <xf numFmtId="166" fontId="9" fillId="0" borderId="176" xfId="0" applyNumberFormat="1" applyFont="1" applyFill="1" applyBorder="1" applyAlignment="1" applyProtection="1">
      <alignment horizontal="center" vertical="center"/>
    </xf>
    <xf numFmtId="2" fontId="9" fillId="0" borderId="174" xfId="0" applyNumberFormat="1" applyFont="1" applyFill="1" applyBorder="1" applyAlignment="1" applyProtection="1">
      <alignment horizontal="center" vertical="center"/>
    </xf>
    <xf numFmtId="2" fontId="9" fillId="0" borderId="175" xfId="0" applyNumberFormat="1" applyFont="1" applyFill="1" applyBorder="1" applyAlignment="1" applyProtection="1">
      <alignment horizontal="center" vertical="center"/>
    </xf>
    <xf numFmtId="2" fontId="9" fillId="0" borderId="187" xfId="0" applyNumberFormat="1" applyFont="1" applyFill="1" applyBorder="1" applyAlignment="1" applyProtection="1">
      <alignment horizontal="center" vertical="center"/>
    </xf>
    <xf numFmtId="0" fontId="6" fillId="0" borderId="214" xfId="0" applyFont="1" applyFill="1" applyBorder="1" applyAlignment="1" applyProtection="1">
      <alignment horizontal="center" vertical="center"/>
    </xf>
    <xf numFmtId="0" fontId="6" fillId="0" borderId="215" xfId="0" applyFont="1" applyFill="1" applyBorder="1" applyAlignment="1" applyProtection="1">
      <alignment horizontal="center" vertical="center"/>
    </xf>
    <xf numFmtId="0" fontId="6" fillId="0" borderId="216" xfId="0" applyFont="1" applyFill="1" applyBorder="1" applyAlignment="1" applyProtection="1">
      <alignment horizontal="center" vertical="center"/>
    </xf>
    <xf numFmtId="0" fontId="6" fillId="0" borderId="174" xfId="0" applyFont="1" applyFill="1" applyBorder="1" applyAlignment="1" applyProtection="1">
      <alignment horizontal="center" vertical="center"/>
    </xf>
    <xf numFmtId="0" fontId="6" fillId="0" borderId="175" xfId="0" applyFont="1" applyFill="1" applyBorder="1" applyAlignment="1" applyProtection="1">
      <alignment horizontal="center" vertical="center"/>
    </xf>
    <xf numFmtId="0" fontId="6" fillId="0" borderId="176" xfId="0" applyFont="1" applyFill="1" applyBorder="1" applyAlignment="1" applyProtection="1">
      <alignment horizontal="center" vertical="center"/>
    </xf>
    <xf numFmtId="2" fontId="9" fillId="0" borderId="214" xfId="0" applyNumberFormat="1" applyFont="1" applyFill="1" applyBorder="1" applyAlignment="1" applyProtection="1">
      <alignment horizontal="center" vertical="center"/>
    </xf>
    <xf numFmtId="2" fontId="9" fillId="0" borderId="215" xfId="0" applyNumberFormat="1" applyFont="1" applyFill="1" applyBorder="1" applyAlignment="1" applyProtection="1">
      <alignment horizontal="center" vertical="center"/>
    </xf>
    <xf numFmtId="2" fontId="9" fillId="0" borderId="217" xfId="0" applyNumberFormat="1" applyFont="1" applyFill="1" applyBorder="1" applyAlignment="1" applyProtection="1">
      <alignment horizontal="center" vertical="center"/>
    </xf>
    <xf numFmtId="0" fontId="6" fillId="0" borderId="208" xfId="0" applyFont="1" applyFill="1" applyBorder="1" applyAlignment="1" applyProtection="1">
      <alignment horizontal="center" vertical="center"/>
    </xf>
    <xf numFmtId="0" fontId="6" fillId="0" borderId="209" xfId="0" applyFont="1" applyFill="1" applyBorder="1" applyAlignment="1" applyProtection="1">
      <alignment horizontal="center" vertical="center"/>
    </xf>
    <xf numFmtId="0" fontId="10" fillId="8" borderId="85" xfId="0" applyFont="1" applyFill="1" applyBorder="1" applyProtection="1"/>
    <xf numFmtId="0" fontId="10" fillId="8" borderId="46" xfId="0" applyFont="1" applyFill="1" applyBorder="1" applyProtection="1"/>
    <xf numFmtId="0" fontId="10" fillId="8" borderId="87" xfId="0" applyFont="1" applyFill="1" applyBorder="1" applyProtection="1"/>
    <xf numFmtId="0" fontId="6" fillId="8" borderId="46" xfId="0" applyFont="1" applyFill="1" applyBorder="1" applyAlignment="1" applyProtection="1">
      <alignment horizontal="center" wrapText="1"/>
    </xf>
    <xf numFmtId="0" fontId="7" fillId="0" borderId="48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10" fillId="8" borderId="213" xfId="0" applyFont="1" applyFill="1" applyBorder="1" applyAlignment="1" applyProtection="1">
      <alignment horizontal="center" vertical="center" wrapText="1"/>
    </xf>
    <xf numFmtId="166" fontId="9" fillId="0" borderId="214" xfId="0" applyNumberFormat="1" applyFont="1" applyFill="1" applyBorder="1" applyAlignment="1" applyProtection="1">
      <alignment horizontal="center" vertical="center"/>
    </xf>
    <xf numFmtId="166" fontId="9" fillId="0" borderId="215" xfId="0" applyNumberFormat="1" applyFont="1" applyFill="1" applyBorder="1" applyAlignment="1" applyProtection="1">
      <alignment horizontal="center" vertical="center"/>
    </xf>
    <xf numFmtId="166" fontId="9" fillId="0" borderId="216" xfId="0" applyNumberFormat="1" applyFont="1" applyFill="1" applyBorder="1" applyAlignment="1" applyProtection="1">
      <alignment horizontal="center" vertical="center"/>
    </xf>
    <xf numFmtId="0" fontId="14" fillId="8" borderId="46" xfId="0" applyFont="1" applyFill="1" applyBorder="1" applyAlignment="1" applyProtection="1">
      <alignment horizontal="center" vertical="center" wrapText="1"/>
    </xf>
    <xf numFmtId="0" fontId="14" fillId="8" borderId="46" xfId="0" applyFont="1" applyFill="1" applyBorder="1" applyAlignment="1" applyProtection="1">
      <alignment horizontal="center" wrapText="1"/>
    </xf>
    <xf numFmtId="0" fontId="6" fillId="0" borderId="188" xfId="0" applyFont="1" applyFill="1" applyBorder="1" applyAlignment="1" applyProtection="1">
      <alignment horizontal="center" vertical="center"/>
    </xf>
    <xf numFmtId="0" fontId="9" fillId="0" borderId="214" xfId="0" applyFont="1" applyFill="1" applyBorder="1" applyAlignment="1" applyProtection="1">
      <alignment horizontal="center"/>
    </xf>
    <xf numFmtId="0" fontId="9" fillId="0" borderId="215" xfId="0" applyFont="1" applyFill="1" applyBorder="1" applyAlignment="1" applyProtection="1">
      <alignment horizontal="center"/>
    </xf>
    <xf numFmtId="0" fontId="9" fillId="0" borderId="216" xfId="0" applyFont="1" applyFill="1" applyBorder="1" applyAlignment="1" applyProtection="1">
      <alignment horizontal="center"/>
    </xf>
    <xf numFmtId="0" fontId="9" fillId="0" borderId="174" xfId="0" applyFont="1" applyFill="1" applyBorder="1" applyAlignment="1" applyProtection="1">
      <alignment horizontal="center" vertical="center"/>
    </xf>
    <xf numFmtId="0" fontId="9" fillId="0" borderId="175" xfId="0" applyFont="1" applyFill="1" applyBorder="1" applyAlignment="1" applyProtection="1">
      <alignment horizontal="center" vertical="center"/>
    </xf>
    <xf numFmtId="0" fontId="9" fillId="0" borderId="176" xfId="0" applyFont="1" applyFill="1" applyBorder="1" applyAlignment="1" applyProtection="1">
      <alignment horizontal="center" vertical="center"/>
    </xf>
    <xf numFmtId="0" fontId="14" fillId="8" borderId="46" xfId="0" applyFont="1" applyFill="1" applyBorder="1" applyAlignment="1" applyProtection="1">
      <alignment horizontal="center"/>
    </xf>
    <xf numFmtId="0" fontId="14" fillId="8" borderId="87" xfId="0" applyFont="1" applyFill="1" applyBorder="1" applyAlignment="1" applyProtection="1">
      <alignment horizontal="center"/>
    </xf>
    <xf numFmtId="0" fontId="9" fillId="0" borderId="214" xfId="0" applyFont="1" applyFill="1" applyBorder="1" applyAlignment="1" applyProtection="1">
      <alignment horizontal="center" vertical="center"/>
    </xf>
    <xf numFmtId="0" fontId="9" fillId="0" borderId="215" xfId="0" applyFont="1" applyFill="1" applyBorder="1" applyAlignment="1" applyProtection="1">
      <alignment horizontal="center" vertical="center"/>
    </xf>
    <xf numFmtId="0" fontId="9" fillId="0" borderId="216" xfId="0" applyFont="1" applyFill="1" applyBorder="1" applyAlignment="1" applyProtection="1">
      <alignment horizontal="center" vertical="center"/>
    </xf>
    <xf numFmtId="1" fontId="9" fillId="0" borderId="214" xfId="0" applyNumberFormat="1" applyFont="1" applyFill="1" applyBorder="1" applyAlignment="1" applyProtection="1">
      <alignment horizontal="center" vertical="center"/>
    </xf>
    <xf numFmtId="0" fontId="14" fillId="0" borderId="214" xfId="0" applyFont="1" applyFill="1" applyBorder="1" applyAlignment="1" applyProtection="1">
      <alignment horizontal="center"/>
    </xf>
    <xf numFmtId="0" fontId="14" fillId="0" borderId="215" xfId="0" applyFont="1" applyFill="1" applyBorder="1" applyAlignment="1" applyProtection="1">
      <alignment horizontal="center"/>
    </xf>
    <xf numFmtId="0" fontId="14" fillId="0" borderId="216" xfId="0" applyFont="1" applyFill="1" applyBorder="1" applyAlignment="1" applyProtection="1">
      <alignment horizontal="center"/>
    </xf>
    <xf numFmtId="2" fontId="9" fillId="0" borderId="216" xfId="0" applyNumberFormat="1" applyFont="1" applyFill="1" applyBorder="1" applyAlignment="1" applyProtection="1">
      <alignment horizontal="center" vertical="center"/>
    </xf>
    <xf numFmtId="2" fontId="9" fillId="0" borderId="176" xfId="0" applyNumberFormat="1" applyFont="1" applyFill="1" applyBorder="1" applyAlignment="1" applyProtection="1">
      <alignment horizontal="center" vertical="center"/>
    </xf>
    <xf numFmtId="1" fontId="9" fillId="0" borderId="174" xfId="0" applyNumberFormat="1" applyFont="1" applyFill="1" applyBorder="1" applyAlignment="1" applyProtection="1">
      <alignment horizontal="center" vertical="center"/>
    </xf>
    <xf numFmtId="0" fontId="6" fillId="0" borderId="187" xfId="0" applyFont="1" applyFill="1" applyBorder="1" applyAlignment="1" applyProtection="1">
      <alignment horizontal="center" vertical="center"/>
    </xf>
    <xf numFmtId="0" fontId="7" fillId="0" borderId="188" xfId="0" applyFont="1" applyFill="1" applyBorder="1" applyAlignment="1" applyProtection="1">
      <alignment horizontal="left" vertical="center" indent="1"/>
    </xf>
    <xf numFmtId="0" fontId="7" fillId="0" borderId="175" xfId="0" applyFont="1" applyFill="1" applyBorder="1" applyAlignment="1" applyProtection="1">
      <alignment horizontal="left" vertical="center" indent="1"/>
    </xf>
    <xf numFmtId="0" fontId="7" fillId="0" borderId="176" xfId="0" applyFont="1" applyFill="1" applyBorder="1" applyAlignment="1" applyProtection="1">
      <alignment horizontal="left" vertical="center" indent="1"/>
    </xf>
    <xf numFmtId="0" fontId="6" fillId="0" borderId="178" xfId="0" applyFont="1" applyFill="1" applyBorder="1" applyAlignment="1" applyProtection="1">
      <alignment horizontal="center" vertical="center"/>
    </xf>
    <xf numFmtId="0" fontId="6" fillId="0" borderId="179" xfId="0" applyFont="1" applyFill="1" applyBorder="1" applyAlignment="1" applyProtection="1">
      <alignment horizontal="center" vertical="center"/>
    </xf>
    <xf numFmtId="0" fontId="6" fillId="0" borderId="180" xfId="0" applyFont="1" applyFill="1" applyBorder="1" applyAlignment="1" applyProtection="1">
      <alignment horizontal="center" vertical="center"/>
    </xf>
    <xf numFmtId="0" fontId="6" fillId="8" borderId="211" xfId="0" applyFont="1" applyFill="1" applyBorder="1" applyAlignment="1" applyProtection="1">
      <alignment horizontal="center" vertical="center"/>
    </xf>
    <xf numFmtId="0" fontId="6" fillId="8" borderId="212" xfId="0" applyFont="1" applyFill="1" applyBorder="1" applyAlignment="1" applyProtection="1">
      <alignment horizontal="center" vertical="center"/>
    </xf>
    <xf numFmtId="0" fontId="6" fillId="8" borderId="84" xfId="0" applyFont="1" applyFill="1" applyBorder="1" applyAlignment="1" applyProtection="1">
      <alignment horizontal="center" vertical="center"/>
    </xf>
    <xf numFmtId="0" fontId="6" fillId="8" borderId="213" xfId="0" applyFont="1" applyFill="1" applyBorder="1" applyAlignment="1" applyProtection="1">
      <alignment horizontal="center" vertical="center"/>
    </xf>
    <xf numFmtId="0" fontId="6" fillId="8" borderId="201" xfId="0" applyFont="1" applyFill="1" applyBorder="1" applyAlignment="1" applyProtection="1">
      <alignment horizontal="center" vertical="center"/>
    </xf>
    <xf numFmtId="0" fontId="6" fillId="8" borderId="202" xfId="0" applyFont="1" applyFill="1" applyBorder="1" applyAlignment="1" applyProtection="1">
      <alignment horizontal="center" vertical="center"/>
    </xf>
    <xf numFmtId="0" fontId="6" fillId="8" borderId="82" xfId="0" applyFont="1" applyFill="1" applyBorder="1" applyAlignment="1" applyProtection="1">
      <alignment horizontal="center" wrapText="1"/>
    </xf>
    <xf numFmtId="0" fontId="6" fillId="8" borderId="0" xfId="0" applyFont="1" applyFill="1" applyBorder="1" applyAlignment="1" applyProtection="1">
      <alignment horizontal="center" wrapText="1"/>
    </xf>
    <xf numFmtId="0" fontId="6" fillId="8" borderId="55" xfId="0" applyFont="1" applyFill="1" applyBorder="1" applyAlignment="1" applyProtection="1">
      <alignment horizontal="center" wrapText="1"/>
    </xf>
    <xf numFmtId="0" fontId="6" fillId="8" borderId="46" xfId="0" applyFont="1" applyFill="1" applyBorder="1" applyAlignment="1" applyProtection="1">
      <alignment horizontal="center" vertical="center" wrapText="1"/>
    </xf>
    <xf numFmtId="0" fontId="6" fillId="0" borderId="214" xfId="0" applyFont="1" applyFill="1" applyBorder="1" applyAlignment="1" applyProtection="1">
      <alignment horizontal="left" vertical="center"/>
    </xf>
    <xf numFmtId="0" fontId="6" fillId="0" borderId="215" xfId="0" applyFont="1" applyFill="1" applyBorder="1" applyAlignment="1" applyProtection="1">
      <alignment horizontal="left" vertical="center"/>
    </xf>
    <xf numFmtId="0" fontId="6" fillId="0" borderId="216" xfId="0" applyFont="1" applyFill="1" applyBorder="1" applyAlignment="1" applyProtection="1">
      <alignment horizontal="left" vertical="center"/>
    </xf>
    <xf numFmtId="0" fontId="9" fillId="0" borderId="217" xfId="0" applyFont="1" applyFill="1" applyBorder="1" applyAlignment="1" applyProtection="1">
      <alignment horizontal="center" vertical="center"/>
    </xf>
    <xf numFmtId="0" fontId="6" fillId="0" borderId="218" xfId="0" applyFont="1" applyFill="1" applyBorder="1" applyAlignment="1" applyProtection="1">
      <alignment horizontal="center" vertical="center"/>
    </xf>
    <xf numFmtId="0" fontId="6" fillId="0" borderId="219" xfId="0" applyFont="1" applyFill="1" applyBorder="1" applyAlignment="1" applyProtection="1">
      <alignment horizontal="center" vertical="center"/>
    </xf>
    <xf numFmtId="0" fontId="9" fillId="0" borderId="184" xfId="0" applyFont="1" applyFill="1" applyBorder="1" applyAlignment="1" applyProtection="1">
      <alignment horizontal="center" vertical="center"/>
    </xf>
    <xf numFmtId="0" fontId="9" fillId="0" borderId="185" xfId="0" applyFont="1" applyFill="1" applyBorder="1" applyAlignment="1" applyProtection="1">
      <alignment horizontal="center" vertical="center"/>
    </xf>
    <xf numFmtId="0" fontId="9" fillId="0" borderId="186" xfId="0" applyFont="1" applyFill="1" applyBorder="1" applyAlignment="1" applyProtection="1">
      <alignment horizontal="center" vertical="center"/>
    </xf>
    <xf numFmtId="2" fontId="9" fillId="0" borderId="184" xfId="0" applyNumberFormat="1" applyFont="1" applyFill="1" applyBorder="1" applyAlignment="1" applyProtection="1">
      <alignment horizontal="center" vertical="center"/>
    </xf>
    <xf numFmtId="2" fontId="9" fillId="0" borderId="185" xfId="0" applyNumberFormat="1" applyFont="1" applyFill="1" applyBorder="1" applyAlignment="1" applyProtection="1">
      <alignment horizontal="center" vertical="center"/>
    </xf>
    <xf numFmtId="2" fontId="9" fillId="0" borderId="186" xfId="0" applyNumberFormat="1" applyFont="1" applyFill="1" applyBorder="1" applyAlignment="1" applyProtection="1">
      <alignment horizontal="center" vertical="center"/>
    </xf>
    <xf numFmtId="166" fontId="9" fillId="0" borderId="184" xfId="0" applyNumberFormat="1" applyFont="1" applyFill="1" applyBorder="1" applyAlignment="1" applyProtection="1">
      <alignment horizontal="center" vertical="center"/>
    </xf>
    <xf numFmtId="166" fontId="9" fillId="0" borderId="185" xfId="0" applyNumberFormat="1" applyFont="1" applyFill="1" applyBorder="1" applyAlignment="1" applyProtection="1">
      <alignment horizontal="center" vertical="center"/>
    </xf>
    <xf numFmtId="166" fontId="9" fillId="0" borderId="186" xfId="0" applyNumberFormat="1" applyFont="1" applyFill="1" applyBorder="1" applyAlignment="1" applyProtection="1">
      <alignment horizontal="center" vertical="center"/>
    </xf>
    <xf numFmtId="0" fontId="6" fillId="0" borderId="184" xfId="0" applyFont="1" applyFill="1" applyBorder="1" applyAlignment="1" applyProtection="1">
      <alignment horizontal="center" vertical="center"/>
    </xf>
    <xf numFmtId="0" fontId="6" fillId="0" borderId="185" xfId="0" applyFont="1" applyFill="1" applyBorder="1" applyAlignment="1" applyProtection="1">
      <alignment horizontal="center" vertical="center"/>
    </xf>
    <xf numFmtId="0" fontId="6" fillId="0" borderId="186" xfId="0" applyFont="1" applyFill="1" applyBorder="1" applyAlignment="1" applyProtection="1">
      <alignment horizontal="center" vertical="center"/>
    </xf>
    <xf numFmtId="1" fontId="9" fillId="0" borderId="184" xfId="0" applyNumberFormat="1" applyFont="1" applyFill="1" applyBorder="1" applyAlignment="1" applyProtection="1">
      <alignment horizontal="center" vertical="center"/>
    </xf>
    <xf numFmtId="2" fontId="9" fillId="0" borderId="220" xfId="0" applyNumberFormat="1" applyFont="1" applyFill="1" applyBorder="1" applyAlignment="1" applyProtection="1">
      <alignment horizontal="center" vertical="center"/>
    </xf>
    <xf numFmtId="0" fontId="14" fillId="0" borderId="184" xfId="0" applyFont="1" applyFill="1" applyBorder="1" applyAlignment="1" applyProtection="1">
      <alignment horizontal="center"/>
    </xf>
    <xf numFmtId="0" fontId="14" fillId="0" borderId="185" xfId="0" applyFont="1" applyFill="1" applyBorder="1" applyAlignment="1" applyProtection="1">
      <alignment horizontal="center"/>
    </xf>
    <xf numFmtId="0" fontId="14" fillId="0" borderId="186" xfId="0" applyFont="1" applyFill="1" applyBorder="1" applyAlignment="1" applyProtection="1">
      <alignment horizontal="center"/>
    </xf>
    <xf numFmtId="0" fontId="7" fillId="0" borderId="199" xfId="0" applyFont="1" applyFill="1" applyBorder="1" applyAlignment="1" applyProtection="1">
      <alignment horizontal="center" vertical="center"/>
    </xf>
    <xf numFmtId="0" fontId="7" fillId="0" borderId="200" xfId="0" applyFont="1" applyFill="1" applyBorder="1" applyAlignment="1" applyProtection="1">
      <alignment horizontal="center" vertical="center"/>
    </xf>
    <xf numFmtId="0" fontId="7" fillId="0" borderId="201" xfId="0" applyFont="1" applyFill="1" applyBorder="1" applyAlignment="1" applyProtection="1">
      <alignment horizontal="center" vertical="center"/>
    </xf>
    <xf numFmtId="0" fontId="7" fillId="0" borderId="202" xfId="0" applyFont="1" applyFill="1" applyBorder="1" applyAlignment="1" applyProtection="1">
      <alignment horizontal="center" vertical="center"/>
    </xf>
    <xf numFmtId="0" fontId="6" fillId="0" borderId="200" xfId="0" applyFont="1" applyFill="1" applyBorder="1" applyAlignment="1" applyProtection="1">
      <alignment horizontal="center" vertical="center"/>
    </xf>
    <xf numFmtId="0" fontId="6" fillId="0" borderId="203" xfId="0" applyFont="1" applyFill="1" applyBorder="1" applyAlignment="1" applyProtection="1">
      <alignment horizontal="center" vertical="center"/>
    </xf>
    <xf numFmtId="0" fontId="6" fillId="0" borderId="202" xfId="0" applyFont="1" applyFill="1" applyBorder="1" applyAlignment="1" applyProtection="1">
      <alignment horizontal="center" vertical="center"/>
    </xf>
    <xf numFmtId="0" fontId="6" fillId="0" borderId="204" xfId="0" applyFont="1" applyFill="1" applyBorder="1" applyAlignment="1" applyProtection="1">
      <alignment horizontal="center" vertical="center"/>
    </xf>
    <xf numFmtId="0" fontId="6" fillId="0" borderId="205" xfId="0" applyFont="1" applyFill="1" applyBorder="1" applyAlignment="1" applyProtection="1">
      <alignment horizontal="center"/>
    </xf>
    <xf numFmtId="0" fontId="6" fillId="0" borderId="206" xfId="0" applyFont="1" applyFill="1" applyBorder="1" applyAlignment="1" applyProtection="1">
      <alignment horizontal="center"/>
    </xf>
    <xf numFmtId="0" fontId="6" fillId="0" borderId="207" xfId="0" applyFont="1" applyFill="1" applyBorder="1" applyAlignment="1" applyProtection="1">
      <alignment horizontal="center" vertical="center"/>
    </xf>
    <xf numFmtId="0" fontId="6" fillId="0" borderId="174" xfId="0" applyFont="1" applyFill="1" applyBorder="1" applyAlignment="1" applyProtection="1">
      <alignment horizontal="left" vertical="center"/>
    </xf>
    <xf numFmtId="0" fontId="6" fillId="0" borderId="175" xfId="0" applyFont="1" applyFill="1" applyBorder="1" applyAlignment="1" applyProtection="1">
      <alignment horizontal="left" vertical="center"/>
    </xf>
    <xf numFmtId="0" fontId="6" fillId="0" borderId="176" xfId="0" applyFont="1" applyFill="1" applyBorder="1" applyAlignment="1" applyProtection="1">
      <alignment horizontal="left" vertical="center"/>
    </xf>
    <xf numFmtId="0" fontId="9" fillId="0" borderId="187" xfId="0" applyFont="1" applyFill="1" applyBorder="1" applyAlignment="1" applyProtection="1">
      <alignment horizontal="center" vertical="center"/>
    </xf>
    <xf numFmtId="0" fontId="6" fillId="0" borderId="208" xfId="0" applyFont="1" applyFill="1" applyBorder="1" applyAlignment="1" applyProtection="1">
      <alignment horizontal="center"/>
    </xf>
    <xf numFmtId="0" fontId="6" fillId="0" borderId="209" xfId="0" applyFont="1" applyFill="1" applyBorder="1" applyAlignment="1" applyProtection="1">
      <alignment horizontal="center"/>
    </xf>
    <xf numFmtId="0" fontId="6" fillId="0" borderId="210" xfId="0" applyFont="1" applyFill="1" applyBorder="1" applyAlignment="1" applyProtection="1">
      <alignment horizontal="center" vertical="center"/>
    </xf>
    <xf numFmtId="0" fontId="6" fillId="0" borderId="178" xfId="0" applyFont="1" applyFill="1" applyBorder="1" applyAlignment="1" applyProtection="1">
      <alignment horizontal="left" vertical="center" wrapText="1"/>
    </xf>
    <xf numFmtId="0" fontId="6" fillId="0" borderId="179" xfId="0" applyFont="1" applyFill="1" applyBorder="1" applyAlignment="1" applyProtection="1">
      <alignment horizontal="left" vertical="center" wrapText="1"/>
    </xf>
    <xf numFmtId="0" fontId="6" fillId="0" borderId="180" xfId="0" applyFont="1" applyFill="1" applyBorder="1" applyAlignment="1" applyProtection="1">
      <alignment horizontal="left" vertical="center" wrapText="1"/>
    </xf>
    <xf numFmtId="0" fontId="6" fillId="0" borderId="8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83" xfId="0" applyFont="1" applyFill="1" applyBorder="1" applyAlignment="1" applyProtection="1">
      <alignment horizontal="left" vertical="center" wrapText="1"/>
    </xf>
    <xf numFmtId="0" fontId="6" fillId="0" borderId="85" xfId="0" applyFont="1" applyFill="1" applyBorder="1" applyAlignment="1" applyProtection="1">
      <alignment horizontal="left" vertical="center" wrapText="1"/>
    </xf>
    <xf numFmtId="0" fontId="6" fillId="0" borderId="46" xfId="0" applyFont="1" applyFill="1" applyBorder="1" applyAlignment="1" applyProtection="1">
      <alignment horizontal="left" vertical="center" wrapText="1"/>
    </xf>
    <xf numFmtId="0" fontId="6" fillId="0" borderId="86" xfId="0" applyFont="1" applyFill="1" applyBorder="1" applyAlignment="1" applyProtection="1">
      <alignment horizontal="left" vertical="center" wrapText="1"/>
    </xf>
    <xf numFmtId="0" fontId="9" fillId="0" borderId="178" xfId="0" applyFont="1" applyFill="1" applyBorder="1" applyAlignment="1" applyProtection="1">
      <alignment horizontal="center" vertical="center"/>
    </xf>
    <xf numFmtId="0" fontId="9" fillId="0" borderId="179" xfId="0" applyFont="1" applyFill="1" applyBorder="1" applyAlignment="1" applyProtection="1">
      <alignment horizontal="center" vertical="center"/>
    </xf>
    <xf numFmtId="0" fontId="9" fillId="0" borderId="181" xfId="0" applyFont="1" applyFill="1" applyBorder="1" applyAlignment="1" applyProtection="1">
      <alignment horizontal="center" vertical="center"/>
    </xf>
    <xf numFmtId="0" fontId="9" fillId="0" borderId="8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</xf>
    <xf numFmtId="0" fontId="9" fillId="0" borderId="87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156" xfId="0" applyFont="1" applyFill="1" applyBorder="1" applyAlignment="1" applyProtection="1">
      <alignment horizontal="center" vertical="center"/>
    </xf>
    <xf numFmtId="0" fontId="6" fillId="0" borderId="78" xfId="0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0" fontId="6" fillId="0" borderId="189" xfId="0" applyFont="1" applyFill="1" applyBorder="1" applyAlignment="1" applyProtection="1">
      <alignment horizontal="center" vertical="center"/>
    </xf>
    <xf numFmtId="0" fontId="6" fillId="0" borderId="183" xfId="0" applyFont="1" applyFill="1" applyBorder="1" applyAlignment="1" applyProtection="1">
      <alignment horizontal="center" vertical="center"/>
    </xf>
    <xf numFmtId="0" fontId="6" fillId="0" borderId="190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79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0" fontId="6" fillId="0" borderId="191" xfId="0" applyFont="1" applyFill="1" applyBorder="1" applyAlignment="1" applyProtection="1">
      <alignment horizontal="center"/>
    </xf>
    <xf numFmtId="0" fontId="6" fillId="0" borderId="173" xfId="0" applyFont="1" applyFill="1" applyBorder="1" applyAlignment="1" applyProtection="1">
      <alignment horizontal="center"/>
    </xf>
    <xf numFmtId="0" fontId="6" fillId="0" borderId="192" xfId="0" applyFont="1" applyFill="1" applyBorder="1" applyAlignment="1" applyProtection="1">
      <alignment horizontal="center"/>
    </xf>
    <xf numFmtId="167" fontId="9" fillId="0" borderId="56" xfId="0" applyNumberFormat="1" applyFont="1" applyFill="1" applyBorder="1" applyAlignment="1" applyProtection="1">
      <alignment horizontal="center"/>
    </xf>
    <xf numFmtId="167" fontId="9" fillId="0" borderId="53" xfId="0" applyNumberFormat="1" applyFont="1" applyFill="1" applyBorder="1" applyAlignment="1" applyProtection="1">
      <alignment horizontal="center"/>
    </xf>
    <xf numFmtId="167" fontId="9" fillId="0" borderId="57" xfId="0" applyNumberFormat="1" applyFont="1" applyFill="1" applyBorder="1" applyAlignment="1" applyProtection="1">
      <alignment horizontal="center"/>
    </xf>
    <xf numFmtId="0" fontId="13" fillId="0" borderId="80" xfId="0" applyFont="1" applyFill="1" applyBorder="1" applyAlignment="1" applyProtection="1">
      <alignment horizontal="center" vertical="center"/>
    </xf>
    <xf numFmtId="0" fontId="13" fillId="0" borderId="81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193" xfId="0" applyFont="1" applyFill="1" applyBorder="1" applyAlignment="1" applyProtection="1">
      <alignment horizontal="center" vertical="center" wrapText="1"/>
    </xf>
    <xf numFmtId="0" fontId="6" fillId="0" borderId="194" xfId="0" applyFont="1" applyFill="1" applyBorder="1" applyAlignment="1" applyProtection="1">
      <alignment horizontal="center" vertical="center" wrapText="1"/>
    </xf>
    <xf numFmtId="0" fontId="6" fillId="0" borderId="175" xfId="0" applyFont="1" applyFill="1" applyBorder="1" applyAlignment="1" applyProtection="1">
      <alignment horizontal="center" vertical="center" wrapText="1"/>
    </xf>
    <xf numFmtId="0" fontId="6" fillId="0" borderId="187" xfId="0" applyFont="1" applyFill="1" applyBorder="1" applyAlignment="1" applyProtection="1">
      <alignment horizontal="center" vertical="center" wrapText="1"/>
    </xf>
    <xf numFmtId="167" fontId="9" fillId="0" borderId="195" xfId="0" applyNumberFormat="1" applyFont="1" applyFill="1" applyBorder="1" applyAlignment="1" applyProtection="1">
      <alignment horizontal="center" vertical="center" wrapText="1"/>
    </xf>
    <xf numFmtId="167" fontId="9" fillId="0" borderId="196" xfId="0" applyNumberFormat="1" applyFont="1" applyFill="1" applyBorder="1" applyAlignment="1" applyProtection="1">
      <alignment horizontal="center" vertical="center" wrapText="1"/>
    </xf>
    <xf numFmtId="166" fontId="33" fillId="15" borderId="41" xfId="0" applyNumberFormat="1" applyFont="1" applyFill="1" applyBorder="1" applyAlignment="1" applyProtection="1">
      <alignment horizontal="center"/>
    </xf>
    <xf numFmtId="2" fontId="33" fillId="15" borderId="41" xfId="0" applyNumberFormat="1" applyFont="1" applyFill="1" applyBorder="1" applyAlignment="1" applyProtection="1">
      <alignment horizontal="center"/>
    </xf>
    <xf numFmtId="0" fontId="33" fillId="15" borderId="41" xfId="0" applyFont="1" applyFill="1" applyBorder="1" applyAlignment="1" applyProtection="1">
      <alignment horizontal="center"/>
    </xf>
    <xf numFmtId="0" fontId="10" fillId="0" borderId="182" xfId="0" applyFont="1" applyFill="1" applyBorder="1" applyAlignment="1" applyProtection="1">
      <alignment horizontal="center" vertical="center"/>
    </xf>
    <xf numFmtId="0" fontId="8" fillId="0" borderId="177" xfId="0" applyFont="1" applyFill="1" applyBorder="1" applyAlignment="1" applyProtection="1">
      <alignment horizontal="center"/>
    </xf>
    <xf numFmtId="1" fontId="33" fillId="15" borderId="41" xfId="0" applyNumberFormat="1" applyFont="1" applyFill="1" applyBorder="1" applyAlignment="1" applyProtection="1">
      <alignment horizontal="center"/>
    </xf>
    <xf numFmtId="0" fontId="9" fillId="0" borderId="177" xfId="0" applyFont="1" applyFill="1" applyBorder="1" applyAlignment="1" applyProtection="1">
      <alignment horizontal="center"/>
    </xf>
    <xf numFmtId="0" fontId="6" fillId="8" borderId="82" xfId="0" applyFont="1" applyFill="1" applyBorder="1" applyAlignment="1" applyProtection="1">
      <alignment horizontal="center" vertical="center" wrapText="1"/>
    </xf>
    <xf numFmtId="0" fontId="6" fillId="8" borderId="0" xfId="0" applyFont="1" applyFill="1" applyBorder="1" applyAlignment="1" applyProtection="1">
      <alignment horizontal="center" vertical="center" wrapText="1"/>
    </xf>
    <xf numFmtId="0" fontId="6" fillId="8" borderId="33" xfId="0" applyFont="1" applyFill="1" applyBorder="1" applyAlignment="1" applyProtection="1">
      <alignment horizontal="center" vertical="center" wrapText="1"/>
    </xf>
    <xf numFmtId="0" fontId="6" fillId="8" borderId="85" xfId="0" applyFont="1" applyFill="1" applyBorder="1" applyAlignment="1" applyProtection="1">
      <alignment horizontal="center" vertical="center" wrapText="1"/>
    </xf>
    <xf numFmtId="0" fontId="6" fillId="8" borderId="87" xfId="0" applyFont="1" applyFill="1" applyBorder="1" applyAlignment="1" applyProtection="1">
      <alignment horizontal="center" vertical="center" wrapText="1"/>
    </xf>
    <xf numFmtId="0" fontId="9" fillId="0" borderId="183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73" xfId="0" applyFont="1" applyFill="1" applyBorder="1" applyAlignment="1" applyProtection="1">
      <alignment horizontal="left"/>
      <protection locked="0"/>
    </xf>
    <xf numFmtId="0" fontId="10" fillId="8" borderId="46" xfId="0" applyFont="1" applyFill="1" applyBorder="1" applyAlignment="1" applyProtection="1">
      <alignment horizontal="center"/>
    </xf>
    <xf numFmtId="0" fontId="10" fillId="8" borderId="87" xfId="0" applyFont="1" applyFill="1" applyBorder="1" applyAlignment="1" applyProtection="1">
      <alignment horizontal="center"/>
    </xf>
    <xf numFmtId="0" fontId="6" fillId="0" borderId="80" xfId="0" applyFont="1" applyFill="1" applyBorder="1" applyAlignment="1" applyProtection="1">
      <alignment horizontal="center" vertical="center"/>
    </xf>
    <xf numFmtId="0" fontId="6" fillId="0" borderId="81" xfId="0" applyFont="1" applyFill="1" applyBorder="1" applyAlignment="1" applyProtection="1">
      <alignment horizontal="center" vertical="center"/>
    </xf>
    <xf numFmtId="0" fontId="0" fillId="8" borderId="46" xfId="0" applyFont="1" applyFill="1" applyBorder="1" applyAlignment="1" applyProtection="1">
      <alignment horizontal="center" vertical="center" wrapText="1"/>
    </xf>
    <xf numFmtId="0" fontId="8" fillId="8" borderId="46" xfId="0" applyFont="1" applyFill="1" applyBorder="1" applyAlignment="1" applyProtection="1">
      <alignment horizontal="center" wrapText="1"/>
    </xf>
    <xf numFmtId="167" fontId="8" fillId="0" borderId="9" xfId="0" applyNumberFormat="1" applyFont="1" applyBorder="1" applyAlignment="1" applyProtection="1">
      <alignment horizontal="center" vertical="center"/>
    </xf>
    <xf numFmtId="167" fontId="6" fillId="0" borderId="9" xfId="0" applyNumberFormat="1" applyFont="1" applyBorder="1" applyAlignment="1" applyProtection="1">
      <alignment horizontal="center" vertical="top"/>
    </xf>
    <xf numFmtId="167" fontId="6" fillId="0" borderId="50" xfId="0" applyNumberFormat="1" applyFont="1" applyBorder="1" applyAlignment="1" applyProtection="1">
      <alignment horizontal="center" vertical="top"/>
    </xf>
    <xf numFmtId="167" fontId="6" fillId="0" borderId="51" xfId="0" applyNumberFormat="1" applyFont="1" applyBorder="1" applyAlignment="1" applyProtection="1">
      <alignment horizontal="center" vertical="top"/>
    </xf>
    <xf numFmtId="167" fontId="6" fillId="0" borderId="224" xfId="0" applyNumberFormat="1" applyFont="1" applyBorder="1" applyAlignment="1" applyProtection="1">
      <alignment horizontal="center" vertical="top"/>
    </xf>
    <xf numFmtId="167" fontId="8" fillId="0" borderId="9" xfId="0" applyNumberFormat="1" applyFont="1" applyBorder="1" applyAlignment="1" applyProtection="1">
      <alignment horizontal="center" vertical="top"/>
    </xf>
    <xf numFmtId="0" fontId="20" fillId="0" borderId="15" xfId="0" applyFont="1" applyFill="1" applyBorder="1" applyAlignment="1" applyProtection="1">
      <alignment horizontal="left" vertical="center"/>
    </xf>
    <xf numFmtId="0" fontId="20" fillId="0" borderId="16" xfId="0" applyFont="1" applyFill="1" applyBorder="1" applyAlignment="1" applyProtection="1">
      <alignment horizontal="left" vertical="center"/>
    </xf>
    <xf numFmtId="167" fontId="9" fillId="0" borderId="50" xfId="0" applyNumberFormat="1" applyFont="1" applyBorder="1" applyAlignment="1" applyProtection="1">
      <alignment horizontal="center" vertical="top"/>
    </xf>
    <xf numFmtId="167" fontId="9" fillId="0" borderId="51" xfId="0" applyNumberFormat="1" applyFont="1" applyBorder="1" applyAlignment="1" applyProtection="1">
      <alignment horizontal="center" vertical="top"/>
    </xf>
    <xf numFmtId="167" fontId="9" fillId="0" borderId="224" xfId="0" applyNumberFormat="1" applyFont="1" applyBorder="1" applyAlignment="1" applyProtection="1">
      <alignment horizontal="center" vertical="top"/>
    </xf>
    <xf numFmtId="0" fontId="19" fillId="0" borderId="132" xfId="0" applyFont="1" applyFill="1" applyBorder="1" applyAlignment="1" applyProtection="1">
      <alignment horizontal="center" vertical="center" wrapText="1"/>
    </xf>
    <xf numFmtId="0" fontId="6" fillId="8" borderId="46" xfId="0" applyFont="1" applyFill="1" applyBorder="1" applyAlignment="1" applyProtection="1">
      <alignment horizontal="center"/>
    </xf>
    <xf numFmtId="0" fontId="6" fillId="8" borderId="87" xfId="0" applyFont="1" applyFill="1" applyBorder="1" applyAlignment="1" applyProtection="1">
      <alignment horizontal="center"/>
    </xf>
    <xf numFmtId="0" fontId="6" fillId="0" borderId="205" xfId="0" applyFont="1" applyBorder="1" applyAlignment="1" applyProtection="1">
      <alignment horizontal="center" vertical="center"/>
    </xf>
    <xf numFmtId="0" fontId="6" fillId="0" borderId="206" xfId="0" applyFont="1" applyBorder="1" applyAlignment="1" applyProtection="1">
      <alignment horizontal="center" vertical="center"/>
    </xf>
    <xf numFmtId="1" fontId="9" fillId="0" borderId="174" xfId="0" applyNumberFormat="1" applyFont="1" applyBorder="1" applyAlignment="1" applyProtection="1">
      <alignment horizontal="center" vertical="center"/>
    </xf>
    <xf numFmtId="166" fontId="9" fillId="0" borderId="175" xfId="0" applyNumberFormat="1" applyFont="1" applyBorder="1" applyAlignment="1" applyProtection="1">
      <alignment horizontal="center" vertical="center"/>
    </xf>
    <xf numFmtId="166" fontId="9" fillId="0" borderId="187" xfId="0" applyNumberFormat="1" applyFont="1" applyBorder="1" applyAlignment="1" applyProtection="1">
      <alignment horizontal="center" vertical="center"/>
    </xf>
    <xf numFmtId="0" fontId="9" fillId="0" borderId="174" xfId="0" applyFont="1" applyBorder="1" applyAlignment="1" applyProtection="1">
      <alignment horizontal="center" vertical="center"/>
    </xf>
    <xf numFmtId="0" fontId="9" fillId="0" borderId="175" xfId="0" applyFont="1" applyBorder="1" applyAlignment="1" applyProtection="1">
      <alignment horizontal="center" vertical="center"/>
    </xf>
    <xf numFmtId="0" fontId="9" fillId="0" borderId="176" xfId="0" applyFont="1" applyBorder="1" applyAlignment="1" applyProtection="1">
      <alignment horizontal="center" vertical="center"/>
    </xf>
    <xf numFmtId="166" fontId="9" fillId="0" borderId="174" xfId="0" applyNumberFormat="1" applyFont="1" applyBorder="1" applyAlignment="1" applyProtection="1">
      <alignment horizontal="center" vertical="center"/>
    </xf>
    <xf numFmtId="166" fontId="9" fillId="0" borderId="176" xfId="0" applyNumberFormat="1" applyFont="1" applyBorder="1" applyAlignment="1" applyProtection="1">
      <alignment horizontal="center" vertical="center"/>
    </xf>
    <xf numFmtId="2" fontId="9" fillId="0" borderId="174" xfId="0" applyNumberFormat="1" applyFont="1" applyBorder="1" applyAlignment="1" applyProtection="1">
      <alignment horizontal="center" vertical="center"/>
    </xf>
    <xf numFmtId="2" fontId="9" fillId="0" borderId="175" xfId="0" applyNumberFormat="1" applyFont="1" applyBorder="1" applyAlignment="1" applyProtection="1">
      <alignment horizontal="center" vertical="center"/>
    </xf>
    <xf numFmtId="2" fontId="9" fillId="0" borderId="176" xfId="0" applyNumberFormat="1" applyFont="1" applyBorder="1" applyAlignment="1" applyProtection="1">
      <alignment horizontal="center" vertical="center"/>
    </xf>
    <xf numFmtId="166" fontId="33" fillId="16" borderId="95" xfId="0" applyNumberFormat="1" applyFont="1" applyFill="1" applyBorder="1" applyAlignment="1" applyProtection="1">
      <alignment horizontal="center"/>
    </xf>
    <xf numFmtId="166" fontId="33" fillId="16" borderId="75" xfId="0" applyNumberFormat="1" applyFont="1" applyFill="1" applyBorder="1" applyAlignment="1" applyProtection="1">
      <alignment horizontal="center"/>
    </xf>
    <xf numFmtId="166" fontId="33" fillId="16" borderId="64" xfId="0" applyNumberFormat="1" applyFont="1" applyFill="1" applyBorder="1" applyAlignment="1" applyProtection="1">
      <alignment horizontal="center"/>
    </xf>
    <xf numFmtId="1" fontId="33" fillId="16" borderId="41" xfId="0" applyNumberFormat="1" applyFont="1" applyFill="1" applyBorder="1" applyAlignment="1" applyProtection="1">
      <alignment horizontal="center"/>
    </xf>
    <xf numFmtId="164" fontId="33" fillId="16" borderId="41" xfId="0" applyNumberFormat="1" applyFont="1" applyFill="1" applyBorder="1" applyAlignment="1" applyProtection="1">
      <alignment horizontal="center"/>
    </xf>
    <xf numFmtId="166" fontId="33" fillId="16" borderId="41" xfId="0" applyNumberFormat="1" applyFont="1" applyFill="1" applyBorder="1" applyAlignment="1" applyProtection="1">
      <alignment horizontal="center"/>
    </xf>
    <xf numFmtId="2" fontId="9" fillId="0" borderId="214" xfId="0" applyNumberFormat="1" applyFont="1" applyBorder="1" applyAlignment="1" applyProtection="1">
      <alignment horizontal="center" vertical="center"/>
    </xf>
    <xf numFmtId="2" fontId="9" fillId="0" borderId="215" xfId="0" applyNumberFormat="1" applyFont="1" applyBorder="1" applyAlignment="1" applyProtection="1">
      <alignment horizontal="center" vertical="center"/>
    </xf>
    <xf numFmtId="2" fontId="9" fillId="0" borderId="216" xfId="0" applyNumberFormat="1" applyFont="1" applyBorder="1" applyAlignment="1" applyProtection="1">
      <alignment horizontal="center" vertical="center"/>
    </xf>
    <xf numFmtId="0" fontId="6" fillId="7" borderId="46" xfId="0" applyFont="1" applyFill="1" applyBorder="1" applyAlignment="1" applyProtection="1">
      <alignment horizontal="center"/>
    </xf>
    <xf numFmtId="0" fontId="6" fillId="7" borderId="87" xfId="0" applyFont="1" applyFill="1" applyBorder="1" applyAlignment="1" applyProtection="1">
      <alignment horizontal="center"/>
    </xf>
    <xf numFmtId="0" fontId="10" fillId="7" borderId="85" xfId="0" applyFont="1" applyFill="1" applyBorder="1" applyProtection="1"/>
    <xf numFmtId="0" fontId="10" fillId="7" borderId="46" xfId="0" applyFont="1" applyFill="1" applyBorder="1" applyProtection="1"/>
    <xf numFmtId="0" fontId="10" fillId="7" borderId="87" xfId="0" applyFont="1" applyFill="1" applyBorder="1" applyProtection="1"/>
    <xf numFmtId="166" fontId="9" fillId="0" borderId="214" xfId="0" applyNumberFormat="1" applyFont="1" applyBorder="1" applyAlignment="1" applyProtection="1">
      <alignment horizontal="center" vertical="center"/>
    </xf>
    <xf numFmtId="166" fontId="9" fillId="0" borderId="215" xfId="0" applyNumberFormat="1" applyFont="1" applyBorder="1" applyAlignment="1" applyProtection="1">
      <alignment horizontal="center" vertical="center"/>
    </xf>
    <xf numFmtId="166" fontId="9" fillId="0" borderId="216" xfId="0" applyNumberFormat="1" applyFont="1" applyBorder="1" applyAlignment="1" applyProtection="1">
      <alignment horizontal="center" vertical="center"/>
    </xf>
    <xf numFmtId="0" fontId="9" fillId="0" borderId="214" xfId="0" applyFont="1" applyBorder="1" applyAlignment="1" applyProtection="1">
      <alignment horizontal="center" vertical="center"/>
    </xf>
    <xf numFmtId="0" fontId="9" fillId="0" borderId="215" xfId="0" applyFont="1" applyBorder="1" applyAlignment="1" applyProtection="1">
      <alignment horizontal="center" vertical="center"/>
    </xf>
    <xf numFmtId="0" fontId="9" fillId="0" borderId="216" xfId="0" applyFont="1" applyBorder="1" applyAlignment="1" applyProtection="1">
      <alignment horizontal="center" vertical="center"/>
    </xf>
    <xf numFmtId="1" fontId="9" fillId="0" borderId="214" xfId="0" applyNumberFormat="1" applyFont="1" applyBorder="1" applyAlignment="1" applyProtection="1">
      <alignment horizontal="center" vertical="center"/>
    </xf>
    <xf numFmtId="166" fontId="9" fillId="0" borderId="217" xfId="0" applyNumberFormat="1" applyFont="1" applyBorder="1" applyAlignment="1" applyProtection="1">
      <alignment horizontal="center" vertical="center"/>
    </xf>
    <xf numFmtId="0" fontId="14" fillId="0" borderId="214" xfId="0" applyFont="1" applyBorder="1" applyAlignment="1" applyProtection="1">
      <alignment horizontal="center"/>
    </xf>
    <xf numFmtId="0" fontId="14" fillId="0" borderId="215" xfId="0" applyFont="1" applyBorder="1" applyAlignment="1" applyProtection="1">
      <alignment horizontal="center"/>
    </xf>
    <xf numFmtId="0" fontId="14" fillId="0" borderId="216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193" xfId="0" applyFont="1" applyBorder="1" applyAlignment="1" applyProtection="1">
      <alignment horizontal="center" vertical="center" wrapText="1"/>
    </xf>
    <xf numFmtId="0" fontId="6" fillId="0" borderId="194" xfId="0" applyFont="1" applyBorder="1" applyAlignment="1" applyProtection="1">
      <alignment horizontal="center" vertical="center" wrapText="1"/>
    </xf>
    <xf numFmtId="0" fontId="6" fillId="0" borderId="175" xfId="0" applyFont="1" applyBorder="1" applyAlignment="1" applyProtection="1">
      <alignment horizontal="center" vertical="center" wrapText="1"/>
    </xf>
    <xf numFmtId="0" fontId="6" fillId="0" borderId="187" xfId="0" applyFont="1" applyBorder="1" applyAlignment="1" applyProtection="1">
      <alignment horizontal="center" vertical="center" wrapText="1"/>
    </xf>
    <xf numFmtId="167" fontId="9" fillId="0" borderId="195" xfId="0" applyNumberFormat="1" applyFont="1" applyBorder="1" applyAlignment="1" applyProtection="1">
      <alignment horizontal="center" vertical="center" wrapText="1"/>
    </xf>
    <xf numFmtId="167" fontId="9" fillId="0" borderId="196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198" xfId="0" applyFont="1" applyBorder="1" applyProtection="1"/>
    <xf numFmtId="0" fontId="5" fillId="0" borderId="80" xfId="0" applyFont="1" applyBorder="1" applyAlignment="1" applyProtection="1">
      <alignment horizontal="center" vertical="center"/>
    </xf>
    <xf numFmtId="0" fontId="5" fillId="0" borderId="81" xfId="0" applyFont="1" applyBorder="1" applyAlignment="1" applyProtection="1">
      <alignment horizontal="center" vertical="center"/>
    </xf>
    <xf numFmtId="0" fontId="6" fillId="0" borderId="197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198" xfId="0" applyFont="1" applyBorder="1" applyAlignment="1" applyProtection="1">
      <alignment horizontal="right"/>
    </xf>
    <xf numFmtId="0" fontId="4" fillId="0" borderId="80" xfId="0" applyFont="1" applyBorder="1" applyAlignment="1" applyProtection="1">
      <alignment horizontal="center" vertical="center"/>
    </xf>
    <xf numFmtId="0" fontId="4" fillId="0" borderId="81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/>
    </xf>
    <xf numFmtId="0" fontId="4" fillId="0" borderId="48" xfId="0" applyFont="1" applyBorder="1" applyAlignment="1" applyProtection="1">
      <alignment horizontal="center"/>
    </xf>
    <xf numFmtId="0" fontId="4" fillId="0" borderId="4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6" fillId="0" borderId="156" xfId="0" applyFont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horizontal="center" vertical="center"/>
    </xf>
    <xf numFmtId="0" fontId="6" fillId="0" borderId="103" xfId="0" applyFont="1" applyBorder="1" applyAlignment="1" applyProtection="1">
      <alignment horizontal="center" vertical="center"/>
    </xf>
    <xf numFmtId="0" fontId="6" fillId="0" borderId="189" xfId="0" applyFont="1" applyBorder="1" applyAlignment="1" applyProtection="1">
      <alignment horizontal="center" vertical="center"/>
    </xf>
    <xf numFmtId="0" fontId="6" fillId="0" borderId="183" xfId="0" applyFont="1" applyBorder="1" applyAlignment="1" applyProtection="1">
      <alignment horizontal="center" vertical="center"/>
    </xf>
    <xf numFmtId="0" fontId="6" fillId="0" borderId="190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79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/>
    </xf>
    <xf numFmtId="0" fontId="6" fillId="0" borderId="191" xfId="0" applyFont="1" applyBorder="1" applyAlignment="1" applyProtection="1">
      <alignment horizontal="center"/>
    </xf>
    <xf numFmtId="0" fontId="6" fillId="0" borderId="173" xfId="0" applyFont="1" applyBorder="1" applyAlignment="1" applyProtection="1">
      <alignment horizontal="center"/>
    </xf>
    <xf numFmtId="0" fontId="6" fillId="0" borderId="192" xfId="0" applyFont="1" applyBorder="1" applyAlignment="1" applyProtection="1">
      <alignment horizontal="center"/>
    </xf>
    <xf numFmtId="167" fontId="9" fillId="0" borderId="56" xfId="0" applyNumberFormat="1" applyFont="1" applyBorder="1" applyAlignment="1" applyProtection="1">
      <alignment horizontal="center"/>
    </xf>
    <xf numFmtId="167" fontId="9" fillId="0" borderId="53" xfId="0" applyNumberFormat="1" applyFont="1" applyBorder="1" applyAlignment="1" applyProtection="1">
      <alignment horizontal="center"/>
    </xf>
    <xf numFmtId="167" fontId="9" fillId="0" borderId="57" xfId="0" applyNumberFormat="1" applyFont="1" applyBorder="1" applyAlignment="1" applyProtection="1">
      <alignment horizontal="center"/>
    </xf>
    <xf numFmtId="0" fontId="13" fillId="0" borderId="80" xfId="0" applyFont="1" applyBorder="1" applyAlignment="1" applyProtection="1">
      <alignment horizontal="center" vertical="center"/>
    </xf>
    <xf numFmtId="0" fontId="13" fillId="0" borderId="81" xfId="0" applyFont="1" applyBorder="1" applyAlignment="1" applyProtection="1">
      <alignment horizontal="center" vertical="center"/>
    </xf>
    <xf numFmtId="0" fontId="10" fillId="7" borderId="221" xfId="0" applyFont="1" applyFill="1" applyBorder="1" applyAlignment="1" applyProtection="1">
      <alignment horizontal="center"/>
    </xf>
    <xf numFmtId="0" fontId="10" fillId="7" borderId="48" xfId="0" applyFont="1" applyFill="1" applyBorder="1" applyAlignment="1" applyProtection="1">
      <alignment horizontal="center"/>
    </xf>
    <xf numFmtId="0" fontId="10" fillId="7" borderId="49" xfId="0" applyFont="1" applyFill="1" applyBorder="1" applyAlignment="1" applyProtection="1">
      <alignment horizontal="center"/>
    </xf>
    <xf numFmtId="0" fontId="6" fillId="7" borderId="46" xfId="0" applyFont="1" applyFill="1" applyBorder="1" applyAlignment="1" applyProtection="1">
      <alignment horizontal="center" wrapText="1"/>
    </xf>
    <xf numFmtId="0" fontId="10" fillId="7" borderId="46" xfId="0" applyFont="1" applyFill="1" applyBorder="1" applyAlignment="1" applyProtection="1">
      <alignment horizontal="center"/>
    </xf>
    <xf numFmtId="0" fontId="10" fillId="7" borderId="87" xfId="0" applyFont="1" applyFill="1" applyBorder="1" applyAlignment="1" applyProtection="1">
      <alignment horizontal="center"/>
    </xf>
    <xf numFmtId="0" fontId="10" fillId="7" borderId="221" xfId="0" applyFont="1" applyFill="1" applyBorder="1" applyAlignment="1" applyProtection="1">
      <alignment horizontal="center" vertical="center" wrapText="1"/>
    </xf>
    <xf numFmtId="0" fontId="10" fillId="7" borderId="48" xfId="0" applyFont="1" applyFill="1" applyBorder="1" applyAlignment="1" applyProtection="1">
      <alignment horizontal="center" vertical="center" wrapText="1"/>
    </xf>
    <xf numFmtId="0" fontId="10" fillId="7" borderId="222" xfId="0" applyFont="1" applyFill="1" applyBorder="1" applyAlignment="1" applyProtection="1">
      <alignment horizontal="center" vertical="center" wrapText="1"/>
    </xf>
    <xf numFmtId="0" fontId="10" fillId="7" borderId="212" xfId="0" applyFont="1" applyFill="1" applyBorder="1" applyAlignment="1" applyProtection="1">
      <alignment horizontal="center"/>
    </xf>
    <xf numFmtId="0" fontId="10" fillId="7" borderId="223" xfId="0" applyFont="1" applyFill="1" applyBorder="1" applyAlignment="1" applyProtection="1">
      <alignment horizontal="center"/>
    </xf>
    <xf numFmtId="0" fontId="10" fillId="7" borderId="211" xfId="0" applyFont="1" applyFill="1" applyBorder="1" applyAlignment="1" applyProtection="1">
      <alignment horizontal="center" vertical="center" wrapText="1"/>
    </xf>
    <xf numFmtId="0" fontId="10" fillId="7" borderId="212" xfId="0" applyFont="1" applyFill="1" applyBorder="1" applyAlignment="1" applyProtection="1">
      <alignment horizontal="center" vertical="center" wrapText="1"/>
    </xf>
    <xf numFmtId="0" fontId="10" fillId="7" borderId="213" xfId="0" applyFont="1" applyFill="1" applyBorder="1" applyAlignment="1" applyProtection="1">
      <alignment horizontal="center" vertical="center" wrapText="1"/>
    </xf>
    <xf numFmtId="0" fontId="10" fillId="7" borderId="84" xfId="0" applyFont="1" applyFill="1" applyBorder="1" applyAlignment="1" applyProtection="1">
      <alignment horizontal="center" vertical="center" wrapText="1"/>
    </xf>
    <xf numFmtId="0" fontId="10" fillId="7" borderId="201" xfId="0" applyFont="1" applyFill="1" applyBorder="1" applyAlignment="1" applyProtection="1">
      <alignment horizontal="center" vertical="center" wrapText="1"/>
    </xf>
    <xf numFmtId="0" fontId="10" fillId="7" borderId="202" xfId="0" applyFont="1" applyFill="1" applyBorder="1" applyAlignment="1" applyProtection="1">
      <alignment horizontal="center" vertical="center" wrapText="1"/>
    </xf>
    <xf numFmtId="0" fontId="10" fillId="7" borderId="212" xfId="0" applyFont="1" applyFill="1" applyBorder="1" applyAlignment="1" applyProtection="1">
      <alignment horizontal="center" vertical="center"/>
    </xf>
    <xf numFmtId="0" fontId="10" fillId="7" borderId="84" xfId="0" applyFont="1" applyFill="1" applyBorder="1" applyAlignment="1" applyProtection="1">
      <alignment horizontal="center" vertical="center"/>
    </xf>
    <xf numFmtId="0" fontId="10" fillId="7" borderId="202" xfId="0" applyFont="1" applyFill="1" applyBorder="1" applyAlignment="1" applyProtection="1">
      <alignment horizontal="center" vertical="center"/>
    </xf>
    <xf numFmtId="0" fontId="10" fillId="7" borderId="221" xfId="0" applyFont="1" applyFill="1" applyBorder="1" applyAlignment="1" applyProtection="1">
      <alignment horizontal="center" wrapText="1"/>
    </xf>
    <xf numFmtId="0" fontId="10" fillId="7" borderId="48" xfId="0" applyFont="1" applyFill="1" applyBorder="1" applyAlignment="1" applyProtection="1">
      <alignment horizontal="center" wrapText="1"/>
    </xf>
    <xf numFmtId="0" fontId="10" fillId="7" borderId="222" xfId="0" applyFont="1" applyFill="1" applyBorder="1" applyAlignment="1" applyProtection="1">
      <alignment horizontal="center" wrapText="1"/>
    </xf>
    <xf numFmtId="0" fontId="6" fillId="0" borderId="208" xfId="0" applyFont="1" applyBorder="1" applyAlignment="1" applyProtection="1">
      <alignment horizontal="center" vertical="center"/>
    </xf>
    <xf numFmtId="0" fontId="6" fillId="0" borderId="209" xfId="0" applyFont="1" applyBorder="1" applyAlignment="1" applyProtection="1">
      <alignment horizontal="center" vertical="center"/>
    </xf>
    <xf numFmtId="0" fontId="6" fillId="0" borderId="188" xfId="0" applyFont="1" applyBorder="1" applyAlignment="1" applyProtection="1">
      <alignment horizontal="center" vertical="center"/>
    </xf>
    <xf numFmtId="0" fontId="6" fillId="0" borderId="175" xfId="0" applyFont="1" applyBorder="1" applyAlignment="1" applyProtection="1">
      <alignment horizontal="center" vertical="center"/>
    </xf>
    <xf numFmtId="0" fontId="6" fillId="0" borderId="176" xfId="0" applyFont="1" applyBorder="1" applyAlignment="1" applyProtection="1">
      <alignment horizontal="center" vertical="center"/>
    </xf>
    <xf numFmtId="0" fontId="7" fillId="0" borderId="188" xfId="0" applyFont="1" applyBorder="1" applyAlignment="1" applyProtection="1">
      <alignment horizontal="left" vertical="center" indent="1"/>
    </xf>
    <xf numFmtId="0" fontId="7" fillId="0" borderId="175" xfId="0" applyFont="1" applyBorder="1" applyAlignment="1" applyProtection="1">
      <alignment horizontal="left" vertical="center" indent="1"/>
    </xf>
    <xf numFmtId="0" fontId="7" fillId="0" borderId="176" xfId="0" applyFont="1" applyBorder="1" applyAlignment="1" applyProtection="1">
      <alignment horizontal="left" vertical="center" indent="1"/>
    </xf>
    <xf numFmtId="0" fontId="6" fillId="0" borderId="174" xfId="0" applyFont="1" applyBorder="1" applyAlignment="1" applyProtection="1">
      <alignment horizontal="center" vertical="center"/>
    </xf>
    <xf numFmtId="0" fontId="9" fillId="0" borderId="184" xfId="0" applyFont="1" applyBorder="1" applyAlignment="1" applyProtection="1">
      <alignment horizontal="center" vertical="center"/>
    </xf>
    <xf numFmtId="0" fontId="9" fillId="0" borderId="185" xfId="0" applyFont="1" applyBorder="1" applyAlignment="1" applyProtection="1">
      <alignment horizontal="center" vertical="center"/>
    </xf>
    <xf numFmtId="0" fontId="9" fillId="0" borderId="186" xfId="0" applyFont="1" applyBorder="1" applyAlignment="1" applyProtection="1">
      <alignment horizontal="center" vertical="center"/>
    </xf>
    <xf numFmtId="166" fontId="9" fillId="0" borderId="184" xfId="0" applyNumberFormat="1" applyFont="1" applyBorder="1" applyAlignment="1" applyProtection="1">
      <alignment horizontal="center" vertical="center"/>
    </xf>
    <xf numFmtId="166" fontId="9" fillId="0" borderId="185" xfId="0" applyNumberFormat="1" applyFont="1" applyBorder="1" applyAlignment="1" applyProtection="1">
      <alignment horizontal="center" vertical="center"/>
    </xf>
    <xf numFmtId="166" fontId="9" fillId="0" borderId="186" xfId="0" applyNumberFormat="1" applyFont="1" applyBorder="1" applyAlignment="1" applyProtection="1">
      <alignment horizontal="center" vertical="center"/>
    </xf>
    <xf numFmtId="2" fontId="9" fillId="0" borderId="184" xfId="0" applyNumberFormat="1" applyFont="1" applyBorder="1" applyAlignment="1" applyProtection="1">
      <alignment horizontal="center" vertical="center"/>
    </xf>
    <xf numFmtId="2" fontId="9" fillId="0" borderId="185" xfId="0" applyNumberFormat="1" applyFont="1" applyBorder="1" applyAlignment="1" applyProtection="1">
      <alignment horizontal="center" vertical="center"/>
    </xf>
    <xf numFmtId="2" fontId="9" fillId="0" borderId="186" xfId="0" applyNumberFormat="1" applyFont="1" applyBorder="1" applyAlignment="1" applyProtection="1">
      <alignment horizontal="center" vertical="center"/>
    </xf>
    <xf numFmtId="0" fontId="6" fillId="0" borderId="178" xfId="0" applyFont="1" applyBorder="1" applyAlignment="1" applyProtection="1">
      <alignment horizontal="center" vertical="center"/>
    </xf>
    <xf numFmtId="0" fontId="6" fillId="0" borderId="179" xfId="0" applyFont="1" applyBorder="1" applyAlignment="1" applyProtection="1">
      <alignment horizontal="center" vertical="center"/>
    </xf>
    <xf numFmtId="0" fontId="6" fillId="0" borderId="180" xfId="0" applyFont="1" applyBorder="1" applyAlignment="1" applyProtection="1">
      <alignment horizontal="center" vertical="center"/>
    </xf>
    <xf numFmtId="0" fontId="9" fillId="0" borderId="178" xfId="0" applyFont="1" applyBorder="1" applyAlignment="1" applyProtection="1">
      <alignment horizontal="center" vertical="center"/>
    </xf>
    <xf numFmtId="0" fontId="9" fillId="0" borderId="179" xfId="0" applyFont="1" applyBorder="1" applyAlignment="1" applyProtection="1">
      <alignment horizontal="center" vertical="center"/>
    </xf>
    <xf numFmtId="0" fontId="9" fillId="0" borderId="180" xfId="0" applyFont="1" applyBorder="1" applyAlignment="1" applyProtection="1">
      <alignment horizontal="center" vertical="center"/>
    </xf>
    <xf numFmtId="0" fontId="6" fillId="7" borderId="213" xfId="0" applyFont="1" applyFill="1" applyBorder="1" applyAlignment="1" applyProtection="1">
      <alignment horizontal="center" vertical="center"/>
    </xf>
    <xf numFmtId="0" fontId="6" fillId="7" borderId="84" xfId="0" applyFont="1" applyFill="1" applyBorder="1" applyAlignment="1" applyProtection="1">
      <alignment horizontal="center" vertical="center"/>
    </xf>
    <xf numFmtId="0" fontId="6" fillId="7" borderId="201" xfId="0" applyFont="1" applyFill="1" applyBorder="1" applyAlignment="1" applyProtection="1">
      <alignment horizontal="center" vertical="center"/>
    </xf>
    <xf numFmtId="0" fontId="6" fillId="7" borderId="202" xfId="0" applyFont="1" applyFill="1" applyBorder="1" applyAlignment="1" applyProtection="1">
      <alignment horizontal="center" vertical="center"/>
    </xf>
    <xf numFmtId="0" fontId="6" fillId="7" borderId="82" xfId="0" applyFont="1" applyFill="1" applyBorder="1" applyAlignment="1" applyProtection="1">
      <alignment horizontal="center" wrapText="1"/>
    </xf>
    <xf numFmtId="0" fontId="6" fillId="7" borderId="0" xfId="0" applyFont="1" applyFill="1" applyBorder="1" applyAlignment="1" applyProtection="1">
      <alignment horizontal="center" wrapText="1"/>
    </xf>
    <xf numFmtId="0" fontId="6" fillId="7" borderId="55" xfId="0" applyFont="1" applyFill="1" applyBorder="1" applyAlignment="1" applyProtection="1">
      <alignment horizontal="center" wrapText="1"/>
    </xf>
    <xf numFmtId="1" fontId="9" fillId="0" borderId="184" xfId="0" applyNumberFormat="1" applyFont="1" applyBorder="1" applyAlignment="1" applyProtection="1">
      <alignment horizontal="center" vertical="center"/>
    </xf>
    <xf numFmtId="166" fontId="9" fillId="0" borderId="220" xfId="0" applyNumberFormat="1" applyFont="1" applyBorder="1" applyAlignment="1" applyProtection="1">
      <alignment horizontal="center" vertical="center"/>
    </xf>
    <xf numFmtId="0" fontId="6" fillId="0" borderId="218" xfId="0" applyFont="1" applyBorder="1" applyAlignment="1" applyProtection="1">
      <alignment horizontal="center" vertical="center"/>
    </xf>
    <xf numFmtId="0" fontId="6" fillId="0" borderId="219" xfId="0" applyFont="1" applyBorder="1" applyAlignment="1" applyProtection="1">
      <alignment horizontal="center" vertical="center"/>
    </xf>
    <xf numFmtId="0" fontId="14" fillId="0" borderId="184" xfId="0" applyFont="1" applyBorder="1" applyAlignment="1" applyProtection="1">
      <alignment horizontal="center" vertical="center"/>
    </xf>
    <xf numFmtId="0" fontId="14" fillId="0" borderId="185" xfId="0" applyFont="1" applyBorder="1" applyAlignment="1" applyProtection="1">
      <alignment horizontal="center" vertical="center"/>
    </xf>
    <xf numFmtId="0" fontId="14" fillId="0" borderId="186" xfId="0" applyFont="1" applyBorder="1" applyAlignment="1" applyProtection="1">
      <alignment horizontal="center" vertical="center"/>
    </xf>
    <xf numFmtId="0" fontId="6" fillId="7" borderId="46" xfId="0" applyFont="1" applyFill="1" applyBorder="1" applyAlignment="1" applyProtection="1">
      <alignment horizontal="center" vertical="center" wrapText="1"/>
    </xf>
    <xf numFmtId="0" fontId="6" fillId="7" borderId="82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33" xfId="0" applyFont="1" applyFill="1" applyBorder="1" applyAlignment="1" applyProtection="1">
      <alignment horizontal="center" vertical="center" wrapText="1"/>
    </xf>
    <xf numFmtId="0" fontId="6" fillId="7" borderId="85" xfId="0" applyFont="1" applyFill="1" applyBorder="1" applyAlignment="1" applyProtection="1">
      <alignment horizontal="center" vertical="center" wrapText="1"/>
    </xf>
    <xf numFmtId="0" fontId="6" fillId="7" borderId="87" xfId="0" applyFont="1" applyFill="1" applyBorder="1" applyAlignment="1" applyProtection="1">
      <alignment horizontal="center" vertical="center" wrapText="1"/>
    </xf>
    <xf numFmtId="0" fontId="9" fillId="0" borderId="183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6" fillId="0" borderId="225" xfId="0" applyFont="1" applyBorder="1" applyAlignment="1" applyProtection="1">
      <alignment horizontal="center" vertical="center"/>
    </xf>
    <xf numFmtId="0" fontId="6" fillId="0" borderId="226" xfId="0" applyFont="1" applyBorder="1" applyAlignment="1" applyProtection="1">
      <alignment horizontal="center" vertical="center"/>
    </xf>
    <xf numFmtId="2" fontId="9" fillId="0" borderId="227" xfId="0" applyNumberFormat="1" applyFont="1" applyBorder="1" applyAlignment="1" applyProtection="1">
      <alignment horizontal="center" vertical="center"/>
    </xf>
    <xf numFmtId="2" fontId="9" fillId="0" borderId="228" xfId="0" applyNumberFormat="1" applyFont="1" applyBorder="1" applyAlignment="1" applyProtection="1">
      <alignment horizontal="center" vertical="center"/>
    </xf>
    <xf numFmtId="2" fontId="9" fillId="0" borderId="229" xfId="0" applyNumberFormat="1" applyFont="1" applyBorder="1" applyAlignment="1" applyProtection="1">
      <alignment horizontal="center" vertical="center"/>
    </xf>
    <xf numFmtId="0" fontId="6" fillId="0" borderId="208" xfId="0" applyFont="1" applyBorder="1" applyAlignment="1" applyProtection="1">
      <alignment horizontal="center"/>
    </xf>
    <xf numFmtId="0" fontId="6" fillId="0" borderId="209" xfId="0" applyFont="1" applyBorder="1" applyAlignment="1" applyProtection="1">
      <alignment horizontal="center"/>
    </xf>
    <xf numFmtId="166" fontId="9" fillId="0" borderId="209" xfId="0" applyNumberFormat="1" applyFont="1" applyBorder="1" applyAlignment="1" applyProtection="1">
      <alignment horizontal="center" vertical="center"/>
    </xf>
    <xf numFmtId="166" fontId="9" fillId="0" borderId="210" xfId="0" applyNumberFormat="1" applyFont="1" applyBorder="1" applyAlignment="1" applyProtection="1">
      <alignment horizontal="center" vertical="center"/>
    </xf>
    <xf numFmtId="0" fontId="6" fillId="0" borderId="174" xfId="0" applyFont="1" applyBorder="1" applyAlignment="1" applyProtection="1">
      <alignment horizontal="left" vertical="center"/>
    </xf>
    <xf numFmtId="0" fontId="6" fillId="0" borderId="175" xfId="0" applyFont="1" applyBorder="1" applyAlignment="1" applyProtection="1">
      <alignment horizontal="left" vertical="center"/>
    </xf>
    <xf numFmtId="0" fontId="6" fillId="0" borderId="176" xfId="0" applyFont="1" applyBorder="1" applyAlignment="1" applyProtection="1">
      <alignment horizontal="left" vertical="center"/>
    </xf>
    <xf numFmtId="0" fontId="9" fillId="0" borderId="187" xfId="0" applyFont="1" applyBorder="1" applyAlignment="1" applyProtection="1">
      <alignment horizontal="center" vertical="center"/>
    </xf>
    <xf numFmtId="0" fontId="9" fillId="0" borderId="182" xfId="0" applyFont="1" applyBorder="1" applyAlignment="1" applyProtection="1">
      <alignment horizontal="left"/>
      <protection locked="0"/>
    </xf>
    <xf numFmtId="0" fontId="6" fillId="0" borderId="205" xfId="0" applyFont="1" applyBorder="1" applyAlignment="1" applyProtection="1">
      <alignment horizontal="center"/>
    </xf>
    <xf numFmtId="0" fontId="6" fillId="0" borderId="206" xfId="0" applyFont="1" applyBorder="1" applyAlignment="1" applyProtection="1">
      <alignment horizontal="center"/>
    </xf>
    <xf numFmtId="0" fontId="6" fillId="0" borderId="207" xfId="0" applyFont="1" applyBorder="1" applyAlignment="1" applyProtection="1">
      <alignment horizontal="center" vertical="center"/>
    </xf>
    <xf numFmtId="166" fontId="9" fillId="0" borderId="206" xfId="0" applyNumberFormat="1" applyFont="1" applyBorder="1" applyAlignment="1" applyProtection="1">
      <alignment horizontal="center" vertical="center"/>
    </xf>
    <xf numFmtId="166" fontId="9" fillId="0" borderId="207" xfId="0" applyNumberFormat="1" applyFont="1" applyBorder="1" applyAlignment="1" applyProtection="1">
      <alignment horizontal="center" vertical="center"/>
    </xf>
    <xf numFmtId="0" fontId="10" fillId="0" borderId="182" xfId="0" applyFont="1" applyBorder="1" applyAlignment="1" applyProtection="1">
      <alignment horizontal="center" vertical="center"/>
    </xf>
    <xf numFmtId="0" fontId="6" fillId="0" borderId="214" xfId="0" applyFont="1" applyBorder="1" applyAlignment="1" applyProtection="1">
      <alignment horizontal="left" vertical="center"/>
    </xf>
    <xf numFmtId="0" fontId="6" fillId="0" borderId="215" xfId="0" applyFont="1" applyBorder="1" applyAlignment="1" applyProtection="1">
      <alignment horizontal="left" vertical="center"/>
    </xf>
    <xf numFmtId="0" fontId="6" fillId="0" borderId="216" xfId="0" applyFont="1" applyBorder="1" applyAlignment="1" applyProtection="1">
      <alignment horizontal="left" vertical="center"/>
    </xf>
    <xf numFmtId="0" fontId="9" fillId="0" borderId="217" xfId="0" applyFont="1" applyBorder="1" applyAlignment="1" applyProtection="1">
      <alignment horizontal="center" vertical="center"/>
    </xf>
    <xf numFmtId="0" fontId="9" fillId="0" borderId="173" xfId="0" applyFont="1" applyBorder="1" applyAlignment="1" applyProtection="1">
      <alignment horizontal="left"/>
      <protection locked="0"/>
    </xf>
    <xf numFmtId="0" fontId="7" fillId="0" borderId="48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7" fillId="0" borderId="48" xfId="0" applyFont="1" applyBorder="1" applyAlignment="1" applyProtection="1">
      <alignment horizontal="right"/>
    </xf>
    <xf numFmtId="0" fontId="7" fillId="0" borderId="199" xfId="0" applyFont="1" applyBorder="1" applyAlignment="1" applyProtection="1">
      <alignment horizontal="center" vertical="center"/>
    </xf>
    <xf numFmtId="0" fontId="7" fillId="0" borderId="200" xfId="0" applyFont="1" applyBorder="1" applyAlignment="1" applyProtection="1">
      <alignment horizontal="center" vertical="center"/>
    </xf>
    <xf numFmtId="0" fontId="7" fillId="0" borderId="201" xfId="0" applyFont="1" applyBorder="1" applyAlignment="1" applyProtection="1">
      <alignment horizontal="center" vertical="center"/>
    </xf>
    <xf numFmtId="0" fontId="7" fillId="0" borderId="202" xfId="0" applyFont="1" applyBorder="1" applyAlignment="1" applyProtection="1">
      <alignment horizontal="center" vertical="center"/>
    </xf>
    <xf numFmtId="166" fontId="9" fillId="0" borderId="200" xfId="0" applyNumberFormat="1" applyFont="1" applyBorder="1" applyAlignment="1" applyProtection="1">
      <alignment horizontal="center" vertical="center"/>
    </xf>
    <xf numFmtId="166" fontId="9" fillId="0" borderId="203" xfId="0" applyNumberFormat="1" applyFont="1" applyBorder="1" applyAlignment="1" applyProtection="1">
      <alignment horizontal="center" vertical="center"/>
    </xf>
    <xf numFmtId="166" fontId="9" fillId="0" borderId="202" xfId="0" applyNumberFormat="1" applyFont="1" applyBorder="1" applyAlignment="1" applyProtection="1">
      <alignment horizontal="center" vertical="center"/>
    </xf>
    <xf numFmtId="166" fontId="9" fillId="0" borderId="204" xfId="0" applyNumberFormat="1" applyFont="1" applyBorder="1" applyAlignment="1" applyProtection="1">
      <alignment horizontal="center" vertical="center"/>
    </xf>
    <xf numFmtId="0" fontId="9" fillId="0" borderId="177" xfId="0" applyFont="1" applyBorder="1" applyAlignment="1" applyProtection="1">
      <alignment horizontal="center"/>
    </xf>
    <xf numFmtId="0" fontId="6" fillId="0" borderId="178" xfId="0" applyFont="1" applyBorder="1" applyAlignment="1" applyProtection="1">
      <alignment horizontal="left" vertical="center" wrapText="1"/>
    </xf>
    <xf numFmtId="0" fontId="6" fillId="0" borderId="179" xfId="0" applyFont="1" applyBorder="1" applyAlignment="1" applyProtection="1">
      <alignment horizontal="left" vertical="center" wrapText="1"/>
    </xf>
    <xf numFmtId="0" fontId="6" fillId="0" borderId="180" xfId="0" applyFont="1" applyBorder="1" applyAlignment="1" applyProtection="1">
      <alignment horizontal="left" vertical="center" wrapText="1"/>
    </xf>
    <xf numFmtId="0" fontId="6" fillId="0" borderId="8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83" xfId="0" applyFont="1" applyBorder="1" applyAlignment="1" applyProtection="1">
      <alignment horizontal="left" vertical="center" wrapText="1"/>
    </xf>
    <xf numFmtId="0" fontId="6" fillId="0" borderId="85" xfId="0" applyFont="1" applyBorder="1" applyAlignment="1" applyProtection="1">
      <alignment horizontal="left" vertical="center" wrapText="1"/>
    </xf>
    <xf numFmtId="0" fontId="6" fillId="0" borderId="46" xfId="0" applyFont="1" applyBorder="1" applyAlignment="1" applyProtection="1">
      <alignment horizontal="left" vertical="center" wrapText="1"/>
    </xf>
    <xf numFmtId="0" fontId="6" fillId="0" borderId="86" xfId="0" applyFont="1" applyBorder="1" applyAlignment="1" applyProtection="1">
      <alignment horizontal="left" vertical="center" wrapText="1"/>
    </xf>
    <xf numFmtId="0" fontId="9" fillId="0" borderId="181" xfId="0" applyFont="1" applyBorder="1" applyAlignment="1" applyProtection="1">
      <alignment horizontal="center" vertical="center"/>
    </xf>
    <xf numFmtId="0" fontId="9" fillId="0" borderId="8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8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87" xfId="0" applyFont="1" applyBorder="1" applyAlignment="1" applyProtection="1">
      <alignment horizontal="center" vertical="center"/>
    </xf>
    <xf numFmtId="0" fontId="8" fillId="0" borderId="177" xfId="0" applyFont="1" applyBorder="1" applyAlignment="1" applyProtection="1">
      <alignment horizontal="center"/>
    </xf>
    <xf numFmtId="0" fontId="4" fillId="0" borderId="146" xfId="0" applyFont="1" applyBorder="1" applyAlignment="1" applyProtection="1">
      <alignment horizontal="center"/>
    </xf>
    <xf numFmtId="0" fontId="7" fillId="0" borderId="42" xfId="0" applyFont="1" applyBorder="1" applyAlignment="1" applyProtection="1">
      <alignment horizontal="center" vertical="center"/>
    </xf>
    <xf numFmtId="0" fontId="8" fillId="0" borderId="91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167" fontId="9" fillId="0" borderId="45" xfId="0" applyNumberFormat="1" applyFont="1" applyBorder="1" applyAlignment="1" applyProtection="1">
      <alignment horizontal="center" vertical="center"/>
    </xf>
    <xf numFmtId="167" fontId="9" fillId="0" borderId="232" xfId="0" applyNumberFormat="1" applyFont="1" applyBorder="1" applyAlignment="1" applyProtection="1">
      <alignment horizontal="center" vertical="center"/>
    </xf>
    <xf numFmtId="167" fontId="9" fillId="0" borderId="40" xfId="0" applyNumberFormat="1" applyFont="1" applyBorder="1" applyAlignment="1" applyProtection="1">
      <alignment horizontal="center" vertical="center"/>
    </xf>
    <xf numFmtId="167" fontId="9" fillId="0" borderId="233" xfId="0" applyNumberFormat="1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right"/>
    </xf>
    <xf numFmtId="0" fontId="7" fillId="0" borderId="22" xfId="0" applyFont="1" applyBorder="1" applyAlignment="1" applyProtection="1">
      <alignment horizontal="left"/>
    </xf>
    <xf numFmtId="0" fontId="9" fillId="0" borderId="52" xfId="0" applyFont="1" applyBorder="1" applyAlignment="1" applyProtection="1">
      <alignment horizontal="center" vertical="center"/>
    </xf>
    <xf numFmtId="0" fontId="23" fillId="0" borderId="50" xfId="0" applyFont="1" applyFill="1" applyBorder="1" applyAlignment="1" applyProtection="1">
      <alignment horizontal="center" vertical="center" wrapText="1"/>
    </xf>
    <xf numFmtId="0" fontId="23" fillId="0" borderId="224" xfId="0" applyFont="1" applyFill="1" applyBorder="1" applyAlignment="1" applyProtection="1">
      <alignment horizontal="center" vertical="center" wrapText="1"/>
    </xf>
    <xf numFmtId="0" fontId="7" fillId="0" borderId="166" xfId="0" applyFont="1" applyBorder="1" applyAlignment="1" applyProtection="1">
      <alignment horizontal="center" vertical="center"/>
    </xf>
    <xf numFmtId="0" fontId="7" fillId="0" borderId="133" xfId="0" applyFont="1" applyBorder="1" applyAlignment="1" applyProtection="1">
      <alignment horizontal="center" vertical="center"/>
    </xf>
    <xf numFmtId="0" fontId="16" fillId="0" borderId="142" xfId="0" applyFont="1" applyFill="1" applyBorder="1" applyAlignment="1" applyProtection="1">
      <alignment horizontal="center" vertical="center" wrapText="1"/>
    </xf>
    <xf numFmtId="0" fontId="16" fillId="0" borderId="155" xfId="0" applyFont="1" applyFill="1" applyBorder="1" applyAlignment="1" applyProtection="1">
      <alignment horizontal="center" vertical="center" wrapText="1"/>
    </xf>
    <xf numFmtId="166" fontId="9" fillId="0" borderId="52" xfId="0" applyNumberFormat="1" applyFont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30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151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1" fontId="9" fillId="0" borderId="52" xfId="0" applyNumberFormat="1" applyFont="1" applyBorder="1" applyAlignment="1" applyProtection="1">
      <alignment horizontal="center" vertical="center"/>
    </xf>
    <xf numFmtId="0" fontId="9" fillId="0" borderId="61" xfId="0" applyFont="1" applyBorder="1" applyAlignment="1" applyProtection="1">
      <alignment horizontal="center" vertical="center"/>
    </xf>
    <xf numFmtId="0" fontId="10" fillId="3" borderId="146" xfId="0" applyFont="1" applyFill="1" applyBorder="1" applyAlignment="1" applyProtection="1">
      <alignment horizontal="center" vertical="center" wrapText="1"/>
    </xf>
    <xf numFmtId="0" fontId="10" fillId="3" borderId="91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2" fontId="9" fillId="0" borderId="52" xfId="0" applyNumberFormat="1" applyFont="1" applyBorder="1" applyAlignment="1" applyProtection="1">
      <alignment horizontal="center" vertical="center"/>
    </xf>
    <xf numFmtId="0" fontId="9" fillId="0" borderId="79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/>
    </xf>
    <xf numFmtId="0" fontId="7" fillId="0" borderId="224" xfId="0" applyFont="1" applyBorder="1" applyAlignment="1" applyProtection="1">
      <alignment horizontal="center"/>
    </xf>
    <xf numFmtId="0" fontId="7" fillId="3" borderId="46" xfId="0" applyFont="1" applyFill="1" applyBorder="1" applyAlignment="1" applyProtection="1">
      <alignment horizontal="center" vertical="center" wrapText="1"/>
    </xf>
    <xf numFmtId="0" fontId="0" fillId="0" borderId="87" xfId="0" applyBorder="1" applyProtection="1"/>
    <xf numFmtId="0" fontId="10" fillId="3" borderId="46" xfId="0" applyFont="1" applyFill="1" applyBorder="1" applyAlignment="1" applyProtection="1">
      <alignment horizontal="center" vertical="center" wrapText="1"/>
    </xf>
    <xf numFmtId="0" fontId="10" fillId="3" borderId="231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10" fillId="0" borderId="231" xfId="0" applyFont="1" applyBorder="1" applyProtection="1"/>
    <xf numFmtId="0" fontId="7" fillId="0" borderId="168" xfId="0" applyFont="1" applyBorder="1" applyAlignment="1" applyProtection="1">
      <alignment horizontal="center" vertical="center"/>
    </xf>
    <xf numFmtId="0" fontId="7" fillId="0" borderId="155" xfId="0" applyFont="1" applyBorder="1" applyAlignment="1" applyProtection="1">
      <alignment horizontal="center" vertical="center"/>
    </xf>
    <xf numFmtId="0" fontId="9" fillId="0" borderId="154" xfId="0" applyFont="1" applyBorder="1" applyAlignment="1" applyProtection="1">
      <alignment horizontal="center" vertical="center"/>
    </xf>
    <xf numFmtId="0" fontId="9" fillId="0" borderId="155" xfId="0" applyFont="1" applyBorder="1" applyAlignment="1" applyProtection="1">
      <alignment horizontal="center" vertical="center"/>
    </xf>
    <xf numFmtId="0" fontId="16" fillId="0" borderId="50" xfId="0" applyFont="1" applyFill="1" applyBorder="1" applyAlignment="1" applyProtection="1">
      <alignment horizontal="center" wrapText="1"/>
    </xf>
    <xf numFmtId="0" fontId="16" fillId="0" borderId="224" xfId="0" applyFont="1" applyFill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vertical="center"/>
    </xf>
    <xf numFmtId="0" fontId="16" fillId="0" borderId="50" xfId="0" applyFont="1" applyFill="1" applyBorder="1" applyAlignment="1" applyProtection="1">
      <alignment horizontal="center" vertical="center" wrapText="1"/>
    </xf>
    <xf numFmtId="0" fontId="16" fillId="0" borderId="224" xfId="0" applyFont="1" applyFill="1" applyBorder="1" applyAlignment="1" applyProtection="1">
      <alignment horizontal="center" vertical="center" wrapText="1"/>
    </xf>
    <xf numFmtId="0" fontId="7" fillId="0" borderId="168" xfId="0" applyFont="1" applyBorder="1" applyAlignment="1" applyProtection="1">
      <alignment horizontal="center"/>
    </xf>
    <xf numFmtId="0" fontId="7" fillId="0" borderId="142" xfId="0" applyFont="1" applyBorder="1" applyAlignment="1" applyProtection="1">
      <alignment horizontal="center"/>
    </xf>
    <xf numFmtId="1" fontId="9" fillId="0" borderId="133" xfId="0" applyNumberFormat="1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/>
    </xf>
    <xf numFmtId="166" fontId="9" fillId="0" borderId="46" xfId="0" applyNumberFormat="1" applyFont="1" applyBorder="1" applyAlignment="1" applyProtection="1">
      <alignment horizontal="center" vertical="center"/>
    </xf>
    <xf numFmtId="0" fontId="9" fillId="0" borderId="142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4" fontId="9" fillId="0" borderId="133" xfId="0" applyNumberFormat="1" applyFont="1" applyBorder="1" applyAlignment="1" applyProtection="1">
      <alignment horizontal="center" vertical="center"/>
    </xf>
    <xf numFmtId="0" fontId="9" fillId="0" borderId="132" xfId="0" applyFont="1" applyBorder="1" applyAlignment="1" applyProtection="1">
      <alignment horizontal="center" vertical="center"/>
    </xf>
    <xf numFmtId="0" fontId="7" fillId="0" borderId="232" xfId="0" applyFont="1" applyBorder="1" applyAlignment="1" applyProtection="1">
      <alignment horizontal="center" vertical="center"/>
    </xf>
    <xf numFmtId="0" fontId="7" fillId="0" borderId="135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wrapText="1"/>
    </xf>
    <xf numFmtId="0" fontId="7" fillId="0" borderId="16" xfId="0" applyFont="1" applyFill="1" applyBorder="1" applyAlignment="1" applyProtection="1">
      <alignment horizontal="center" wrapText="1"/>
    </xf>
    <xf numFmtId="0" fontId="7" fillId="0" borderId="17" xfId="0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7" fillId="0" borderId="142" xfId="0" applyFont="1" applyBorder="1" applyAlignment="1" applyProtection="1">
      <alignment horizontal="left" vertical="center" wrapText="1"/>
      <protection locked="0"/>
    </xf>
    <xf numFmtId="0" fontId="7" fillId="0" borderId="169" xfId="0" applyFont="1" applyBorder="1" applyAlignment="1" applyProtection="1">
      <alignment horizontal="left" vertical="center" wrapText="1"/>
      <protection locked="0"/>
    </xf>
    <xf numFmtId="0" fontId="7" fillId="3" borderId="53" xfId="0" applyFont="1" applyFill="1" applyBorder="1" applyAlignment="1" applyProtection="1">
      <alignment horizontal="center" wrapText="1"/>
    </xf>
    <xf numFmtId="0" fontId="7" fillId="3" borderId="90" xfId="0" applyFont="1" applyFill="1" applyBorder="1" applyAlignment="1" applyProtection="1">
      <alignment horizontal="center" wrapText="1"/>
    </xf>
    <xf numFmtId="0" fontId="7" fillId="3" borderId="22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60" xfId="0" applyFont="1" applyFill="1" applyBorder="1" applyAlignment="1" applyProtection="1">
      <alignment horizontal="center" wrapText="1"/>
    </xf>
    <xf numFmtId="0" fontId="7" fillId="0" borderId="22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46" xfId="0" applyFont="1" applyBorder="1" applyAlignment="1" applyProtection="1">
      <alignment horizontal="left"/>
      <protection locked="0"/>
    </xf>
    <xf numFmtId="0" fontId="7" fillId="0" borderId="231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8" fillId="0" borderId="51" xfId="0" applyFont="1" applyBorder="1" applyAlignment="1" applyProtection="1">
      <alignment horizontal="center" wrapText="1"/>
    </xf>
    <xf numFmtId="0" fontId="7" fillId="0" borderId="29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66" fontId="9" fillId="0" borderId="137" xfId="0" applyNumberFormat="1" applyFont="1" applyBorder="1" applyAlignment="1" applyProtection="1">
      <alignment horizontal="center" vertical="center"/>
    </xf>
    <xf numFmtId="166" fontId="9" fillId="0" borderId="51" xfId="0" applyNumberFormat="1" applyFont="1" applyBorder="1" applyAlignment="1" applyProtection="1">
      <alignment horizontal="center" vertical="center"/>
    </xf>
    <xf numFmtId="166" fontId="9" fillId="0" borderId="138" xfId="0" applyNumberFormat="1" applyFont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center" vertical="center"/>
    </xf>
    <xf numFmtId="0" fontId="7" fillId="0" borderId="151" xfId="0" applyFont="1" applyBorder="1" applyAlignment="1" applyProtection="1">
      <alignment horizontal="center" vertical="center"/>
    </xf>
    <xf numFmtId="0" fontId="7" fillId="0" borderId="230" xfId="0" applyFont="1" applyBorder="1" applyAlignment="1" applyProtection="1">
      <alignment horizontal="center" vertical="center"/>
    </xf>
    <xf numFmtId="0" fontId="7" fillId="0" borderId="79" xfId="0" applyFont="1" applyBorder="1" applyAlignment="1" applyProtection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164" fontId="9" fillId="0" borderId="151" xfId="0" applyNumberFormat="1" applyFont="1" applyBorder="1" applyAlignment="1" applyProtection="1">
      <alignment horizontal="center" vertical="center"/>
    </xf>
    <xf numFmtId="164" fontId="9" fillId="0" borderId="16" xfId="0" applyNumberFormat="1" applyFont="1" applyBorder="1" applyAlignment="1" applyProtection="1">
      <alignment horizontal="center" vertical="center"/>
    </xf>
    <xf numFmtId="164" fontId="9" fillId="0" borderId="230" xfId="0" applyNumberFormat="1" applyFont="1" applyBorder="1" applyAlignment="1" applyProtection="1">
      <alignment horizontal="center" vertical="center"/>
    </xf>
    <xf numFmtId="164" fontId="9" fillId="0" borderId="19" xfId="0" applyNumberFormat="1" applyFont="1" applyBorder="1" applyAlignment="1" applyProtection="1">
      <alignment horizontal="center" vertical="center"/>
    </xf>
    <xf numFmtId="164" fontId="9" fillId="0" borderId="9" xfId="0" applyNumberFormat="1" applyFont="1" applyBorder="1" applyAlignment="1" applyProtection="1">
      <alignment horizontal="center" vertical="center"/>
    </xf>
    <xf numFmtId="164" fontId="9" fillId="0" borderId="20" xfId="0" applyNumberFormat="1" applyFont="1" applyBorder="1" applyAlignment="1" applyProtection="1">
      <alignment horizontal="center" vertical="center"/>
    </xf>
    <xf numFmtId="166" fontId="9" fillId="0" borderId="151" xfId="0" applyNumberFormat="1" applyFont="1" applyBorder="1" applyAlignment="1" applyProtection="1">
      <alignment horizontal="center" vertical="center"/>
    </xf>
    <xf numFmtId="166" fontId="9" fillId="0" borderId="16" xfId="0" applyNumberFormat="1" applyFont="1" applyBorder="1" applyAlignment="1" applyProtection="1">
      <alignment horizontal="center" vertical="center"/>
    </xf>
    <xf numFmtId="166" fontId="9" fillId="0" borderId="230" xfId="0" applyNumberFormat="1" applyFont="1" applyBorder="1" applyAlignment="1" applyProtection="1">
      <alignment horizontal="center" vertical="center"/>
    </xf>
    <xf numFmtId="166" fontId="9" fillId="0" borderId="19" xfId="0" applyNumberFormat="1" applyFont="1" applyBorder="1" applyAlignment="1" applyProtection="1">
      <alignment horizontal="center" vertical="center"/>
    </xf>
    <xf numFmtId="166" fontId="9" fillId="0" borderId="9" xfId="0" applyNumberFormat="1" applyFont="1" applyBorder="1" applyAlignment="1" applyProtection="1">
      <alignment horizontal="center" vertical="center"/>
    </xf>
    <xf numFmtId="166" fontId="9" fillId="0" borderId="20" xfId="0" applyNumberFormat="1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/>
    </xf>
    <xf numFmtId="0" fontId="7" fillId="0" borderId="44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16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16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40" fillId="0" borderId="54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55" xfId="0" applyFont="1" applyBorder="1" applyAlignment="1" applyProtection="1">
      <alignment horizontal="center" vertical="center"/>
    </xf>
    <xf numFmtId="0" fontId="40" fillId="0" borderId="56" xfId="0" applyFont="1" applyBorder="1" applyAlignment="1" applyProtection="1">
      <alignment horizontal="center" vertical="center"/>
    </xf>
    <xf numFmtId="0" fontId="40" fillId="0" borderId="53" xfId="0" applyFont="1" applyBorder="1" applyAlignment="1" applyProtection="1">
      <alignment horizontal="center" vertical="center"/>
    </xf>
    <xf numFmtId="0" fontId="40" fillId="0" borderId="57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/>
    </xf>
    <xf numFmtId="0" fontId="7" fillId="0" borderId="56" xfId="0" applyFont="1" applyFill="1" applyBorder="1" applyAlignment="1" applyProtection="1">
      <alignment horizontal="left"/>
    </xf>
    <xf numFmtId="0" fontId="7" fillId="0" borderId="53" xfId="0" applyFont="1" applyFill="1" applyBorder="1" applyAlignment="1" applyProtection="1">
      <alignment horizontal="left"/>
    </xf>
    <xf numFmtId="0" fontId="7" fillId="0" borderId="9" xfId="0" applyFont="1" applyBorder="1" applyAlignment="1" applyProtection="1">
      <alignment horizontal="center" vertical="center"/>
    </xf>
    <xf numFmtId="0" fontId="9" fillId="0" borderId="231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133" xfId="0" applyFont="1" applyBorder="1" applyAlignment="1" applyProtection="1">
      <alignment horizontal="center" vertical="center"/>
    </xf>
    <xf numFmtId="166" fontId="9" fillId="0" borderId="39" xfId="0" applyNumberFormat="1" applyFont="1" applyBorder="1" applyAlignment="1" applyProtection="1">
      <alignment horizontal="center" vertical="center"/>
    </xf>
    <xf numFmtId="0" fontId="0" fillId="0" borderId="231" xfId="0" applyBorder="1" applyProtection="1"/>
    <xf numFmtId="0" fontId="7" fillId="3" borderId="231" xfId="0" applyFont="1" applyFill="1" applyBorder="1" applyAlignment="1" applyProtection="1">
      <alignment horizontal="center" vertical="center" wrapText="1"/>
    </xf>
    <xf numFmtId="166" fontId="9" fillId="0" borderId="31" xfId="0" applyNumberFormat="1" applyFont="1" applyBorder="1" applyAlignment="1" applyProtection="1">
      <alignment horizontal="center" vertical="center"/>
    </xf>
    <xf numFmtId="2" fontId="9" fillId="0" borderId="46" xfId="0" applyNumberFormat="1" applyFont="1" applyBorder="1" applyAlignment="1" applyProtection="1">
      <alignment horizontal="center" vertical="center"/>
    </xf>
    <xf numFmtId="166" fontId="9" fillId="0" borderId="2" xfId="0" applyNumberFormat="1" applyFont="1" applyBorder="1" applyAlignment="1" applyProtection="1">
      <alignment horizontal="center" vertical="center"/>
    </xf>
    <xf numFmtId="1" fontId="20" fillId="0" borderId="132" xfId="0" applyNumberFormat="1" applyFont="1" applyBorder="1" applyAlignment="1" applyProtection="1">
      <alignment horizontal="center" vertical="center"/>
    </xf>
    <xf numFmtId="1" fontId="22" fillId="0" borderId="132" xfId="0" applyNumberFormat="1" applyFont="1" applyBorder="1" applyAlignment="1" applyProtection="1">
      <alignment horizontal="center" vertical="center"/>
    </xf>
    <xf numFmtId="1" fontId="20" fillId="0" borderId="0" xfId="0" applyNumberFormat="1" applyFont="1" applyBorder="1" applyAlignment="1" applyProtection="1">
      <alignment horizontal="center" vertical="top"/>
    </xf>
    <xf numFmtId="0" fontId="20" fillId="17" borderId="156" xfId="0" applyFont="1" applyFill="1" applyBorder="1" applyAlignment="1" applyProtection="1">
      <alignment horizontal="center" vertical="center" wrapText="1"/>
    </xf>
    <xf numFmtId="0" fontId="20" fillId="17" borderId="78" xfId="0" applyFont="1" applyFill="1" applyBorder="1" applyAlignment="1" applyProtection="1">
      <alignment horizontal="center" vertical="center" wrapText="1"/>
    </xf>
    <xf numFmtId="0" fontId="20" fillId="17" borderId="103" xfId="0" applyFont="1" applyFill="1" applyBorder="1" applyAlignment="1" applyProtection="1">
      <alignment horizontal="center" vertical="center" wrapText="1"/>
    </xf>
    <xf numFmtId="0" fontId="20" fillId="17" borderId="54" xfId="0" applyFont="1" applyFill="1" applyBorder="1" applyAlignment="1" applyProtection="1">
      <alignment horizontal="center" vertical="center" wrapText="1"/>
    </xf>
    <xf numFmtId="0" fontId="20" fillId="17" borderId="0" xfId="0" applyFont="1" applyFill="1" applyBorder="1" applyAlignment="1" applyProtection="1">
      <alignment horizontal="center" vertical="center" wrapText="1"/>
    </xf>
    <xf numFmtId="0" fontId="20" fillId="17" borderId="55" xfId="0" applyFont="1" applyFill="1" applyBorder="1" applyAlignment="1" applyProtection="1">
      <alignment horizontal="center" vertical="center" wrapText="1"/>
    </xf>
    <xf numFmtId="0" fontId="20" fillId="17" borderId="56" xfId="0" applyFont="1" applyFill="1" applyBorder="1" applyAlignment="1" applyProtection="1">
      <alignment horizontal="center" vertical="center" wrapText="1"/>
    </xf>
    <xf numFmtId="0" fontId="20" fillId="17" borderId="53" xfId="0" applyFont="1" applyFill="1" applyBorder="1" applyAlignment="1" applyProtection="1">
      <alignment horizontal="center" vertical="center" wrapText="1"/>
    </xf>
    <xf numFmtId="0" fontId="20" fillId="17" borderId="57" xfId="0" applyFont="1" applyFill="1" applyBorder="1" applyAlignment="1" applyProtection="1">
      <alignment horizontal="center" vertical="center" wrapText="1"/>
    </xf>
    <xf numFmtId="166" fontId="20" fillId="4" borderId="156" xfId="0" applyNumberFormat="1" applyFont="1" applyFill="1" applyBorder="1" applyAlignment="1" applyProtection="1">
      <alignment horizontal="center" vertical="center" wrapText="1"/>
    </xf>
    <xf numFmtId="0" fontId="20" fillId="4" borderId="78" xfId="0" applyFont="1" applyFill="1" applyBorder="1" applyAlignment="1" applyProtection="1">
      <alignment horizontal="center" vertical="center" wrapText="1"/>
    </xf>
    <xf numFmtId="0" fontId="20" fillId="4" borderId="103" xfId="0" applyFont="1" applyFill="1" applyBorder="1" applyAlignment="1" applyProtection="1">
      <alignment horizontal="center" vertical="center" wrapText="1"/>
    </xf>
    <xf numFmtId="0" fontId="20" fillId="4" borderId="54" xfId="0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20" fillId="4" borderId="55" xfId="0" applyFont="1" applyFill="1" applyBorder="1" applyAlignment="1" applyProtection="1">
      <alignment horizontal="center" vertical="center" wrapText="1"/>
    </xf>
    <xf numFmtId="0" fontId="20" fillId="4" borderId="56" xfId="0" applyFont="1" applyFill="1" applyBorder="1" applyAlignment="1" applyProtection="1">
      <alignment horizontal="center" vertical="center" wrapText="1"/>
    </xf>
    <xf numFmtId="0" fontId="20" fillId="4" borderId="53" xfId="0" applyFont="1" applyFill="1" applyBorder="1" applyAlignment="1" applyProtection="1">
      <alignment horizontal="center" vertical="center" wrapText="1"/>
    </xf>
    <xf numFmtId="0" fontId="20" fillId="4" borderId="57" xfId="0" applyFont="1" applyFill="1" applyBorder="1" applyAlignment="1" applyProtection="1">
      <alignment horizontal="center" vertical="center" wrapText="1"/>
    </xf>
    <xf numFmtId="0" fontId="19" fillId="0" borderId="168" xfId="0" applyFont="1" applyBorder="1" applyAlignment="1" applyProtection="1">
      <alignment horizontal="center" vertical="center"/>
    </xf>
    <xf numFmtId="0" fontId="19" fillId="0" borderId="142" xfId="0" applyFont="1" applyBorder="1" applyAlignment="1" applyProtection="1">
      <alignment horizontal="center" vertical="center"/>
    </xf>
    <xf numFmtId="0" fontId="19" fillId="0" borderId="169" xfId="0" applyFont="1" applyBorder="1" applyAlignment="1" applyProtection="1">
      <alignment horizontal="center" vertical="center"/>
    </xf>
    <xf numFmtId="0" fontId="19" fillId="0" borderId="50" xfId="0" applyFont="1" applyFill="1" applyBorder="1" applyAlignment="1" applyProtection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</xf>
    <xf numFmtId="0" fontId="19" fillId="0" borderId="224" xfId="0" applyFont="1" applyFill="1" applyBorder="1" applyAlignment="1" applyProtection="1">
      <alignment horizontal="center" vertical="center" wrapText="1"/>
    </xf>
    <xf numFmtId="1" fontId="19" fillId="0" borderId="168" xfId="0" applyNumberFormat="1" applyFont="1" applyFill="1" applyBorder="1" applyAlignment="1" applyProtection="1">
      <alignment horizontal="center" vertical="center" wrapText="1"/>
    </xf>
    <xf numFmtId="0" fontId="19" fillId="0" borderId="142" xfId="0" applyFont="1" applyFill="1" applyBorder="1" applyAlignment="1" applyProtection="1">
      <alignment horizontal="center" vertical="center" wrapText="1"/>
    </xf>
    <xf numFmtId="0" fontId="19" fillId="0" borderId="155" xfId="0" applyFont="1" applyFill="1" applyBorder="1" applyAlignment="1" applyProtection="1">
      <alignment horizontal="center" vertical="center" wrapText="1"/>
    </xf>
    <xf numFmtId="0" fontId="19" fillId="0" borderId="154" xfId="0" applyFont="1" applyFill="1" applyBorder="1" applyAlignment="1" applyProtection="1">
      <alignment horizontal="center" vertical="center" wrapText="1"/>
    </xf>
    <xf numFmtId="49" fontId="19" fillId="0" borderId="154" xfId="0" applyNumberFormat="1" applyFont="1" applyFill="1" applyBorder="1" applyAlignment="1" applyProtection="1">
      <alignment horizontal="center" vertical="center" wrapText="1"/>
    </xf>
    <xf numFmtId="49" fontId="19" fillId="0" borderId="142" xfId="0" applyNumberFormat="1" applyFont="1" applyFill="1" applyBorder="1" applyAlignment="1" applyProtection="1">
      <alignment horizontal="center" vertical="center" wrapText="1"/>
    </xf>
    <xf numFmtId="0" fontId="20" fillId="0" borderId="92" xfId="0" applyFont="1" applyFill="1" applyBorder="1" applyAlignment="1" applyProtection="1">
      <alignment horizontal="left" vertical="center" wrapText="1"/>
    </xf>
    <xf numFmtId="0" fontId="18" fillId="0" borderId="170" xfId="0" applyFont="1" applyFill="1" applyBorder="1" applyAlignment="1" applyProtection="1">
      <alignment horizontal="center" vertical="center" wrapText="1"/>
    </xf>
    <xf numFmtId="0" fontId="18" fillId="0" borderId="171" xfId="0" applyFont="1" applyFill="1" applyBorder="1" applyAlignment="1" applyProtection="1">
      <alignment horizontal="center" vertical="center" wrapText="1"/>
    </xf>
    <xf numFmtId="0" fontId="18" fillId="0" borderId="172" xfId="0" applyFont="1" applyFill="1" applyBorder="1" applyAlignment="1" applyProtection="1">
      <alignment horizontal="center" vertical="center" wrapText="1"/>
    </xf>
    <xf numFmtId="0" fontId="19" fillId="0" borderId="142" xfId="0" applyFont="1" applyBorder="1" applyAlignment="1" applyProtection="1">
      <alignment horizontal="left"/>
      <protection locked="0"/>
    </xf>
    <xf numFmtId="166" fontId="20" fillId="4" borderId="78" xfId="0" applyNumberFormat="1" applyFont="1" applyFill="1" applyBorder="1" applyAlignment="1" applyProtection="1">
      <alignment horizontal="center" vertical="center" wrapText="1"/>
    </xf>
    <xf numFmtId="166" fontId="20" fillId="4" borderId="103" xfId="0" applyNumberFormat="1" applyFont="1" applyFill="1" applyBorder="1" applyAlignment="1" applyProtection="1">
      <alignment horizontal="center" vertical="center" wrapText="1"/>
    </xf>
    <xf numFmtId="166" fontId="20" fillId="4" borderId="54" xfId="0" applyNumberFormat="1" applyFont="1" applyFill="1" applyBorder="1" applyAlignment="1" applyProtection="1">
      <alignment horizontal="center" vertical="center" wrapText="1"/>
    </xf>
    <xf numFmtId="166" fontId="20" fillId="4" borderId="0" xfId="0" applyNumberFormat="1" applyFont="1" applyFill="1" applyBorder="1" applyAlignment="1" applyProtection="1">
      <alignment horizontal="center" vertical="center" wrapText="1"/>
    </xf>
    <xf numFmtId="166" fontId="20" fillId="4" borderId="55" xfId="0" applyNumberFormat="1" applyFont="1" applyFill="1" applyBorder="1" applyAlignment="1" applyProtection="1">
      <alignment horizontal="center" vertical="center" wrapText="1"/>
    </xf>
    <xf numFmtId="166" fontId="20" fillId="4" borderId="56" xfId="0" applyNumberFormat="1" applyFont="1" applyFill="1" applyBorder="1" applyAlignment="1" applyProtection="1">
      <alignment horizontal="center" vertical="center" wrapText="1"/>
    </xf>
    <xf numFmtId="166" fontId="20" fillId="4" borderId="53" xfId="0" applyNumberFormat="1" applyFont="1" applyFill="1" applyBorder="1" applyAlignment="1" applyProtection="1">
      <alignment horizontal="center" vertical="center" wrapText="1"/>
    </xf>
    <xf numFmtId="166" fontId="20" fillId="4" borderId="57" xfId="0" applyNumberFormat="1" applyFont="1" applyFill="1" applyBorder="1" applyAlignment="1" applyProtection="1">
      <alignment horizontal="center" vertical="center" wrapText="1"/>
    </xf>
    <xf numFmtId="0" fontId="20" fillId="7" borderId="50" xfId="0" applyFont="1" applyFill="1" applyBorder="1" applyAlignment="1" applyProtection="1">
      <alignment horizontal="center" vertical="center" wrapText="1"/>
    </xf>
    <xf numFmtId="0" fontId="20" fillId="7" borderId="51" xfId="0" applyFont="1" applyFill="1" applyBorder="1" applyAlignment="1" applyProtection="1">
      <alignment horizontal="center" vertical="center" wrapText="1"/>
    </xf>
    <xf numFmtId="0" fontId="20" fillId="7" borderId="224" xfId="0" applyFont="1" applyFill="1" applyBorder="1" applyAlignment="1" applyProtection="1">
      <alignment horizontal="center" vertical="center" wrapText="1"/>
    </xf>
    <xf numFmtId="1" fontId="20" fillId="7" borderId="50" xfId="0" applyNumberFormat="1" applyFont="1" applyFill="1" applyBorder="1" applyAlignment="1" applyProtection="1">
      <alignment horizontal="center" vertical="center" wrapText="1"/>
    </xf>
    <xf numFmtId="49" fontId="19" fillId="0" borderId="19" xfId="0" applyNumberFormat="1" applyFont="1" applyFill="1" applyBorder="1" applyAlignment="1" applyProtection="1">
      <alignment horizontal="center" vertical="center" wrapText="1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164" fontId="19" fillId="0" borderId="168" xfId="0" applyNumberFormat="1" applyFont="1" applyFill="1" applyBorder="1" applyAlignment="1" applyProtection="1">
      <alignment horizontal="center" vertical="center" wrapText="1"/>
    </xf>
    <xf numFmtId="0" fontId="19" fillId="0" borderId="92" xfId="0" applyFont="1" applyBorder="1" applyAlignment="1" applyProtection="1">
      <alignment horizontal="center" vertical="center"/>
    </xf>
    <xf numFmtId="166" fontId="19" fillId="0" borderId="92" xfId="0" applyNumberFormat="1" applyFont="1" applyFill="1" applyBorder="1" applyAlignment="1" applyProtection="1">
      <alignment horizontal="center" vertical="center" wrapText="1"/>
    </xf>
    <xf numFmtId="166" fontId="19" fillId="0" borderId="170" xfId="0" applyNumberFormat="1" applyFont="1" applyFill="1" applyBorder="1" applyAlignment="1" applyProtection="1">
      <alignment horizontal="center" vertical="center" wrapText="1"/>
    </xf>
    <xf numFmtId="166" fontId="19" fillId="0" borderId="171" xfId="0" applyNumberFormat="1" applyFont="1" applyFill="1" applyBorder="1" applyAlignment="1" applyProtection="1">
      <alignment horizontal="center" vertical="center" wrapText="1"/>
    </xf>
    <xf numFmtId="166" fontId="19" fillId="0" borderId="172" xfId="0" applyNumberFormat="1" applyFont="1" applyFill="1" applyBorder="1" applyAlignment="1" applyProtection="1">
      <alignment horizontal="center" vertical="center" wrapText="1"/>
    </xf>
    <xf numFmtId="0" fontId="60" fillId="4" borderId="156" xfId="0" applyFont="1" applyFill="1" applyBorder="1" applyAlignment="1" applyProtection="1">
      <alignment horizontal="center" vertical="center" wrapText="1"/>
    </xf>
    <xf numFmtId="0" fontId="60" fillId="4" borderId="78" xfId="0" applyFont="1" applyFill="1" applyBorder="1" applyAlignment="1" applyProtection="1">
      <alignment horizontal="center" vertical="center" wrapText="1"/>
    </xf>
    <xf numFmtId="0" fontId="60" fillId="4" borderId="103" xfId="0" applyFont="1" applyFill="1" applyBorder="1" applyAlignment="1" applyProtection="1">
      <alignment horizontal="center" vertical="center" wrapText="1"/>
    </xf>
    <xf numFmtId="0" fontId="60" fillId="4" borderId="56" xfId="0" applyFont="1" applyFill="1" applyBorder="1" applyAlignment="1" applyProtection="1">
      <alignment horizontal="center" vertical="center" wrapText="1"/>
    </xf>
    <xf numFmtId="0" fontId="60" fillId="4" borderId="53" xfId="0" applyFont="1" applyFill="1" applyBorder="1" applyAlignment="1" applyProtection="1">
      <alignment horizontal="center" vertical="center" wrapText="1"/>
    </xf>
    <xf numFmtId="0" fontId="60" fillId="4" borderId="57" xfId="0" applyFont="1" applyFill="1" applyBorder="1" applyAlignment="1" applyProtection="1">
      <alignment horizontal="center" vertical="center" wrapText="1"/>
    </xf>
    <xf numFmtId="164" fontId="19" fillId="0" borderId="170" xfId="0" applyNumberFormat="1" applyFont="1" applyFill="1" applyBorder="1" applyAlignment="1" applyProtection="1">
      <alignment horizontal="center" vertical="center" wrapText="1"/>
    </xf>
    <xf numFmtId="164" fontId="19" fillId="0" borderId="171" xfId="0" applyNumberFormat="1" applyFont="1" applyFill="1" applyBorder="1" applyAlignment="1" applyProtection="1">
      <alignment horizontal="center" vertical="center" wrapText="1"/>
    </xf>
    <xf numFmtId="164" fontId="19" fillId="0" borderId="172" xfId="0" applyNumberFormat="1" applyFont="1" applyFill="1" applyBorder="1" applyAlignment="1" applyProtection="1">
      <alignment horizontal="center" vertical="center" wrapText="1"/>
    </xf>
    <xf numFmtId="0" fontId="20" fillId="17" borderId="92" xfId="0" applyFont="1" applyFill="1" applyBorder="1" applyAlignment="1" applyProtection="1">
      <alignment horizontal="center" vertical="center" wrapText="1"/>
    </xf>
    <xf numFmtId="0" fontId="19" fillId="0" borderId="170" xfId="0" applyFont="1" applyFill="1" applyBorder="1" applyAlignment="1" applyProtection="1">
      <alignment horizontal="center" vertical="center" wrapText="1"/>
    </xf>
    <xf numFmtId="0" fontId="19" fillId="0" borderId="171" xfId="0" applyFont="1" applyFill="1" applyBorder="1" applyAlignment="1" applyProtection="1">
      <alignment horizontal="center" vertical="center" wrapText="1"/>
    </xf>
    <xf numFmtId="0" fontId="19" fillId="0" borderId="172" xfId="0" applyFont="1" applyFill="1" applyBorder="1" applyAlignment="1" applyProtection="1">
      <alignment horizontal="center" vertical="center" wrapText="1"/>
    </xf>
    <xf numFmtId="0" fontId="0" fillId="0" borderId="92" xfId="0" applyBorder="1" applyAlignment="1" applyProtection="1">
      <alignment horizontal="center"/>
    </xf>
    <xf numFmtId="164" fontId="0" fillId="0" borderId="92" xfId="0" applyNumberFormat="1" applyBorder="1" applyAlignment="1" applyProtection="1">
      <alignment horizontal="center"/>
    </xf>
    <xf numFmtId="166" fontId="0" fillId="0" borderId="92" xfId="0" applyNumberFormat="1" applyBorder="1" applyAlignment="1" applyProtection="1">
      <alignment horizontal="center"/>
    </xf>
    <xf numFmtId="2" fontId="19" fillId="0" borderId="93" xfId="0" applyNumberFormat="1" applyFont="1" applyFill="1" applyBorder="1" applyAlignment="1" applyProtection="1">
      <alignment horizontal="center" vertical="center" wrapText="1"/>
    </xf>
    <xf numFmtId="164" fontId="19" fillId="0" borderId="93" xfId="0" applyNumberFormat="1" applyFont="1" applyFill="1" applyBorder="1" applyAlignment="1" applyProtection="1">
      <alignment horizontal="center" vertical="center" wrapText="1"/>
    </xf>
    <xf numFmtId="2" fontId="19" fillId="0" borderId="143" xfId="0" applyNumberFormat="1" applyFont="1" applyFill="1" applyBorder="1" applyAlignment="1" applyProtection="1">
      <alignment horizontal="center" vertical="center" wrapText="1"/>
    </xf>
    <xf numFmtId="0" fontId="5" fillId="16" borderId="41" xfId="0" applyFont="1" applyFill="1" applyBorder="1" applyAlignment="1" applyProtection="1">
      <alignment horizontal="center"/>
    </xf>
    <xf numFmtId="1" fontId="5" fillId="16" borderId="41" xfId="0" applyNumberFormat="1" applyFont="1" applyFill="1" applyBorder="1" applyAlignment="1" applyProtection="1">
      <alignment horizontal="center"/>
    </xf>
    <xf numFmtId="2" fontId="5" fillId="16" borderId="41" xfId="0" applyNumberFormat="1" applyFont="1" applyFill="1" applyBorder="1" applyAlignment="1" applyProtection="1">
      <alignment horizontal="center"/>
    </xf>
    <xf numFmtId="164" fontId="5" fillId="16" borderId="41" xfId="0" applyNumberFormat="1" applyFont="1" applyFill="1" applyBorder="1" applyAlignment="1" applyProtection="1">
      <alignment horizontal="center"/>
    </xf>
    <xf numFmtId="166" fontId="5" fillId="16" borderId="41" xfId="0" applyNumberFormat="1" applyFont="1" applyFill="1" applyBorder="1" applyAlignment="1" applyProtection="1">
      <alignment horizontal="center"/>
    </xf>
    <xf numFmtId="0" fontId="20" fillId="7" borderId="239" xfId="0" applyFont="1" applyFill="1" applyBorder="1" applyAlignment="1" applyProtection="1">
      <alignment horizontal="center" vertical="center" wrapText="1"/>
    </xf>
    <xf numFmtId="0" fontId="20" fillId="7" borderId="143" xfId="0" applyFont="1" applyFill="1" applyBorder="1" applyAlignment="1" applyProtection="1">
      <alignment horizontal="center" vertical="center" wrapText="1"/>
    </xf>
    <xf numFmtId="0" fontId="20" fillId="7" borderId="240" xfId="0" applyFont="1" applyFill="1" applyBorder="1" applyAlignment="1" applyProtection="1">
      <alignment horizontal="center" vertical="center" wrapText="1"/>
    </xf>
    <xf numFmtId="0" fontId="20" fillId="7" borderId="32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/>
    </xf>
    <xf numFmtId="0" fontId="20" fillId="7" borderId="241" xfId="0" applyFont="1" applyFill="1" applyBorder="1" applyAlignment="1" applyProtection="1">
      <alignment horizontal="center" vertical="center" wrapText="1"/>
    </xf>
    <xf numFmtId="0" fontId="20" fillId="7" borderId="161" xfId="0" applyFont="1" applyFill="1" applyBorder="1" applyAlignment="1" applyProtection="1">
      <alignment horizontal="center" vertical="center" wrapText="1"/>
    </xf>
    <xf numFmtId="0" fontId="20" fillId="7" borderId="162" xfId="0" applyFont="1" applyFill="1" applyBorder="1" applyAlignment="1" applyProtection="1">
      <alignment horizontal="center" vertical="center" wrapText="1"/>
    </xf>
    <xf numFmtId="0" fontId="20" fillId="7" borderId="156" xfId="0" applyFont="1" applyFill="1" applyBorder="1" applyAlignment="1" applyProtection="1">
      <alignment horizontal="center" vertical="center" wrapText="1"/>
    </xf>
    <xf numFmtId="0" fontId="20" fillId="7" borderId="78" xfId="0" applyFont="1" applyFill="1" applyBorder="1" applyAlignment="1" applyProtection="1">
      <alignment horizontal="center" vertical="center" wrapText="1"/>
    </xf>
    <xf numFmtId="0" fontId="20" fillId="7" borderId="103" xfId="0" applyFont="1" applyFill="1" applyBorder="1" applyAlignment="1" applyProtection="1">
      <alignment horizontal="center" vertical="center" wrapText="1"/>
    </xf>
    <xf numFmtId="0" fontId="20" fillId="7" borderId="56" xfId="0" applyFont="1" applyFill="1" applyBorder="1" applyAlignment="1" applyProtection="1">
      <alignment horizontal="center" vertical="center" wrapText="1"/>
    </xf>
    <xf numFmtId="0" fontId="20" fillId="7" borderId="53" xfId="0" applyFont="1" applyFill="1" applyBorder="1" applyAlignment="1" applyProtection="1">
      <alignment horizontal="center" vertical="center" wrapText="1"/>
    </xf>
    <xf numFmtId="0" fontId="20" fillId="7" borderId="57" xfId="0" applyFont="1" applyFill="1" applyBorder="1" applyAlignment="1" applyProtection="1">
      <alignment horizontal="center" vertical="center" wrapText="1"/>
    </xf>
    <xf numFmtId="0" fontId="20" fillId="7" borderId="236" xfId="0" applyFont="1" applyFill="1" applyBorder="1" applyAlignment="1" applyProtection="1">
      <alignment horizontal="center" vertical="center" wrapText="1"/>
    </xf>
    <xf numFmtId="0" fontId="20" fillId="7" borderId="16" xfId="0" applyFont="1" applyFill="1" applyBorder="1" applyAlignment="1" applyProtection="1">
      <alignment horizontal="center" vertical="center" wrapText="1"/>
    </xf>
    <xf numFmtId="0" fontId="20" fillId="7" borderId="17" xfId="0" applyFont="1" applyFill="1" applyBorder="1" applyAlignment="1" applyProtection="1">
      <alignment horizontal="center" vertical="center" wrapText="1"/>
    </xf>
    <xf numFmtId="0" fontId="20" fillId="7" borderId="54" xfId="0" applyFont="1" applyFill="1" applyBorder="1" applyAlignment="1" applyProtection="1">
      <alignment horizontal="center" vertical="center" wrapText="1"/>
    </xf>
    <xf numFmtId="0" fontId="20" fillId="7" borderId="0" xfId="0" applyFont="1" applyFill="1" applyBorder="1" applyAlignment="1" applyProtection="1">
      <alignment horizontal="center" vertical="center" wrapText="1"/>
    </xf>
    <xf numFmtId="0" fontId="20" fillId="7" borderId="18" xfId="0" applyFont="1" applyFill="1" applyBorder="1" applyAlignment="1" applyProtection="1">
      <alignment horizontal="center" vertical="center" wrapText="1"/>
    </xf>
    <xf numFmtId="0" fontId="20" fillId="7" borderId="55" xfId="0" applyFont="1" applyFill="1" applyBorder="1" applyAlignment="1" applyProtection="1">
      <alignment horizontal="center" vertical="center" wrapText="1"/>
    </xf>
    <xf numFmtId="0" fontId="20" fillId="7" borderId="237" xfId="0" applyFont="1" applyFill="1" applyBorder="1" applyAlignment="1" applyProtection="1">
      <alignment horizontal="center" vertical="center" wrapText="1"/>
    </xf>
    <xf numFmtId="0" fontId="20" fillId="7" borderId="9" xfId="0" applyFont="1" applyFill="1" applyBorder="1" applyAlignment="1" applyProtection="1">
      <alignment horizontal="center" vertical="center" wrapText="1"/>
    </xf>
    <xf numFmtId="0" fontId="20" fillId="7" borderId="238" xfId="0" applyFont="1" applyFill="1" applyBorder="1" applyAlignment="1" applyProtection="1">
      <alignment horizontal="center" vertical="center" wrapText="1"/>
    </xf>
    <xf numFmtId="0" fontId="20" fillId="7" borderId="94" xfId="0" applyFont="1" applyFill="1" applyBorder="1" applyAlignment="1" applyProtection="1">
      <alignment horizontal="center" vertical="center" wrapText="1"/>
    </xf>
    <xf numFmtId="0" fontId="20" fillId="7" borderId="21" xfId="0" applyFont="1" applyFill="1" applyBorder="1" applyAlignment="1" applyProtection="1">
      <alignment horizontal="center" vertical="center" wrapText="1"/>
    </xf>
    <xf numFmtId="0" fontId="19" fillId="7" borderId="31" xfId="0" applyFont="1" applyFill="1" applyBorder="1" applyAlignment="1" applyProtection="1">
      <alignment horizontal="center" vertical="center" wrapText="1"/>
    </xf>
    <xf numFmtId="0" fontId="20" fillId="7" borderId="148" xfId="0" applyFont="1" applyFill="1" applyBorder="1" applyAlignment="1" applyProtection="1">
      <alignment horizontal="center" vertical="center" wrapText="1"/>
    </xf>
    <xf numFmtId="0" fontId="20" fillId="7" borderId="139" xfId="0" applyFont="1" applyFill="1" applyBorder="1" applyAlignment="1" applyProtection="1">
      <alignment horizontal="center" vertical="center" wrapText="1"/>
    </xf>
    <xf numFmtId="0" fontId="20" fillId="7" borderId="234" xfId="0" applyFont="1" applyFill="1" applyBorder="1" applyAlignment="1" applyProtection="1">
      <alignment horizontal="center" vertical="center" wrapText="1"/>
    </xf>
    <xf numFmtId="0" fontId="20" fillId="7" borderId="235" xfId="0" applyFont="1" applyFill="1" applyBorder="1" applyAlignment="1" applyProtection="1">
      <alignment horizontal="center" vertical="center" wrapText="1"/>
    </xf>
    <xf numFmtId="0" fontId="45" fillId="7" borderId="31" xfId="0" applyFont="1" applyFill="1" applyBorder="1" applyAlignment="1" applyProtection="1">
      <alignment horizontal="center" vertical="center" wrapText="1"/>
    </xf>
    <xf numFmtId="166" fontId="19" fillId="0" borderId="93" xfId="0" applyNumberFormat="1" applyFont="1" applyFill="1" applyBorder="1" applyAlignment="1" applyProtection="1">
      <alignment horizontal="center" vertical="center" wrapText="1"/>
    </xf>
    <xf numFmtId="4" fontId="19" fillId="0" borderId="93" xfId="0" applyNumberFormat="1" applyFont="1" applyFill="1" applyBorder="1" applyAlignment="1" applyProtection="1">
      <alignment horizontal="center" vertical="center" wrapText="1"/>
    </xf>
    <xf numFmtId="1" fontId="19" fillId="0" borderId="93" xfId="0" applyNumberFormat="1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right"/>
    </xf>
    <xf numFmtId="0" fontId="19" fillId="0" borderId="46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8" fillId="0" borderId="13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2" xfId="0" applyNumberFormat="1" applyFont="1" applyBorder="1" applyAlignment="1">
      <alignment horizontal="center" vertical="center" wrapText="1"/>
    </xf>
    <xf numFmtId="0" fontId="7" fillId="0" borderId="253" xfId="0" applyNumberFormat="1" applyFont="1" applyBorder="1" applyAlignment="1">
      <alignment horizontal="center" vertical="center" wrapText="1"/>
    </xf>
    <xf numFmtId="0" fontId="7" fillId="0" borderId="254" xfId="0" applyNumberFormat="1" applyFont="1" applyBorder="1" applyAlignment="1">
      <alignment horizontal="center" vertical="center" wrapText="1"/>
    </xf>
    <xf numFmtId="0" fontId="7" fillId="0" borderId="255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256" xfId="0" applyNumberFormat="1" applyFont="1" applyBorder="1" applyAlignment="1">
      <alignment horizontal="center" vertical="center" wrapText="1"/>
    </xf>
    <xf numFmtId="167" fontId="7" fillId="0" borderId="236" xfId="0" applyNumberFormat="1" applyFont="1" applyBorder="1" applyAlignment="1">
      <alignment horizontal="center" vertical="center" wrapText="1"/>
    </xf>
    <xf numFmtId="167" fontId="7" fillId="0" borderId="16" xfId="0" applyNumberFormat="1" applyFont="1" applyBorder="1" applyAlignment="1">
      <alignment horizontal="center" vertical="center" wrapText="1"/>
    </xf>
    <xf numFmtId="167" fontId="7" fillId="0" borderId="94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2" fontId="8" fillId="0" borderId="15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5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92" xfId="0" applyNumberFormat="1" applyBorder="1" applyAlignment="1">
      <alignment horizontal="center"/>
    </xf>
    <xf numFmtId="0" fontId="7" fillId="7" borderId="239" xfId="0" applyNumberFormat="1" applyFont="1" applyFill="1" applyBorder="1" applyAlignment="1">
      <alignment horizontal="center" vertical="center" wrapText="1"/>
    </xf>
    <xf numFmtId="0" fontId="7" fillId="7" borderId="93" xfId="0" applyNumberFormat="1" applyFont="1" applyFill="1" applyBorder="1" applyAlignment="1">
      <alignment horizontal="center" vertical="center" wrapText="1"/>
    </xf>
    <xf numFmtId="0" fontId="7" fillId="7" borderId="240" xfId="0" applyNumberFormat="1" applyFont="1" applyFill="1" applyBorder="1" applyAlignment="1">
      <alignment horizontal="center" vertical="center" wrapText="1"/>
    </xf>
    <xf numFmtId="0" fontId="7" fillId="7" borderId="31" xfId="0" applyNumberFormat="1" applyFont="1" applyFill="1" applyBorder="1" applyAlignment="1">
      <alignment horizontal="center" vertical="center" wrapText="1"/>
    </xf>
    <xf numFmtId="0" fontId="7" fillId="7" borderId="44" xfId="0" applyNumberFormat="1" applyFont="1" applyFill="1" applyBorder="1" applyAlignment="1">
      <alignment horizontal="center" vertical="center" wrapText="1"/>
    </xf>
    <xf numFmtId="0" fontId="7" fillId="7" borderId="0" xfId="0" applyNumberFormat="1" applyFont="1" applyFill="1" applyBorder="1" applyAlignment="1">
      <alignment horizontal="center" vertical="center" wrapText="1"/>
    </xf>
    <xf numFmtId="0" fontId="7" fillId="7" borderId="33" xfId="0" applyNumberFormat="1" applyFont="1" applyFill="1" applyBorder="1" applyAlignment="1">
      <alignment horizontal="center" vertical="center" wrapText="1"/>
    </xf>
    <xf numFmtId="0" fontId="7" fillId="7" borderId="19" xfId="0" applyNumberFormat="1" applyFont="1" applyFill="1" applyBorder="1" applyAlignment="1">
      <alignment horizontal="center" vertical="center" wrapText="1"/>
    </xf>
    <xf numFmtId="0" fontId="7" fillId="7" borderId="9" xfId="0" applyNumberFormat="1" applyFont="1" applyFill="1" applyBorder="1" applyAlignment="1">
      <alignment horizontal="center" vertical="center" wrapText="1"/>
    </xf>
    <xf numFmtId="0" fontId="7" fillId="7" borderId="20" xfId="0" applyNumberFormat="1" applyFont="1" applyFill="1" applyBorder="1" applyAlignment="1">
      <alignment horizontal="center" vertical="center" wrapText="1"/>
    </xf>
    <xf numFmtId="0" fontId="6" fillId="0" borderId="239" xfId="0" applyNumberFormat="1" applyFont="1" applyFill="1" applyBorder="1" applyAlignment="1">
      <alignment horizontal="center" vertical="center" wrapText="1"/>
    </xf>
    <xf numFmtId="0" fontId="6" fillId="0" borderId="93" xfId="0" applyNumberFormat="1" applyFont="1" applyFill="1" applyBorder="1" applyAlignment="1">
      <alignment horizontal="center" vertical="center" wrapText="1"/>
    </xf>
    <xf numFmtId="0" fontId="8" fillId="0" borderId="15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7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54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0" fillId="0" borderId="246" xfId="0" applyNumberFormat="1" applyBorder="1"/>
    <xf numFmtId="0" fontId="0" fillId="0" borderId="247" xfId="0" applyNumberFormat="1" applyBorder="1"/>
    <xf numFmtId="0" fontId="0" fillId="0" borderId="248" xfId="0" applyNumberFormat="1" applyBorder="1"/>
    <xf numFmtId="0" fontId="0" fillId="0" borderId="249" xfId="0" applyNumberFormat="1" applyBorder="1"/>
    <xf numFmtId="0" fontId="0" fillId="0" borderId="91" xfId="0" applyNumberFormat="1" applyBorder="1"/>
    <xf numFmtId="0" fontId="0" fillId="0" borderId="22" xfId="0" applyNumberFormat="1" applyBorder="1"/>
    <xf numFmtId="0" fontId="0" fillId="0" borderId="250" xfId="0" applyNumberFormat="1" applyBorder="1"/>
    <xf numFmtId="0" fontId="0" fillId="0" borderId="10" xfId="0" applyNumberFormat="1" applyBorder="1"/>
    <xf numFmtId="0" fontId="0" fillId="0" borderId="27" xfId="0" applyNumberFormat="1" applyBorder="1"/>
    <xf numFmtId="0" fontId="6" fillId="0" borderId="24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133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8" xfId="0" applyNumberFormat="1" applyFont="1" applyFill="1" applyBorder="1" applyAlignment="1">
      <alignment horizontal="center" vertical="center" wrapText="1"/>
    </xf>
    <xf numFmtId="0" fontId="7" fillId="7" borderId="21" xfId="0" applyNumberFormat="1" applyFont="1" applyFill="1" applyBorder="1" applyAlignment="1">
      <alignment horizontal="center" vertical="center" wrapText="1"/>
    </xf>
    <xf numFmtId="0" fontId="7" fillId="7" borderId="78" xfId="0" applyNumberFormat="1" applyFont="1" applyFill="1" applyBorder="1" applyAlignment="1">
      <alignment horizontal="center" vertical="center" wrapText="1"/>
    </xf>
    <xf numFmtId="0" fontId="7" fillId="7" borderId="251" xfId="0" applyNumberFormat="1" applyFont="1" applyFill="1" applyBorder="1" applyAlignment="1">
      <alignment horizontal="center" vertical="center" wrapText="1"/>
    </xf>
    <xf numFmtId="0" fontId="7" fillId="7" borderId="234" xfId="0" applyNumberFormat="1" applyFont="1" applyFill="1" applyBorder="1" applyAlignment="1">
      <alignment horizontal="center" vertical="center" wrapText="1"/>
    </xf>
    <xf numFmtId="0" fontId="7" fillId="7" borderId="235" xfId="0" applyNumberFormat="1" applyFont="1" applyFill="1" applyBorder="1" applyAlignment="1">
      <alignment horizontal="center" vertical="center" wrapText="1"/>
    </xf>
    <xf numFmtId="0" fontId="4" fillId="0" borderId="156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103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0" xfId="0" applyNumberFormat="1" applyFont="1" applyFill="1" applyBorder="1" applyAlignment="1">
      <alignment horizontal="center" vertical="center"/>
    </xf>
    <xf numFmtId="0" fontId="7" fillId="0" borderId="171" xfId="0" applyNumberFormat="1" applyFont="1" applyFill="1" applyBorder="1" applyAlignment="1">
      <alignment horizontal="center" vertical="center"/>
    </xf>
    <xf numFmtId="0" fontId="7" fillId="0" borderId="172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46" xfId="0" applyNumberFormat="1" applyFont="1" applyFill="1" applyBorder="1" applyAlignment="1" applyProtection="1">
      <alignment horizontal="left" wrapText="1"/>
      <protection locked="0"/>
    </xf>
    <xf numFmtId="0" fontId="7" fillId="0" borderId="244" xfId="0" applyNumberFormat="1" applyFont="1" applyFill="1" applyBorder="1" applyAlignment="1" applyProtection="1">
      <alignment horizontal="left" wrapText="1"/>
      <protection locked="0"/>
    </xf>
    <xf numFmtId="0" fontId="7" fillId="0" borderId="39" xfId="0" applyNumberFormat="1" applyFont="1" applyFill="1" applyBorder="1" applyAlignment="1" applyProtection="1">
      <alignment horizontal="left" wrapText="1"/>
      <protection locked="0"/>
    </xf>
    <xf numFmtId="0" fontId="6" fillId="0" borderId="24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NumberFormat="1" applyFont="1" applyFill="1" applyBorder="1" applyAlignment="1" applyProtection="1">
      <alignment horizontal="center" wrapText="1"/>
      <protection locked="0"/>
    </xf>
    <xf numFmtId="0" fontId="6" fillId="0" borderId="46" xfId="0" applyNumberFormat="1" applyFont="1" applyFill="1" applyBorder="1" applyAlignment="1" applyProtection="1">
      <alignment horizontal="center" wrapText="1"/>
      <protection locked="0"/>
    </xf>
    <xf numFmtId="0" fontId="6" fillId="0" borderId="171" xfId="0" applyNumberFormat="1" applyFont="1" applyFill="1" applyBorder="1" applyAlignment="1" applyProtection="1">
      <alignment horizontal="center" wrapText="1"/>
      <protection locked="0"/>
    </xf>
    <xf numFmtId="0" fontId="6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0" applyNumberFormat="1" applyFont="1" applyFill="1" applyBorder="1" applyAlignment="1" applyProtection="1">
      <alignment horizontal="center" wrapText="1"/>
      <protection locked="0"/>
    </xf>
    <xf numFmtId="0" fontId="6" fillId="0" borderId="156" xfId="0" applyNumberFormat="1" applyFont="1" applyFill="1" applyBorder="1" applyAlignment="1" applyProtection="1">
      <alignment horizontal="center" wrapText="1"/>
      <protection locked="0"/>
    </xf>
    <xf numFmtId="0" fontId="6" fillId="0" borderId="59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>
      <alignment horizontal="left" vertical="top"/>
    </xf>
    <xf numFmtId="0" fontId="7" fillId="0" borderId="53" xfId="0" applyNumberFormat="1" applyFont="1" applyFill="1" applyBorder="1" applyAlignment="1">
      <alignment horizontal="center" vertical="top"/>
    </xf>
    <xf numFmtId="167" fontId="3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0" applyNumberFormat="1" applyFont="1" applyFill="1" applyBorder="1" applyAlignment="1" applyProtection="1">
      <alignment horizontal="center" wrapText="1"/>
      <protection locked="0"/>
    </xf>
    <xf numFmtId="0" fontId="6" fillId="0" borderId="53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Fill="1" applyBorder="1" applyAlignment="1">
      <alignment horizontal="center"/>
    </xf>
    <xf numFmtId="167" fontId="7" fillId="0" borderId="170" xfId="0" applyNumberFormat="1" applyFont="1" applyFill="1" applyBorder="1" applyAlignment="1">
      <alignment horizontal="center" vertical="center"/>
    </xf>
    <xf numFmtId="167" fontId="7" fillId="0" borderId="171" xfId="0" applyNumberFormat="1" applyFont="1" applyFill="1" applyBorder="1" applyAlignment="1">
      <alignment horizontal="center" vertical="center"/>
    </xf>
    <xf numFmtId="167" fontId="7" fillId="0" borderId="172" xfId="0" applyNumberFormat="1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 vertical="top"/>
    </xf>
    <xf numFmtId="0" fontId="8" fillId="0" borderId="53" xfId="0" applyNumberFormat="1" applyFont="1" applyFill="1" applyBorder="1" applyAlignment="1">
      <alignment horizontal="left" vertical="center"/>
    </xf>
    <xf numFmtId="0" fontId="0" fillId="0" borderId="53" xfId="0" applyBorder="1" applyAlignment="1">
      <alignment horizontal="left"/>
    </xf>
    <xf numFmtId="0" fontId="7" fillId="0" borderId="142" xfId="0" applyNumberFormat="1" applyFont="1" applyFill="1" applyBorder="1" applyAlignment="1">
      <alignment horizontal="center"/>
    </xf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876300</xdr:colOff>
          <xdr:row>57</xdr:row>
          <xdr:rowOff>190500</xdr:rowOff>
        </xdr:from>
        <xdr:to>
          <xdr:col>11</xdr:col>
          <xdr:colOff>104775</xdr:colOff>
          <xdr:row>59</xdr:row>
          <xdr:rowOff>123825</xdr:rowOff>
        </xdr:to>
        <xdr:sp macro="" textlink="">
          <xdr:nvSpPr>
            <xdr:cNvPr id="1307" name="Button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SOLIDOS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990600</xdr:colOff>
          <xdr:row>60</xdr:row>
          <xdr:rowOff>142875</xdr:rowOff>
        </xdr:from>
        <xdr:to>
          <xdr:col>10</xdr:col>
          <xdr:colOff>981075</xdr:colOff>
          <xdr:row>62</xdr:row>
          <xdr:rowOff>57150</xdr:rowOff>
        </xdr:to>
        <xdr:sp macro="" textlink="">
          <xdr:nvSpPr>
            <xdr:cNvPr id="1308" name="Button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SOLIDOS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428625</xdr:colOff>
          <xdr:row>57</xdr:row>
          <xdr:rowOff>190500</xdr:rowOff>
        </xdr:from>
        <xdr:to>
          <xdr:col>19</xdr:col>
          <xdr:colOff>1076325</xdr:colOff>
          <xdr:row>59</xdr:row>
          <xdr:rowOff>9525</xdr:rowOff>
        </xdr:to>
        <xdr:sp macro="" textlink="">
          <xdr:nvSpPr>
            <xdr:cNvPr id="1309" name="Button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CONDUCTIVIDAD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257175</xdr:colOff>
          <xdr:row>60</xdr:row>
          <xdr:rowOff>85725</xdr:rowOff>
        </xdr:from>
        <xdr:to>
          <xdr:col>18</xdr:col>
          <xdr:colOff>1247775</xdr:colOff>
          <xdr:row>62</xdr:row>
          <xdr:rowOff>171450</xdr:rowOff>
        </xdr:to>
        <xdr:sp macro="" textlink="">
          <xdr:nvSpPr>
            <xdr:cNvPr id="1311" name="Button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CONDUCTIVIDAD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752475</xdr:colOff>
          <xdr:row>57</xdr:row>
          <xdr:rowOff>200025</xdr:rowOff>
        </xdr:from>
        <xdr:to>
          <xdr:col>25</xdr:col>
          <xdr:colOff>590550</xdr:colOff>
          <xdr:row>59</xdr:row>
          <xdr:rowOff>76200</xdr:rowOff>
        </xdr:to>
        <xdr:sp macro="" textlink="">
          <xdr:nvSpPr>
            <xdr:cNvPr id="1312" name="Button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NITRATOS Y AMONIOS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342900</xdr:colOff>
          <xdr:row>60</xdr:row>
          <xdr:rowOff>66675</xdr:rowOff>
        </xdr:from>
        <xdr:to>
          <xdr:col>24</xdr:col>
          <xdr:colOff>762000</xdr:colOff>
          <xdr:row>62</xdr:row>
          <xdr:rowOff>57150</xdr:rowOff>
        </xdr:to>
        <xdr:sp macro="" textlink="">
          <xdr:nvSpPr>
            <xdr:cNvPr id="1313" name="Button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NITRATOS Y AMONIOS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127</xdr:row>
          <xdr:rowOff>133350</xdr:rowOff>
        </xdr:from>
        <xdr:to>
          <xdr:col>4</xdr:col>
          <xdr:colOff>285750</xdr:colOff>
          <xdr:row>129</xdr:row>
          <xdr:rowOff>133350</xdr:rowOff>
        </xdr:to>
        <xdr:sp macro="" textlink="">
          <xdr:nvSpPr>
            <xdr:cNvPr id="1315" name="Button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SODIO SOLUBLE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131</xdr:row>
          <xdr:rowOff>209550</xdr:rowOff>
        </xdr:from>
        <xdr:to>
          <xdr:col>3</xdr:col>
          <xdr:colOff>1133475</xdr:colOff>
          <xdr:row>132</xdr:row>
          <xdr:rowOff>171450</xdr:rowOff>
        </xdr:to>
        <xdr:sp macro="" textlink="">
          <xdr:nvSpPr>
            <xdr:cNvPr id="1316" name="Button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SODIO SOLUBLE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390525</xdr:colOff>
          <xdr:row>127</xdr:row>
          <xdr:rowOff>219075</xdr:rowOff>
        </xdr:from>
        <xdr:to>
          <xdr:col>10</xdr:col>
          <xdr:colOff>790575</xdr:colOff>
          <xdr:row>129</xdr:row>
          <xdr:rowOff>19050</xdr:rowOff>
        </xdr:to>
        <xdr:sp macro="" textlink="">
          <xdr:nvSpPr>
            <xdr:cNvPr id="1317" name="Button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POTASIO SOLUBLE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131</xdr:row>
          <xdr:rowOff>133350</xdr:rowOff>
        </xdr:from>
        <xdr:to>
          <xdr:col>9</xdr:col>
          <xdr:colOff>1295400</xdr:colOff>
          <xdr:row>132</xdr:row>
          <xdr:rowOff>161925</xdr:rowOff>
        </xdr:to>
        <xdr:sp macro="" textlink="">
          <xdr:nvSpPr>
            <xdr:cNvPr id="1318" name="Button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POTASIO SOLUBLE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1152525</xdr:colOff>
          <xdr:row>127</xdr:row>
          <xdr:rowOff>142875</xdr:rowOff>
        </xdr:from>
        <xdr:to>
          <xdr:col>15</xdr:col>
          <xdr:colOff>962025</xdr:colOff>
          <xdr:row>129</xdr:row>
          <xdr:rowOff>123825</xdr:rowOff>
        </xdr:to>
        <xdr:sp macro="" textlink="">
          <xdr:nvSpPr>
            <xdr:cNvPr id="1319" name="Button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CALCIO SOLUBLE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476250</xdr:colOff>
          <xdr:row>131</xdr:row>
          <xdr:rowOff>76200</xdr:rowOff>
        </xdr:from>
        <xdr:to>
          <xdr:col>15</xdr:col>
          <xdr:colOff>885825</xdr:colOff>
          <xdr:row>132</xdr:row>
          <xdr:rowOff>190500</xdr:rowOff>
        </xdr:to>
        <xdr:sp macro="" textlink="">
          <xdr:nvSpPr>
            <xdr:cNvPr id="1320" name="Button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CALCIO SOLUBLE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1047750</xdr:colOff>
          <xdr:row>127</xdr:row>
          <xdr:rowOff>133350</xdr:rowOff>
        </xdr:from>
        <xdr:to>
          <xdr:col>21</xdr:col>
          <xdr:colOff>1543050</xdr:colOff>
          <xdr:row>129</xdr:row>
          <xdr:rowOff>47625</xdr:rowOff>
        </xdr:to>
        <xdr:sp macro="" textlink="">
          <xdr:nvSpPr>
            <xdr:cNvPr id="1321" name="Button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MAGNESIO SOLUBLE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219075</xdr:colOff>
          <xdr:row>131</xdr:row>
          <xdr:rowOff>66675</xdr:rowOff>
        </xdr:from>
        <xdr:to>
          <xdr:col>21</xdr:col>
          <xdr:colOff>1419225</xdr:colOff>
          <xdr:row>132</xdr:row>
          <xdr:rowOff>133350</xdr:rowOff>
        </xdr:to>
        <xdr:sp macro="" textlink="">
          <xdr:nvSpPr>
            <xdr:cNvPr id="1322" name="Button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MAGNESIO SOLUBLE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135</xdr:row>
          <xdr:rowOff>0</xdr:rowOff>
        </xdr:from>
        <xdr:to>
          <xdr:col>8</xdr:col>
          <xdr:colOff>933450</xdr:colOff>
          <xdr:row>137</xdr:row>
          <xdr:rowOff>95250</xdr:rowOff>
        </xdr:to>
        <xdr:sp macro="" textlink="">
          <xdr:nvSpPr>
            <xdr:cNvPr id="1323" name="Button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CAPTURA DE DATOS Na Y 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1457325</xdr:colOff>
          <xdr:row>135</xdr:row>
          <xdr:rowOff>104775</xdr:rowOff>
        </xdr:from>
        <xdr:to>
          <xdr:col>16</xdr:col>
          <xdr:colOff>257175</xdr:colOff>
          <xdr:row>137</xdr:row>
          <xdr:rowOff>19050</xdr:rowOff>
        </xdr:to>
        <xdr:sp macro="" textlink="">
          <xdr:nvSpPr>
            <xdr:cNvPr id="1324" name="Button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CAPTURA DE DATOS Ca y Mg</a:t>
              </a:r>
            </a:p>
            <a:p>
              <a:pPr algn="ctr" rtl="0">
                <a:defRPr sz="1000"/>
              </a:pPr>
              <a:endParaRPr lang="es-CO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733425</xdr:colOff>
          <xdr:row>205</xdr:row>
          <xdr:rowOff>114300</xdr:rowOff>
        </xdr:from>
        <xdr:to>
          <xdr:col>4</xdr:col>
          <xdr:colOff>1285875</xdr:colOff>
          <xdr:row>208</xdr:row>
          <xdr:rowOff>28575</xdr:rowOff>
        </xdr:to>
        <xdr:sp macro="" textlink="">
          <xdr:nvSpPr>
            <xdr:cNvPr id="1325" name="Button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HIERRO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209</xdr:row>
          <xdr:rowOff>57150</xdr:rowOff>
        </xdr:from>
        <xdr:to>
          <xdr:col>2</xdr:col>
          <xdr:colOff>1104900</xdr:colOff>
          <xdr:row>210</xdr:row>
          <xdr:rowOff>209550</xdr:rowOff>
        </xdr:to>
        <xdr:sp macro="" textlink="">
          <xdr:nvSpPr>
            <xdr:cNvPr id="1326" name="Button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HIERRO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676275</xdr:colOff>
          <xdr:row>205</xdr:row>
          <xdr:rowOff>133350</xdr:rowOff>
        </xdr:from>
        <xdr:to>
          <xdr:col>10</xdr:col>
          <xdr:colOff>123825</xdr:colOff>
          <xdr:row>208</xdr:row>
          <xdr:rowOff>38100</xdr:rowOff>
        </xdr:to>
        <xdr:sp macro="" textlink="">
          <xdr:nvSpPr>
            <xdr:cNvPr id="1327" name="Button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MANGANESO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542925</xdr:colOff>
          <xdr:row>209</xdr:row>
          <xdr:rowOff>95250</xdr:rowOff>
        </xdr:from>
        <xdr:to>
          <xdr:col>9</xdr:col>
          <xdr:colOff>1228725</xdr:colOff>
          <xdr:row>210</xdr:row>
          <xdr:rowOff>228600</xdr:rowOff>
        </xdr:to>
        <xdr:sp macro="" textlink="">
          <xdr:nvSpPr>
            <xdr:cNvPr id="1328" name="Button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MANGANESO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1343025</xdr:colOff>
          <xdr:row>215</xdr:row>
          <xdr:rowOff>95250</xdr:rowOff>
        </xdr:from>
        <xdr:to>
          <xdr:col>10</xdr:col>
          <xdr:colOff>171450</xdr:colOff>
          <xdr:row>217</xdr:row>
          <xdr:rowOff>95250</xdr:rowOff>
        </xdr:to>
        <xdr:sp macro="" textlink="">
          <xdr:nvSpPr>
            <xdr:cNvPr id="1329" name="Button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CAPTURA DE DATOS Fe Y Mn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542925</xdr:colOff>
          <xdr:row>209</xdr:row>
          <xdr:rowOff>38100</xdr:rowOff>
        </xdr:from>
        <xdr:to>
          <xdr:col>16</xdr:col>
          <xdr:colOff>885825</xdr:colOff>
          <xdr:row>210</xdr:row>
          <xdr:rowOff>276225</xdr:rowOff>
        </xdr:to>
        <xdr:sp macro="" textlink="">
          <xdr:nvSpPr>
            <xdr:cNvPr id="1331" name="Button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ZINC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1133475</xdr:colOff>
          <xdr:row>215</xdr:row>
          <xdr:rowOff>28575</xdr:rowOff>
        </xdr:from>
        <xdr:to>
          <xdr:col>21</xdr:col>
          <xdr:colOff>1028700</xdr:colOff>
          <xdr:row>218</xdr:row>
          <xdr:rowOff>9525</xdr:rowOff>
        </xdr:to>
        <xdr:sp macro="" textlink="">
          <xdr:nvSpPr>
            <xdr:cNvPr id="1332" name="Button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CAPTURA DE DATOS Zn y Cu</a:t>
              </a:r>
            </a:p>
            <a:p>
              <a:pPr algn="ctr" rtl="0">
                <a:defRPr sz="1000"/>
              </a:pPr>
              <a:endParaRPr lang="es-CO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1133475</xdr:colOff>
          <xdr:row>205</xdr:row>
          <xdr:rowOff>152400</xdr:rowOff>
        </xdr:from>
        <xdr:to>
          <xdr:col>23</xdr:col>
          <xdr:colOff>866775</xdr:colOff>
          <xdr:row>208</xdr:row>
          <xdr:rowOff>38100</xdr:rowOff>
        </xdr:to>
        <xdr:sp macro="" textlink="">
          <xdr:nvSpPr>
            <xdr:cNvPr id="1333" name="Button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COBRE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209</xdr:row>
          <xdr:rowOff>114300</xdr:rowOff>
        </xdr:from>
        <xdr:to>
          <xdr:col>21</xdr:col>
          <xdr:colOff>1228725</xdr:colOff>
          <xdr:row>210</xdr:row>
          <xdr:rowOff>228600</xdr:rowOff>
        </xdr:to>
        <xdr:sp macro="" textlink="">
          <xdr:nvSpPr>
            <xdr:cNvPr id="1334" name="Button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COBRE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1095375</xdr:colOff>
          <xdr:row>214</xdr:row>
          <xdr:rowOff>114300</xdr:rowOff>
        </xdr:from>
        <xdr:to>
          <xdr:col>21</xdr:col>
          <xdr:colOff>1133475</xdr:colOff>
          <xdr:row>218</xdr:row>
          <xdr:rowOff>9525</xdr:rowOff>
        </xdr:to>
        <xdr:sp macro="" textlink="">
          <xdr:nvSpPr>
            <xdr:cNvPr id="1335" name="Button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CAPTURA DE DATOS Zn Y Cu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361950</xdr:colOff>
          <xdr:row>205</xdr:row>
          <xdr:rowOff>76200</xdr:rowOff>
        </xdr:from>
        <xdr:to>
          <xdr:col>29</xdr:col>
          <xdr:colOff>285750</xdr:colOff>
          <xdr:row>208</xdr:row>
          <xdr:rowOff>85725</xdr:rowOff>
        </xdr:to>
        <xdr:sp macro="" textlink="">
          <xdr:nvSpPr>
            <xdr:cNvPr id="1336" name="Button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SILICIO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447675</xdr:colOff>
          <xdr:row>209</xdr:row>
          <xdr:rowOff>114300</xdr:rowOff>
        </xdr:from>
        <xdr:to>
          <xdr:col>28</xdr:col>
          <xdr:colOff>952500</xdr:colOff>
          <xdr:row>210</xdr:row>
          <xdr:rowOff>171450</xdr:rowOff>
        </xdr:to>
        <xdr:sp macro="" textlink="">
          <xdr:nvSpPr>
            <xdr:cNvPr id="1337" name="Button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SILICIO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866775</xdr:colOff>
          <xdr:row>205</xdr:row>
          <xdr:rowOff>133350</xdr:rowOff>
        </xdr:from>
        <xdr:to>
          <xdr:col>35</xdr:col>
          <xdr:colOff>1066800</xdr:colOff>
          <xdr:row>207</xdr:row>
          <xdr:rowOff>152400</xdr:rowOff>
        </xdr:to>
        <xdr:sp macro="" textlink="">
          <xdr:nvSpPr>
            <xdr:cNvPr id="1338" name="Button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ALUMINIO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171450</xdr:colOff>
          <xdr:row>209</xdr:row>
          <xdr:rowOff>114300</xdr:rowOff>
        </xdr:from>
        <xdr:to>
          <xdr:col>34</xdr:col>
          <xdr:colOff>1009650</xdr:colOff>
          <xdr:row>210</xdr:row>
          <xdr:rowOff>304800</xdr:rowOff>
        </xdr:to>
        <xdr:sp macro="" textlink="">
          <xdr:nvSpPr>
            <xdr:cNvPr id="1339" name="Button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ALUMINIO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1219200</xdr:colOff>
          <xdr:row>283</xdr:row>
          <xdr:rowOff>57150</xdr:rowOff>
        </xdr:from>
        <xdr:to>
          <xdr:col>4</xdr:col>
          <xdr:colOff>609600</xdr:colOff>
          <xdr:row>284</xdr:row>
          <xdr:rowOff>342900</xdr:rowOff>
        </xdr:to>
        <xdr:sp macro="" textlink="">
          <xdr:nvSpPr>
            <xdr:cNvPr id="1340" name="Button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CROMO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628650</xdr:colOff>
          <xdr:row>286</xdr:row>
          <xdr:rowOff>152400</xdr:rowOff>
        </xdr:from>
        <xdr:to>
          <xdr:col>3</xdr:col>
          <xdr:colOff>1409700</xdr:colOff>
          <xdr:row>287</xdr:row>
          <xdr:rowOff>438150</xdr:rowOff>
        </xdr:to>
        <xdr:sp macro="" textlink="">
          <xdr:nvSpPr>
            <xdr:cNvPr id="1341" name="Button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CROMO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283</xdr:row>
          <xdr:rowOff>19050</xdr:rowOff>
        </xdr:from>
        <xdr:to>
          <xdr:col>9</xdr:col>
          <xdr:colOff>1352550</xdr:colOff>
          <xdr:row>284</xdr:row>
          <xdr:rowOff>304800</xdr:rowOff>
        </xdr:to>
        <xdr:sp macro="" textlink="">
          <xdr:nvSpPr>
            <xdr:cNvPr id="1342" name="Button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PLOMO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286</xdr:row>
          <xdr:rowOff>57150</xdr:rowOff>
        </xdr:from>
        <xdr:to>
          <xdr:col>9</xdr:col>
          <xdr:colOff>971550</xdr:colOff>
          <xdr:row>287</xdr:row>
          <xdr:rowOff>571500</xdr:rowOff>
        </xdr:to>
        <xdr:sp macro="" textlink="">
          <xdr:nvSpPr>
            <xdr:cNvPr id="1343" name="Button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PLOMO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723900</xdr:colOff>
          <xdr:row>283</xdr:row>
          <xdr:rowOff>76200</xdr:rowOff>
        </xdr:from>
        <xdr:to>
          <xdr:col>16</xdr:col>
          <xdr:colOff>361950</xdr:colOff>
          <xdr:row>284</xdr:row>
          <xdr:rowOff>323850</xdr:rowOff>
        </xdr:to>
        <xdr:sp macro="" textlink="">
          <xdr:nvSpPr>
            <xdr:cNvPr id="1344" name="Button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CADMIO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590550</xdr:colOff>
          <xdr:row>286</xdr:row>
          <xdr:rowOff>142875</xdr:rowOff>
        </xdr:from>
        <xdr:to>
          <xdr:col>15</xdr:col>
          <xdr:colOff>609600</xdr:colOff>
          <xdr:row>287</xdr:row>
          <xdr:rowOff>438150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CADMIO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299</xdr:row>
          <xdr:rowOff>95250</xdr:rowOff>
        </xdr:from>
        <xdr:to>
          <xdr:col>5</xdr:col>
          <xdr:colOff>1314450</xdr:colOff>
          <xdr:row>303</xdr:row>
          <xdr:rowOff>152400</xdr:rowOff>
        </xdr:to>
        <xdr:sp macro="" textlink="">
          <xdr:nvSpPr>
            <xdr:cNvPr id="1346" name="Button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SULFATOS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309</xdr:row>
          <xdr:rowOff>114300</xdr:rowOff>
        </xdr:from>
        <xdr:to>
          <xdr:col>12</xdr:col>
          <xdr:colOff>1314450</xdr:colOff>
          <xdr:row>314</xdr:row>
          <xdr:rowOff>0</xdr:rowOff>
        </xdr:to>
        <xdr:sp macro="" textlink="">
          <xdr:nvSpPr>
            <xdr:cNvPr id="1347" name="Button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P DISPONIBLE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247650</xdr:colOff>
          <xdr:row>309</xdr:row>
          <xdr:rowOff>114300</xdr:rowOff>
        </xdr:from>
        <xdr:to>
          <xdr:col>20</xdr:col>
          <xdr:colOff>1428750</xdr:colOff>
          <xdr:row>314</xdr:row>
          <xdr:rowOff>38100</xdr:rowOff>
        </xdr:to>
        <xdr:sp macro="" textlink="">
          <xdr:nvSpPr>
            <xdr:cNvPr id="1348" name="Button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B DISPONIBLE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1257300</xdr:colOff>
          <xdr:row>354</xdr:row>
          <xdr:rowOff>190500</xdr:rowOff>
        </xdr:from>
        <xdr:to>
          <xdr:col>5</xdr:col>
          <xdr:colOff>57150</xdr:colOff>
          <xdr:row>356</xdr:row>
          <xdr:rowOff>114300</xdr:rowOff>
        </xdr:to>
        <xdr:sp macro="" textlink="">
          <xdr:nvSpPr>
            <xdr:cNvPr id="1349" name="Button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SULFATOS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1257300</xdr:colOff>
          <xdr:row>354</xdr:row>
          <xdr:rowOff>247650</xdr:rowOff>
        </xdr:from>
        <xdr:to>
          <xdr:col>12</xdr:col>
          <xdr:colOff>1028700</xdr:colOff>
          <xdr:row>356</xdr:row>
          <xdr:rowOff>57150</xdr:rowOff>
        </xdr:to>
        <xdr:sp macro="" textlink="">
          <xdr:nvSpPr>
            <xdr:cNvPr id="1350" name="Button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FOSFORO DISPONIBLE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762000</xdr:colOff>
          <xdr:row>354</xdr:row>
          <xdr:rowOff>247650</xdr:rowOff>
        </xdr:from>
        <xdr:to>
          <xdr:col>20</xdr:col>
          <xdr:colOff>1409700</xdr:colOff>
          <xdr:row>356</xdr:row>
          <xdr:rowOff>76200</xdr:rowOff>
        </xdr:to>
        <xdr:sp macro="" textlink="">
          <xdr:nvSpPr>
            <xdr:cNvPr id="1351" name="Button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BORO DISPONIBLE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171450</xdr:colOff>
          <xdr:row>353</xdr:row>
          <xdr:rowOff>114300</xdr:rowOff>
        </xdr:from>
        <xdr:to>
          <xdr:col>29</xdr:col>
          <xdr:colOff>800100</xdr:colOff>
          <xdr:row>354</xdr:row>
          <xdr:rowOff>190500</xdr:rowOff>
        </xdr:to>
        <xdr:sp macro="" textlink="">
          <xdr:nvSpPr>
            <xdr:cNvPr id="1352" name="Button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ANIONES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361950</xdr:colOff>
          <xdr:row>353</xdr:row>
          <xdr:rowOff>95250</xdr:rowOff>
        </xdr:from>
        <xdr:to>
          <xdr:col>33</xdr:col>
          <xdr:colOff>762000</xdr:colOff>
          <xdr:row>354</xdr:row>
          <xdr:rowOff>247650</xdr:rowOff>
        </xdr:to>
        <xdr:sp macro="" textlink="">
          <xdr:nvSpPr>
            <xdr:cNvPr id="1353" name="Button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FORMATO ANIONES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933450</xdr:colOff>
          <xdr:row>429</xdr:row>
          <xdr:rowOff>190500</xdr:rowOff>
        </xdr:from>
        <xdr:to>
          <xdr:col>3</xdr:col>
          <xdr:colOff>1428750</xdr:colOff>
          <xdr:row>430</xdr:row>
          <xdr:rowOff>152400</xdr:rowOff>
        </xdr:to>
        <xdr:sp macro="" textlink="">
          <xdr:nvSpPr>
            <xdr:cNvPr id="1354" name="Button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pH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457200</xdr:colOff>
          <xdr:row>431</xdr:row>
          <xdr:rowOff>114300</xdr:rowOff>
        </xdr:from>
        <xdr:to>
          <xdr:col>3</xdr:col>
          <xdr:colOff>914400</xdr:colOff>
          <xdr:row>433</xdr:row>
          <xdr:rowOff>190500</xdr:rowOff>
        </xdr:to>
        <xdr:sp macro="" textlink="">
          <xdr:nvSpPr>
            <xdr:cNvPr id="1355" name="Button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CAMBIAR DECIMALES pH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205</xdr:row>
          <xdr:rowOff>85725</xdr:rowOff>
        </xdr:from>
        <xdr:to>
          <xdr:col>17</xdr:col>
          <xdr:colOff>723900</xdr:colOff>
          <xdr:row>208</xdr:row>
          <xdr:rowOff>95250</xdr:rowOff>
        </xdr:to>
        <xdr:sp macro="" textlink="">
          <xdr:nvSpPr>
            <xdr:cNvPr id="1356" name="Button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 FORMATO MANGANESO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057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D00-00004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524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057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D00-00004C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524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057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D00-00004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524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057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D00-00004E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524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057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D00-00004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524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057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D00-00005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524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057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D00-00005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524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057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D00-000052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524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057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D00-000053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524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058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D00-00005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524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162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E00-00006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4287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162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E00-00006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4287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163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E00-00006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4287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163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E00-00006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4287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163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E00-00007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4287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163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E00-00007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4287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163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E00-00007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4287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163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E00-00007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4287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163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E00-00007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4287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163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E00-00007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4287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163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E00-00007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4287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255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F00-000009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255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F00-00000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</xdr:row>
      <xdr:rowOff>28575</xdr:rowOff>
    </xdr:from>
    <xdr:to>
      <xdr:col>4</xdr:col>
      <xdr:colOff>85725</xdr:colOff>
      <xdr:row>3</xdr:row>
      <xdr:rowOff>133350</xdr:rowOff>
    </xdr:to>
    <xdr:pic>
      <xdr:nvPicPr>
        <xdr:cNvPr id="1255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F00-00000B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47650" y="57150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255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F00-00000C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255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F00-00000D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255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F00-00000E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255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F00-00000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256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F00-00001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347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000-0000A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347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000-0000A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348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000-0000A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348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000-0000A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348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000-0000A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470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100-00006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470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100-00006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470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100-00006E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470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100-00006F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470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100-000070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470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100-000071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470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100-000072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470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100-000073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470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100-00007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470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100-00007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471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100-00007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565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200-00002A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565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200-00002B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566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200-00002C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</xdr:row>
      <xdr:rowOff>28575</xdr:rowOff>
    </xdr:from>
    <xdr:to>
      <xdr:col>4</xdr:col>
      <xdr:colOff>85725</xdr:colOff>
      <xdr:row>3</xdr:row>
      <xdr:rowOff>133350</xdr:rowOff>
    </xdr:to>
    <xdr:pic>
      <xdr:nvPicPr>
        <xdr:cNvPr id="1566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200-00002D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47650" y="57150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566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200-00002E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566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200-00002F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566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200-000030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566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200-000031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1566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200-000032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28600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697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5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698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5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698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55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698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56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698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57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698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58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698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59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698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5A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698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5B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698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5C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698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5D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699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5E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699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5F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699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60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699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61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699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62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699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63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699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300-0000644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6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5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6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5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6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5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7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5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7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5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827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7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827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7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7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7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5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7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6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827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7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8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8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828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9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8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A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8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B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8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C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828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D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8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E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828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6F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8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70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8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71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829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72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829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73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829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400-0000744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2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7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2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7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2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7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2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7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2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2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933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3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933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3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3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3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3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8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933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9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3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A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933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B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4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C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4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D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4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E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934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8F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4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90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934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91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4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92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4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93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934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94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1934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95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1935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500-000096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8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9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8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9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8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9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8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8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8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8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2038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8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2039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9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9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9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9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9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A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2039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B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9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C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2039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D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9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E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39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AF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40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B0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2040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B1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40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B2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2040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B3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40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B4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40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B5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2040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B6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40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B7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2040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600-0000B84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590550</xdr:colOff>
      <xdr:row>5</xdr:row>
      <xdr:rowOff>0</xdr:rowOff>
    </xdr:from>
    <xdr:to>
      <xdr:col>45</xdr:col>
      <xdr:colOff>152400</xdr:colOff>
      <xdr:row>5</xdr:row>
      <xdr:rowOff>0</xdr:rowOff>
    </xdr:to>
    <xdr:sp macro="" textlink="">
      <xdr:nvSpPr>
        <xdr:cNvPr id="2346" name="Rectangle 2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SpPr>
          <a:spLocks noChangeArrowheads="1"/>
        </xdr:cNvSpPr>
      </xdr:nvSpPr>
      <xdr:spPr bwMode="auto">
        <a:xfrm>
          <a:off x="8201025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419100</xdr:colOff>
      <xdr:row>5</xdr:row>
      <xdr:rowOff>0</xdr:rowOff>
    </xdr:from>
    <xdr:to>
      <xdr:col>45</xdr:col>
      <xdr:colOff>152400</xdr:colOff>
      <xdr:row>5</xdr:row>
      <xdr:rowOff>0</xdr:rowOff>
    </xdr:to>
    <xdr:sp macro="" textlink="">
      <xdr:nvSpPr>
        <xdr:cNvPr id="2347" name="Rectangle 3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SpPr>
          <a:spLocks noChangeArrowheads="1"/>
        </xdr:cNvSpPr>
      </xdr:nvSpPr>
      <xdr:spPr bwMode="auto">
        <a:xfrm>
          <a:off x="8201025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247650</xdr:colOff>
      <xdr:row>5</xdr:row>
      <xdr:rowOff>0</xdr:rowOff>
    </xdr:from>
    <xdr:to>
      <xdr:col>45</xdr:col>
      <xdr:colOff>152400</xdr:colOff>
      <xdr:row>5</xdr:row>
      <xdr:rowOff>0</xdr:rowOff>
    </xdr:to>
    <xdr:sp macro="" textlink="">
      <xdr:nvSpPr>
        <xdr:cNvPr id="2348" name="Rectangle 4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SpPr>
          <a:spLocks noChangeArrowheads="1"/>
        </xdr:cNvSpPr>
      </xdr:nvSpPr>
      <xdr:spPr bwMode="auto">
        <a:xfrm>
          <a:off x="8201025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95250</xdr:colOff>
      <xdr:row>5</xdr:row>
      <xdr:rowOff>0</xdr:rowOff>
    </xdr:from>
    <xdr:to>
      <xdr:col>45</xdr:col>
      <xdr:colOff>152400</xdr:colOff>
      <xdr:row>5</xdr:row>
      <xdr:rowOff>0</xdr:rowOff>
    </xdr:to>
    <xdr:sp macro="" textlink="">
      <xdr:nvSpPr>
        <xdr:cNvPr id="2349" name="Rectangle 5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SpPr>
          <a:spLocks noChangeArrowheads="1"/>
        </xdr:cNvSpPr>
      </xdr:nvSpPr>
      <xdr:spPr bwMode="auto">
        <a:xfrm>
          <a:off x="8115300" y="904875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619125</xdr:colOff>
      <xdr:row>5</xdr:row>
      <xdr:rowOff>0</xdr:rowOff>
    </xdr:from>
    <xdr:to>
      <xdr:col>44</xdr:col>
      <xdr:colOff>180975</xdr:colOff>
      <xdr:row>5</xdr:row>
      <xdr:rowOff>0</xdr:rowOff>
    </xdr:to>
    <xdr:sp macro="" textlink="">
      <xdr:nvSpPr>
        <xdr:cNvPr id="2350" name="Rectangle 6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SpPr>
          <a:spLocks noChangeArrowheads="1"/>
        </xdr:cNvSpPr>
      </xdr:nvSpPr>
      <xdr:spPr bwMode="auto">
        <a:xfrm>
          <a:off x="8020050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466725</xdr:colOff>
      <xdr:row>5</xdr:row>
      <xdr:rowOff>0</xdr:rowOff>
    </xdr:from>
    <xdr:to>
      <xdr:col>44</xdr:col>
      <xdr:colOff>180975</xdr:colOff>
      <xdr:row>5</xdr:row>
      <xdr:rowOff>0</xdr:rowOff>
    </xdr:to>
    <xdr:sp macro="" textlink="">
      <xdr:nvSpPr>
        <xdr:cNvPr id="2351" name="Rectangle 7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SpPr>
          <a:spLocks noChangeArrowheads="1"/>
        </xdr:cNvSpPr>
      </xdr:nvSpPr>
      <xdr:spPr bwMode="auto">
        <a:xfrm>
          <a:off x="8020050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304800</xdr:colOff>
      <xdr:row>5</xdr:row>
      <xdr:rowOff>0</xdr:rowOff>
    </xdr:from>
    <xdr:to>
      <xdr:col>44</xdr:col>
      <xdr:colOff>180975</xdr:colOff>
      <xdr:row>5</xdr:row>
      <xdr:rowOff>0</xdr:rowOff>
    </xdr:to>
    <xdr:sp macro="" textlink="">
      <xdr:nvSpPr>
        <xdr:cNvPr id="2352" name="Rectangle 8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SpPr>
          <a:spLocks noChangeArrowheads="1"/>
        </xdr:cNvSpPr>
      </xdr:nvSpPr>
      <xdr:spPr bwMode="auto">
        <a:xfrm>
          <a:off x="8020050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152400</xdr:colOff>
      <xdr:row>5</xdr:row>
      <xdr:rowOff>0</xdr:rowOff>
    </xdr:from>
    <xdr:to>
      <xdr:col>44</xdr:col>
      <xdr:colOff>180975</xdr:colOff>
      <xdr:row>5</xdr:row>
      <xdr:rowOff>0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8058150" y="971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47625</xdr:colOff>
      <xdr:row>1</xdr:row>
      <xdr:rowOff>38100</xdr:rowOff>
    </xdr:from>
    <xdr:to>
      <xdr:col>4</xdr:col>
      <xdr:colOff>57150</xdr:colOff>
      <xdr:row>3</xdr:row>
      <xdr:rowOff>219075</xdr:rowOff>
    </xdr:to>
    <xdr:pic>
      <xdr:nvPicPr>
        <xdr:cNvPr id="235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90500" y="104775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71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700-0000E8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71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700-0000E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71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700-0000EA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71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700-0000E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71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700-0000E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071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700-0000E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2071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700-0000E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176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800-000009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177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800-00000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177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800-00000B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177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800-00000C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177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800-00000D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177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800-00000E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177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800-00000F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2177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800-000010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279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900-00000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279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900-00000A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279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900-00000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279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900-00000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279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900-00000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279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900-00000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2279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900-00000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2280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900-00001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3335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0</xdr:colOff>
      <xdr:row>12</xdr:row>
      <xdr:rowOff>0</xdr:rowOff>
    </xdr:from>
    <xdr:to>
      <xdr:col>44</xdr:col>
      <xdr:colOff>200025</xdr:colOff>
      <xdr:row>13</xdr:row>
      <xdr:rowOff>57150</xdr:rowOff>
    </xdr:to>
    <xdr:sp macro="" textlink="">
      <xdr:nvSpPr>
        <xdr:cNvPr id="23619" name="Rectangle 3">
          <a:extLst>
            <a:ext uri="{FF2B5EF4-FFF2-40B4-BE49-F238E27FC236}">
              <a16:creationId xmlns:a16="http://schemas.microsoft.com/office/drawing/2014/main" id="{00000000-0008-0000-1A00-0000435C0000}"/>
            </a:ext>
          </a:extLst>
        </xdr:cNvPr>
        <xdr:cNvSpPr>
          <a:spLocks noChangeArrowheads="1"/>
        </xdr:cNvSpPr>
      </xdr:nvSpPr>
      <xdr:spPr bwMode="auto">
        <a:xfrm>
          <a:off x="9858375" y="1552575"/>
          <a:ext cx="2000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1</xdr:row>
      <xdr:rowOff>38100</xdr:rowOff>
    </xdr:from>
    <xdr:to>
      <xdr:col>2</xdr:col>
      <xdr:colOff>190500</xdr:colOff>
      <xdr:row>3</xdr:row>
      <xdr:rowOff>180975</xdr:rowOff>
    </xdr:to>
    <xdr:pic>
      <xdr:nvPicPr>
        <xdr:cNvPr id="2362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A00-000044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76200"/>
          <a:ext cx="457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0</xdr:colOff>
      <xdr:row>12</xdr:row>
      <xdr:rowOff>0</xdr:rowOff>
    </xdr:from>
    <xdr:to>
      <xdr:col>44</xdr:col>
      <xdr:colOff>200025</xdr:colOff>
      <xdr:row>13</xdr:row>
      <xdr:rowOff>57150</xdr:rowOff>
    </xdr:to>
    <xdr:sp macro="" textlink="">
      <xdr:nvSpPr>
        <xdr:cNvPr id="24643" name="Rectangle 3">
          <a:extLst>
            <a:ext uri="{FF2B5EF4-FFF2-40B4-BE49-F238E27FC236}">
              <a16:creationId xmlns:a16="http://schemas.microsoft.com/office/drawing/2014/main" id="{00000000-0008-0000-1B00-000043600000}"/>
            </a:ext>
          </a:extLst>
        </xdr:cNvPr>
        <xdr:cNvSpPr>
          <a:spLocks noChangeArrowheads="1"/>
        </xdr:cNvSpPr>
      </xdr:nvSpPr>
      <xdr:spPr bwMode="auto">
        <a:xfrm>
          <a:off x="9648825" y="1552575"/>
          <a:ext cx="2000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1</xdr:row>
      <xdr:rowOff>38100</xdr:rowOff>
    </xdr:from>
    <xdr:to>
      <xdr:col>2</xdr:col>
      <xdr:colOff>190500</xdr:colOff>
      <xdr:row>3</xdr:row>
      <xdr:rowOff>180975</xdr:rowOff>
    </xdr:to>
    <xdr:pic>
      <xdr:nvPicPr>
        <xdr:cNvPr id="2464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B00-000044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76200"/>
          <a:ext cx="457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0</xdr:colOff>
      <xdr:row>12</xdr:row>
      <xdr:rowOff>0</xdr:rowOff>
    </xdr:from>
    <xdr:to>
      <xdr:col>44</xdr:col>
      <xdr:colOff>200025</xdr:colOff>
      <xdr:row>13</xdr:row>
      <xdr:rowOff>57150</xdr:rowOff>
    </xdr:to>
    <xdr:sp macro="" textlink="">
      <xdr:nvSpPr>
        <xdr:cNvPr id="25667" name="Rectangle 3">
          <a:extLst>
            <a:ext uri="{FF2B5EF4-FFF2-40B4-BE49-F238E27FC236}">
              <a16:creationId xmlns:a16="http://schemas.microsoft.com/office/drawing/2014/main" id="{00000000-0008-0000-1C00-000043640000}"/>
            </a:ext>
          </a:extLst>
        </xdr:cNvPr>
        <xdr:cNvSpPr>
          <a:spLocks noChangeArrowheads="1"/>
        </xdr:cNvSpPr>
      </xdr:nvSpPr>
      <xdr:spPr bwMode="auto">
        <a:xfrm>
          <a:off x="9648825" y="1552575"/>
          <a:ext cx="2000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1</xdr:row>
      <xdr:rowOff>38100</xdr:rowOff>
    </xdr:from>
    <xdr:to>
      <xdr:col>2</xdr:col>
      <xdr:colOff>190500</xdr:colOff>
      <xdr:row>3</xdr:row>
      <xdr:rowOff>180975</xdr:rowOff>
    </xdr:to>
    <xdr:pic>
      <xdr:nvPicPr>
        <xdr:cNvPr id="2566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C00-000044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76200"/>
          <a:ext cx="457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28575</xdr:rowOff>
    </xdr:from>
    <xdr:to>
      <xdr:col>4</xdr:col>
      <xdr:colOff>76200</xdr:colOff>
      <xdr:row>3</xdr:row>
      <xdr:rowOff>190500</xdr:rowOff>
    </xdr:to>
    <xdr:pic>
      <xdr:nvPicPr>
        <xdr:cNvPr id="2669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D00-000043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52400" y="57150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</xdr:row>
      <xdr:rowOff>28575</xdr:rowOff>
    </xdr:from>
    <xdr:to>
      <xdr:col>4</xdr:col>
      <xdr:colOff>76200</xdr:colOff>
      <xdr:row>3</xdr:row>
      <xdr:rowOff>190500</xdr:rowOff>
    </xdr:to>
    <xdr:pic>
      <xdr:nvPicPr>
        <xdr:cNvPr id="2669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D00-00004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52400" y="57150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28575</xdr:rowOff>
    </xdr:from>
    <xdr:to>
      <xdr:col>4</xdr:col>
      <xdr:colOff>76200</xdr:colOff>
      <xdr:row>3</xdr:row>
      <xdr:rowOff>190500</xdr:rowOff>
    </xdr:to>
    <xdr:pic>
      <xdr:nvPicPr>
        <xdr:cNvPr id="2778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E00-00008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52400" y="57150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</xdr:row>
      <xdr:rowOff>28575</xdr:rowOff>
    </xdr:from>
    <xdr:to>
      <xdr:col>4</xdr:col>
      <xdr:colOff>76200</xdr:colOff>
      <xdr:row>3</xdr:row>
      <xdr:rowOff>190500</xdr:rowOff>
    </xdr:to>
    <xdr:pic>
      <xdr:nvPicPr>
        <xdr:cNvPr id="2778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E00-00008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52400" y="57150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</xdr:row>
      <xdr:rowOff>28575</xdr:rowOff>
    </xdr:from>
    <xdr:to>
      <xdr:col>4</xdr:col>
      <xdr:colOff>76200</xdr:colOff>
      <xdr:row>3</xdr:row>
      <xdr:rowOff>190500</xdr:rowOff>
    </xdr:to>
    <xdr:pic>
      <xdr:nvPicPr>
        <xdr:cNvPr id="2778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E00-00008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52400" y="57150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</xdr:row>
      <xdr:rowOff>28575</xdr:rowOff>
    </xdr:from>
    <xdr:to>
      <xdr:col>4</xdr:col>
      <xdr:colOff>76200</xdr:colOff>
      <xdr:row>3</xdr:row>
      <xdr:rowOff>190500</xdr:rowOff>
    </xdr:to>
    <xdr:pic>
      <xdr:nvPicPr>
        <xdr:cNvPr id="2778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E00-00008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52400" y="57150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28575</xdr:rowOff>
    </xdr:from>
    <xdr:to>
      <xdr:col>4</xdr:col>
      <xdr:colOff>66675</xdr:colOff>
      <xdr:row>2</xdr:row>
      <xdr:rowOff>190500</xdr:rowOff>
    </xdr:to>
    <xdr:pic>
      <xdr:nvPicPr>
        <xdr:cNvPr id="2870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1F00-00002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90500" y="28575"/>
          <a:ext cx="419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38100</xdr:rowOff>
    </xdr:from>
    <xdr:to>
      <xdr:col>3</xdr:col>
      <xdr:colOff>104775</xdr:colOff>
      <xdr:row>3</xdr:row>
      <xdr:rowOff>180975</xdr:rowOff>
    </xdr:to>
    <xdr:pic>
      <xdr:nvPicPr>
        <xdr:cNvPr id="310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5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61925" y="76200"/>
          <a:ext cx="400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28575</xdr:rowOff>
    </xdr:from>
    <xdr:to>
      <xdr:col>4</xdr:col>
      <xdr:colOff>95250</xdr:colOff>
      <xdr:row>3</xdr:row>
      <xdr:rowOff>209550</xdr:rowOff>
    </xdr:to>
    <xdr:pic>
      <xdr:nvPicPr>
        <xdr:cNvPr id="416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600-00004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23825"/>
          <a:ext cx="400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1</xdr:row>
      <xdr:rowOff>28575</xdr:rowOff>
    </xdr:from>
    <xdr:to>
      <xdr:col>4</xdr:col>
      <xdr:colOff>95250</xdr:colOff>
      <xdr:row>3</xdr:row>
      <xdr:rowOff>209550</xdr:rowOff>
    </xdr:to>
    <xdr:pic>
      <xdr:nvPicPr>
        <xdr:cNvPr id="416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600-00004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23825"/>
          <a:ext cx="400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5</xdr:row>
      <xdr:rowOff>0</xdr:rowOff>
    </xdr:from>
    <xdr:to>
      <xdr:col>25</xdr:col>
      <xdr:colOff>152400</xdr:colOff>
      <xdr:row>5</xdr:row>
      <xdr:rowOff>0</xdr:rowOff>
    </xdr:to>
    <xdr:sp macro="" textlink="">
      <xdr:nvSpPr>
        <xdr:cNvPr id="5319" name="Rectangle 5">
          <a:extLst>
            <a:ext uri="{FF2B5EF4-FFF2-40B4-BE49-F238E27FC236}">
              <a16:creationId xmlns:a16="http://schemas.microsoft.com/office/drawing/2014/main" id="{00000000-0008-0000-0700-0000C7140000}"/>
            </a:ext>
          </a:extLst>
        </xdr:cNvPr>
        <xdr:cNvSpPr>
          <a:spLocks noChangeArrowheads="1"/>
        </xdr:cNvSpPr>
      </xdr:nvSpPr>
      <xdr:spPr bwMode="auto">
        <a:xfrm>
          <a:off x="8458200" y="62865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619125</xdr:colOff>
      <xdr:row>5</xdr:row>
      <xdr:rowOff>0</xdr:rowOff>
    </xdr:from>
    <xdr:to>
      <xdr:col>24</xdr:col>
      <xdr:colOff>180975</xdr:colOff>
      <xdr:row>5</xdr:row>
      <xdr:rowOff>0</xdr:rowOff>
    </xdr:to>
    <xdr:sp macro="" textlink="">
      <xdr:nvSpPr>
        <xdr:cNvPr id="5320" name="Rectangle 6">
          <a:extLst>
            <a:ext uri="{FF2B5EF4-FFF2-40B4-BE49-F238E27FC236}">
              <a16:creationId xmlns:a16="http://schemas.microsoft.com/office/drawing/2014/main" id="{00000000-0008-0000-0700-0000C8140000}"/>
            </a:ext>
          </a:extLst>
        </xdr:cNvPr>
        <xdr:cNvSpPr>
          <a:spLocks noChangeArrowheads="1"/>
        </xdr:cNvSpPr>
      </xdr:nvSpPr>
      <xdr:spPr bwMode="auto">
        <a:xfrm>
          <a:off x="8362950" y="628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466725</xdr:colOff>
      <xdr:row>5</xdr:row>
      <xdr:rowOff>0</xdr:rowOff>
    </xdr:from>
    <xdr:to>
      <xdr:col>24</xdr:col>
      <xdr:colOff>180975</xdr:colOff>
      <xdr:row>5</xdr:row>
      <xdr:rowOff>0</xdr:rowOff>
    </xdr:to>
    <xdr:sp macro="" textlink="">
      <xdr:nvSpPr>
        <xdr:cNvPr id="5321" name="Rectangle 7">
          <a:extLst>
            <a:ext uri="{FF2B5EF4-FFF2-40B4-BE49-F238E27FC236}">
              <a16:creationId xmlns:a16="http://schemas.microsoft.com/office/drawing/2014/main" id="{00000000-0008-0000-0700-0000C9140000}"/>
            </a:ext>
          </a:extLst>
        </xdr:cNvPr>
        <xdr:cNvSpPr>
          <a:spLocks noChangeArrowheads="1"/>
        </xdr:cNvSpPr>
      </xdr:nvSpPr>
      <xdr:spPr bwMode="auto">
        <a:xfrm>
          <a:off x="8362950" y="628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304800</xdr:colOff>
      <xdr:row>5</xdr:row>
      <xdr:rowOff>0</xdr:rowOff>
    </xdr:from>
    <xdr:to>
      <xdr:col>24</xdr:col>
      <xdr:colOff>180975</xdr:colOff>
      <xdr:row>5</xdr:row>
      <xdr:rowOff>0</xdr:rowOff>
    </xdr:to>
    <xdr:sp macro="" textlink="">
      <xdr:nvSpPr>
        <xdr:cNvPr id="5322" name="Rectangle 8">
          <a:extLst>
            <a:ext uri="{FF2B5EF4-FFF2-40B4-BE49-F238E27FC236}">
              <a16:creationId xmlns:a16="http://schemas.microsoft.com/office/drawing/2014/main" id="{00000000-0008-0000-0700-0000CA140000}"/>
            </a:ext>
          </a:extLst>
        </xdr:cNvPr>
        <xdr:cNvSpPr>
          <a:spLocks noChangeArrowheads="1"/>
        </xdr:cNvSpPr>
      </xdr:nvSpPr>
      <xdr:spPr bwMode="auto">
        <a:xfrm>
          <a:off x="8362950" y="628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152400</xdr:colOff>
      <xdr:row>5</xdr:row>
      <xdr:rowOff>0</xdr:rowOff>
    </xdr:from>
    <xdr:to>
      <xdr:col>24</xdr:col>
      <xdr:colOff>180975</xdr:colOff>
      <xdr:row>5</xdr:row>
      <xdr:rowOff>0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8372475" y="6000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1</xdr:row>
      <xdr:rowOff>28575</xdr:rowOff>
    </xdr:from>
    <xdr:to>
      <xdr:col>1</xdr:col>
      <xdr:colOff>438150</xdr:colOff>
      <xdr:row>4</xdr:row>
      <xdr:rowOff>152400</xdr:rowOff>
    </xdr:to>
    <xdr:pic>
      <xdr:nvPicPr>
        <xdr:cNvPr id="532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700-0000C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04775" y="95250"/>
          <a:ext cx="400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627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900-00008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76200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</xdr:row>
      <xdr:rowOff>28575</xdr:rowOff>
    </xdr:from>
    <xdr:to>
      <xdr:col>4</xdr:col>
      <xdr:colOff>85725</xdr:colOff>
      <xdr:row>3</xdr:row>
      <xdr:rowOff>133350</xdr:rowOff>
    </xdr:to>
    <xdr:pic>
      <xdr:nvPicPr>
        <xdr:cNvPr id="627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900-00008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19075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627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900-00008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76200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628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900-00008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76200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730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A00-00008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730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A00-00008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730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A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730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A00-00008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85725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849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B00-00002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143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849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B00-00002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143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849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B00-00002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143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849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B00-00002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143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849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B00-00002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143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849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B00-00002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143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849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B00-000030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143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85725</xdr:colOff>
      <xdr:row>4</xdr:row>
      <xdr:rowOff>123825</xdr:rowOff>
    </xdr:to>
    <xdr:pic>
      <xdr:nvPicPr>
        <xdr:cNvPr id="849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B00-000031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42875" y="1143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</xdr:row>
      <xdr:rowOff>47625</xdr:rowOff>
    </xdr:from>
    <xdr:to>
      <xdr:col>4</xdr:col>
      <xdr:colOff>76200</xdr:colOff>
      <xdr:row>4</xdr:row>
      <xdr:rowOff>123825</xdr:rowOff>
    </xdr:to>
    <xdr:pic>
      <xdr:nvPicPr>
        <xdr:cNvPr id="849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B00-00003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143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951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C00-00002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76200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951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C00-00002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76200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</xdr:row>
      <xdr:rowOff>28575</xdr:rowOff>
    </xdr:from>
    <xdr:to>
      <xdr:col>4</xdr:col>
      <xdr:colOff>85725</xdr:colOff>
      <xdr:row>3</xdr:row>
      <xdr:rowOff>133350</xdr:rowOff>
    </xdr:to>
    <xdr:pic>
      <xdr:nvPicPr>
        <xdr:cNvPr id="951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C00-00002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19075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951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C00-00002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76200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951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C00-00002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76200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951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C00-00002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76200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</xdr:row>
      <xdr:rowOff>28575</xdr:rowOff>
    </xdr:from>
    <xdr:to>
      <xdr:col>4</xdr:col>
      <xdr:colOff>85725</xdr:colOff>
      <xdr:row>3</xdr:row>
      <xdr:rowOff>133350</xdr:rowOff>
    </xdr:to>
    <xdr:pic>
      <xdr:nvPicPr>
        <xdr:cNvPr id="952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C00-00003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19075" y="66675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952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C00-00003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76200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</xdr:row>
      <xdr:rowOff>38100</xdr:rowOff>
    </xdr:from>
    <xdr:to>
      <xdr:col>4</xdr:col>
      <xdr:colOff>66675</xdr:colOff>
      <xdr:row>3</xdr:row>
      <xdr:rowOff>142875</xdr:rowOff>
    </xdr:to>
    <xdr:pic>
      <xdr:nvPicPr>
        <xdr:cNvPr id="952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C00-00003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76200"/>
          <a:ext cx="34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6\JULIO\PLANTILLA%20SALINIDAD%202015-09-07%20NO%20CORT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 DE DATOS"/>
      <sheetName val="HUMEDAD"/>
      <sheetName val="Prog textura 1"/>
      <sheetName val="Prog textura 2"/>
      <sheetName val="PW_ T_V"/>
      <sheetName val="SALINIDAD"/>
      <sheetName val="SALINIDAD2"/>
      <sheetName val="CLASIFICACION"/>
      <sheetName val="CONDUCTIVIDAD"/>
      <sheetName val="CIC"/>
      <sheetName val="CAPTURA BASES SOLUBLES (1)"/>
      <sheetName val="CAPTURA BASES SOLUBLES (2)"/>
      <sheetName val="SODIO SOL"/>
      <sheetName val="SODIO DIS"/>
      <sheetName val="POTASIO SOL"/>
      <sheetName val="CALCIO SOL"/>
      <sheetName val="MAGNESIO SOL"/>
      <sheetName val="FORMATO SULFATOS ESPEC Q087"/>
      <sheetName val="ANIONES ESPEC Q087"/>
      <sheetName val="ANIONES ESPEC Q08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3">
          <cell r="I43">
            <v>20</v>
          </cell>
        </row>
        <row r="45">
          <cell r="I45">
            <v>50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8" tint="0.39997558519241921"/>
    <pageSetUpPr fitToPage="1"/>
  </sheetPr>
  <dimension ref="A1:EX743"/>
  <sheetViews>
    <sheetView showGridLines="0" defaultGridColor="0" colorId="63" zoomScale="80" zoomScaleNormal="80" workbookViewId="0">
      <selection activeCell="AY26" sqref="AY26"/>
    </sheetView>
  </sheetViews>
  <sheetFormatPr baseColWidth="10" defaultRowHeight="12.75" x14ac:dyDescent="0.2"/>
  <cols>
    <col min="1" max="1" width="18.7109375" customWidth="1"/>
    <col min="2" max="2" width="23.85546875" customWidth="1"/>
    <col min="3" max="3" width="21.5703125" customWidth="1"/>
    <col min="4" max="5" width="23.42578125" customWidth="1"/>
    <col min="6" max="6" width="20.28515625" customWidth="1"/>
    <col min="7" max="7" width="17.28515625" customWidth="1"/>
    <col min="8" max="8" width="18.5703125" customWidth="1"/>
    <col min="9" max="9" width="16.85546875" customWidth="1"/>
    <col min="10" max="10" width="22.42578125" customWidth="1"/>
    <col min="11" max="11" width="22.5703125" customWidth="1"/>
    <col min="12" max="12" width="22.42578125" customWidth="1"/>
    <col min="13" max="13" width="23.42578125" customWidth="1"/>
    <col min="14" max="14" width="23" customWidth="1"/>
    <col min="15" max="15" width="15.42578125" customWidth="1"/>
    <col min="16" max="16" width="16" customWidth="1"/>
    <col min="17" max="17" width="19.140625" customWidth="1"/>
    <col min="18" max="18" width="18.140625" customWidth="1"/>
    <col min="19" max="19" width="22.28515625" customWidth="1"/>
    <col min="20" max="20" width="21" customWidth="1"/>
    <col min="21" max="21" width="24.7109375" customWidth="1"/>
    <col min="22" max="22" width="23.5703125" customWidth="1"/>
    <col min="23" max="23" width="15.85546875" customWidth="1"/>
    <col min="24" max="24" width="19.140625" customWidth="1"/>
    <col min="25" max="25" width="19" customWidth="1"/>
    <col min="26" max="26" width="15.42578125" customWidth="1"/>
    <col min="27" max="27" width="15.28515625" customWidth="1"/>
    <col min="28" max="28" width="22.42578125" customWidth="1"/>
    <col min="29" max="29" width="21.7109375" customWidth="1"/>
    <col min="30" max="30" width="15.42578125" customWidth="1"/>
    <col min="31" max="31" width="17" customWidth="1"/>
    <col min="32" max="32" width="14.5703125" customWidth="1"/>
    <col min="33" max="33" width="18" customWidth="1"/>
    <col min="34" max="34" width="15.28515625" customWidth="1"/>
    <col min="35" max="35" width="20.42578125" customWidth="1"/>
    <col min="36" max="36" width="24.5703125" customWidth="1"/>
    <col min="40" max="154" width="11.42578125" style="417"/>
  </cols>
  <sheetData>
    <row r="1" spans="1:154" ht="12.75" customHeight="1" thickTop="1" x14ac:dyDescent="0.2">
      <c r="A1" s="1304" t="s">
        <v>93</v>
      </c>
      <c r="B1" s="1305"/>
      <c r="C1" s="1305"/>
      <c r="D1" s="1305"/>
      <c r="E1" s="1305"/>
      <c r="F1" s="1305"/>
      <c r="G1" s="1305"/>
      <c r="H1" s="1305"/>
      <c r="I1" s="1305"/>
      <c r="J1" s="1305"/>
      <c r="K1" s="1305"/>
      <c r="L1" s="1305"/>
      <c r="M1" s="1305"/>
      <c r="N1" s="1305"/>
      <c r="O1" s="1305"/>
      <c r="P1" s="1305"/>
      <c r="Q1" s="1305"/>
      <c r="R1" s="1305"/>
      <c r="S1" s="1305"/>
      <c r="T1" s="1305"/>
      <c r="U1" s="1305"/>
      <c r="V1" s="1305"/>
      <c r="W1" s="1305"/>
      <c r="X1" s="1305"/>
      <c r="Y1" s="1305"/>
      <c r="Z1" s="1305"/>
      <c r="AA1" s="1306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</row>
    <row r="2" spans="1:154" ht="12.75" customHeight="1" x14ac:dyDescent="0.2">
      <c r="A2" s="1307"/>
      <c r="B2" s="1308"/>
      <c r="C2" s="1308"/>
      <c r="D2" s="1308"/>
      <c r="E2" s="1308"/>
      <c r="F2" s="1308"/>
      <c r="G2" s="1308"/>
      <c r="H2" s="1308"/>
      <c r="I2" s="1308"/>
      <c r="J2" s="1308"/>
      <c r="K2" s="1308"/>
      <c r="L2" s="1308"/>
      <c r="M2" s="1308"/>
      <c r="N2" s="1308"/>
      <c r="O2" s="1308"/>
      <c r="P2" s="1308"/>
      <c r="Q2" s="1308"/>
      <c r="R2" s="1308"/>
      <c r="S2" s="1308"/>
      <c r="T2" s="1308"/>
      <c r="U2" s="1308"/>
      <c r="V2" s="1308"/>
      <c r="W2" s="1308"/>
      <c r="X2" s="1308"/>
      <c r="Y2" s="1308"/>
      <c r="Z2" s="1308"/>
      <c r="AA2" s="1309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</row>
    <row r="3" spans="1:154" ht="26.25" customHeight="1" thickBot="1" x14ac:dyDescent="0.25">
      <c r="A3" s="1310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2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</row>
    <row r="4" spans="1:154" s="27" customFormat="1" ht="27.75" customHeight="1" thickTop="1" thickBot="1" x14ac:dyDescent="0.45">
      <c r="A4" s="1117" t="s">
        <v>183</v>
      </c>
      <c r="B4" s="1119" t="s">
        <v>182</v>
      </c>
      <c r="C4" s="383"/>
      <c r="D4" s="1127" t="s">
        <v>190</v>
      </c>
      <c r="E4" s="1128"/>
      <c r="F4" s="1128"/>
      <c r="G4" s="1128"/>
      <c r="H4" s="1128"/>
      <c r="I4" s="1128"/>
      <c r="J4" s="1128"/>
      <c r="K4" s="1128"/>
      <c r="L4" s="1128"/>
      <c r="M4" s="1128"/>
      <c r="N4" s="1129"/>
      <c r="O4" s="369"/>
      <c r="P4" s="370"/>
      <c r="Q4" s="1314" t="s">
        <v>129</v>
      </c>
      <c r="R4" s="1314"/>
      <c r="S4" s="1314"/>
      <c r="T4" s="1314"/>
      <c r="U4" s="399"/>
      <c r="V4" s="1038" t="s">
        <v>216</v>
      </c>
      <c r="W4" s="1039"/>
      <c r="X4" s="1039"/>
      <c r="Y4" s="1039"/>
      <c r="Z4" s="1039"/>
      <c r="AA4" s="1040"/>
      <c r="AB4" s="412"/>
      <c r="AC4" s="413"/>
      <c r="AD4" s="414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472"/>
      <c r="BC4" s="472"/>
      <c r="BD4" s="472"/>
      <c r="BE4" s="472"/>
      <c r="BF4" s="472"/>
      <c r="BG4" s="472"/>
      <c r="BH4" s="472"/>
      <c r="BI4" s="472"/>
      <c r="BJ4" s="472"/>
      <c r="BK4" s="472"/>
      <c r="BL4" s="472"/>
      <c r="BM4" s="472"/>
      <c r="BN4" s="472"/>
      <c r="BO4" s="472"/>
      <c r="BP4" s="472"/>
      <c r="BQ4" s="472"/>
      <c r="BR4" s="472"/>
      <c r="BS4" s="472"/>
      <c r="BT4" s="472"/>
      <c r="BU4" s="472"/>
      <c r="BV4" s="472"/>
      <c r="BW4" s="472"/>
      <c r="BX4" s="472"/>
      <c r="BY4" s="472"/>
      <c r="BZ4" s="472"/>
      <c r="CA4" s="472"/>
      <c r="CB4" s="472"/>
      <c r="CC4" s="472"/>
      <c r="CD4" s="472"/>
      <c r="CE4" s="472"/>
      <c r="CF4" s="472"/>
      <c r="CG4" s="472"/>
      <c r="CH4" s="472"/>
      <c r="CI4" s="472"/>
      <c r="CJ4" s="472"/>
      <c r="CK4" s="472"/>
      <c r="CL4" s="472"/>
      <c r="CM4" s="472"/>
      <c r="CN4" s="472"/>
      <c r="CO4" s="472"/>
      <c r="CP4" s="472"/>
      <c r="CQ4" s="472"/>
      <c r="CR4" s="472"/>
      <c r="CS4" s="472"/>
      <c r="CT4" s="472"/>
      <c r="CU4" s="472"/>
      <c r="CV4" s="472"/>
      <c r="CW4" s="472"/>
      <c r="CX4" s="472"/>
      <c r="CY4" s="472"/>
      <c r="CZ4" s="472"/>
      <c r="DA4" s="472"/>
      <c r="DB4" s="472"/>
      <c r="DC4" s="472"/>
      <c r="DD4" s="472"/>
      <c r="DE4" s="472"/>
      <c r="DF4" s="472"/>
      <c r="DG4" s="472"/>
      <c r="DH4" s="472"/>
      <c r="DI4" s="472"/>
      <c r="DJ4" s="472"/>
      <c r="DK4" s="472"/>
      <c r="DL4" s="472"/>
      <c r="DM4" s="472"/>
      <c r="DN4" s="472"/>
      <c r="DO4" s="472"/>
      <c r="DP4" s="472"/>
      <c r="DQ4" s="472"/>
      <c r="DR4" s="472"/>
      <c r="DS4" s="472"/>
      <c r="DT4" s="472"/>
      <c r="DU4" s="472"/>
      <c r="DV4" s="472"/>
      <c r="DW4" s="472"/>
      <c r="DX4" s="472"/>
      <c r="DY4" s="472"/>
      <c r="DZ4" s="472"/>
      <c r="EA4" s="472"/>
      <c r="EB4" s="472"/>
      <c r="EC4" s="472"/>
      <c r="ED4" s="472"/>
      <c r="EE4" s="472"/>
      <c r="EF4" s="472"/>
      <c r="EG4" s="472"/>
      <c r="EH4" s="472"/>
      <c r="EI4" s="472"/>
      <c r="EJ4" s="472"/>
      <c r="EK4" s="472"/>
      <c r="EL4" s="472"/>
      <c r="EM4" s="472"/>
      <c r="EN4" s="472"/>
      <c r="EO4" s="472"/>
      <c r="EP4" s="472"/>
      <c r="EQ4" s="472"/>
      <c r="ER4" s="472"/>
      <c r="ES4" s="472"/>
      <c r="ET4" s="472"/>
      <c r="EU4" s="472"/>
      <c r="EV4" s="472"/>
      <c r="EW4" s="472"/>
      <c r="EX4" s="472"/>
    </row>
    <row r="5" spans="1:154" ht="28.5" customHeight="1" thickTop="1" thickBot="1" x14ac:dyDescent="0.45">
      <c r="A5" s="1117"/>
      <c r="B5" s="1117"/>
      <c r="C5" s="383"/>
      <c r="D5" s="1130" t="s">
        <v>105</v>
      </c>
      <c r="E5" s="1131"/>
      <c r="F5" s="1131"/>
      <c r="G5" s="1131"/>
      <c r="H5" s="1131"/>
      <c r="I5" s="1131"/>
      <c r="J5" s="1132"/>
      <c r="K5" s="1133"/>
      <c r="L5" s="1133"/>
      <c r="M5" s="1133"/>
      <c r="N5" s="1134"/>
      <c r="O5" s="371"/>
      <c r="P5" s="370"/>
      <c r="Q5" s="1316" t="s">
        <v>130</v>
      </c>
      <c r="R5" s="1316"/>
      <c r="S5" s="1315"/>
      <c r="T5" s="1315"/>
      <c r="U5" s="399"/>
      <c r="V5" s="1041" t="s">
        <v>217</v>
      </c>
      <c r="W5" s="1042"/>
      <c r="X5" s="1077"/>
      <c r="Y5" s="1077"/>
      <c r="Z5" s="1077"/>
      <c r="AA5" s="1077"/>
      <c r="AB5" s="415"/>
      <c r="AC5" s="411"/>
      <c r="AD5" s="414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</row>
    <row r="6" spans="1:154" ht="17.25" customHeight="1" thickTop="1" thickBot="1" x14ac:dyDescent="0.45">
      <c r="A6" s="1117"/>
      <c r="B6" s="1117"/>
      <c r="C6" s="383"/>
      <c r="D6" s="1135" t="s">
        <v>106</v>
      </c>
      <c r="E6" s="1136"/>
      <c r="F6" s="1136"/>
      <c r="G6" s="1136"/>
      <c r="H6" s="1136"/>
      <c r="I6" s="1136"/>
      <c r="J6" s="1132"/>
      <c r="K6" s="1133"/>
      <c r="L6" s="1133"/>
      <c r="M6" s="1133"/>
      <c r="N6" s="1134"/>
      <c r="O6" s="371"/>
      <c r="P6" s="370"/>
      <c r="Q6" s="1316" t="s">
        <v>131</v>
      </c>
      <c r="R6" s="1316"/>
      <c r="S6" s="1315"/>
      <c r="T6" s="1315"/>
      <c r="U6" s="399"/>
      <c r="V6" s="1179" t="s">
        <v>218</v>
      </c>
      <c r="W6" s="1180"/>
      <c r="X6" s="1077"/>
      <c r="Y6" s="1077"/>
      <c r="Z6" s="1077"/>
      <c r="AA6" s="1077"/>
      <c r="AB6" s="415"/>
      <c r="AC6" s="413"/>
      <c r="AD6" s="413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</row>
    <row r="7" spans="1:154" ht="17.25" customHeight="1" thickTop="1" thickBot="1" x14ac:dyDescent="0.45">
      <c r="A7" s="1117"/>
      <c r="B7" s="1117"/>
      <c r="C7" s="383"/>
      <c r="D7" s="1137"/>
      <c r="E7" s="1138"/>
      <c r="F7" s="1138"/>
      <c r="G7" s="1138"/>
      <c r="H7" s="1138"/>
      <c r="I7" s="1138"/>
      <c r="J7" s="1132"/>
      <c r="K7" s="1133"/>
      <c r="L7" s="1133"/>
      <c r="M7" s="1133"/>
      <c r="N7" s="1134"/>
      <c r="O7" s="371"/>
      <c r="P7" s="370"/>
      <c r="Q7" s="1316"/>
      <c r="R7" s="1316"/>
      <c r="S7" s="1315"/>
      <c r="T7" s="1315"/>
      <c r="U7" s="399"/>
      <c r="V7" s="1181"/>
      <c r="W7" s="1182"/>
      <c r="X7" s="1077"/>
      <c r="Y7" s="1077"/>
      <c r="Z7" s="1077"/>
      <c r="AA7" s="1077"/>
      <c r="AB7" s="415"/>
      <c r="AC7" s="413"/>
      <c r="AD7" s="413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</row>
    <row r="8" spans="1:154" ht="20.25" customHeight="1" thickTop="1" thickBot="1" x14ac:dyDescent="0.45">
      <c r="A8" s="1117"/>
      <c r="B8" s="1117"/>
      <c r="C8" s="383"/>
      <c r="D8" s="997" t="s">
        <v>170</v>
      </c>
      <c r="E8" s="997" t="s">
        <v>185</v>
      </c>
      <c r="F8" s="1139" t="s">
        <v>191</v>
      </c>
      <c r="G8" s="1140"/>
      <c r="H8" s="1141"/>
      <c r="I8" s="1139" t="s">
        <v>192</v>
      </c>
      <c r="J8" s="1140"/>
      <c r="K8" s="1141"/>
      <c r="L8" s="1139" t="s">
        <v>193</v>
      </c>
      <c r="M8" s="1140"/>
      <c r="N8" s="1141"/>
      <c r="O8" s="372"/>
      <c r="P8" s="370"/>
      <c r="Q8" s="316" t="s">
        <v>6</v>
      </c>
      <c r="R8" s="1028" t="s">
        <v>132</v>
      </c>
      <c r="S8" s="1028"/>
      <c r="T8" s="401"/>
      <c r="U8" s="399"/>
      <c r="V8" s="324" t="s">
        <v>6</v>
      </c>
      <c r="W8" s="947" t="s">
        <v>219</v>
      </c>
      <c r="X8" s="1211" t="s">
        <v>220</v>
      </c>
      <c r="Y8" s="943" t="s">
        <v>221</v>
      </c>
      <c r="Z8" s="943" t="s">
        <v>222</v>
      </c>
      <c r="AA8" s="1207" t="s">
        <v>223</v>
      </c>
      <c r="AB8" s="416"/>
      <c r="AC8" s="413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</row>
    <row r="9" spans="1:154" ht="17.25" customHeight="1" thickTop="1" thickBot="1" x14ac:dyDescent="0.45">
      <c r="A9" s="1117"/>
      <c r="B9" s="1117"/>
      <c r="C9" s="383"/>
      <c r="D9" s="995"/>
      <c r="E9" s="995"/>
      <c r="F9" s="997" t="s">
        <v>285</v>
      </c>
      <c r="G9" s="995" t="s">
        <v>173</v>
      </c>
      <c r="H9" s="995" t="s">
        <v>194</v>
      </c>
      <c r="I9" s="995" t="s">
        <v>195</v>
      </c>
      <c r="J9" s="997" t="s">
        <v>173</v>
      </c>
      <c r="K9" s="995" t="s">
        <v>194</v>
      </c>
      <c r="L9" s="997" t="s">
        <v>245</v>
      </c>
      <c r="M9" s="997" t="s">
        <v>173</v>
      </c>
      <c r="N9" s="995" t="s">
        <v>196</v>
      </c>
      <c r="O9" s="372"/>
      <c r="P9" s="370"/>
      <c r="Q9" s="944" t="s">
        <v>7</v>
      </c>
      <c r="R9" s="1027" t="s">
        <v>107</v>
      </c>
      <c r="S9" s="1027" t="s">
        <v>108</v>
      </c>
      <c r="T9" s="402"/>
      <c r="U9" s="400"/>
      <c r="V9" s="944" t="s">
        <v>7</v>
      </c>
      <c r="W9" s="947"/>
      <c r="X9" s="1212"/>
      <c r="Y9" s="944"/>
      <c r="Z9" s="944"/>
      <c r="AA9" s="1208"/>
      <c r="AB9" s="416"/>
      <c r="AC9" s="413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</row>
    <row r="10" spans="1:154" ht="33.75" customHeight="1" thickTop="1" thickBot="1" x14ac:dyDescent="0.25">
      <c r="A10" s="1118"/>
      <c r="B10" s="1118"/>
      <c r="C10" s="384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373"/>
      <c r="P10" s="374"/>
      <c r="Q10" s="945"/>
      <c r="R10" s="1028"/>
      <c r="S10" s="1028"/>
      <c r="T10" s="402"/>
      <c r="U10" s="400"/>
      <c r="V10" s="945"/>
      <c r="W10" s="947"/>
      <c r="X10" s="1213"/>
      <c r="Y10" s="945"/>
      <c r="Z10" s="945"/>
      <c r="AA10" s="1209"/>
      <c r="AB10" s="416"/>
      <c r="AC10" s="413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</row>
    <row r="11" spans="1:154" ht="17.25" customHeight="1" thickTop="1" thickBot="1" x14ac:dyDescent="0.45">
      <c r="A11" s="317">
        <v>1</v>
      </c>
      <c r="B11" s="862"/>
      <c r="C11" s="384"/>
      <c r="D11" s="319"/>
      <c r="E11" s="61"/>
      <c r="F11" s="70"/>
      <c r="G11" s="65"/>
      <c r="H11" s="62"/>
      <c r="I11" s="64"/>
      <c r="J11" s="651"/>
      <c r="K11" s="63"/>
      <c r="L11" s="654"/>
      <c r="M11" s="651"/>
      <c r="N11" s="624"/>
      <c r="O11" s="313" t="s">
        <v>176</v>
      </c>
      <c r="P11" s="375"/>
      <c r="Q11" s="323" t="e">
        <f>IF(#REF!="","",#REF!)</f>
        <v>#REF!</v>
      </c>
      <c r="R11" s="60"/>
      <c r="S11" s="60"/>
      <c r="T11" s="1173" t="s">
        <v>254</v>
      </c>
      <c r="U11" s="403"/>
      <c r="V11" s="319" t="e">
        <f>IF(#REF!="","",#REF!)</f>
        <v>#REF!</v>
      </c>
      <c r="W11" s="268"/>
      <c r="X11" s="269"/>
      <c r="Y11" s="269"/>
      <c r="Z11" s="1210" t="s">
        <v>66</v>
      </c>
      <c r="AA11" s="1019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</row>
    <row r="12" spans="1:154" ht="17.25" customHeight="1" thickTop="1" thickBot="1" x14ac:dyDescent="0.45">
      <c r="A12" s="317">
        <v>2</v>
      </c>
      <c r="B12" s="863"/>
      <c r="C12" s="384"/>
      <c r="D12" s="320" t="str">
        <f>IF(B12="","",B12)</f>
        <v/>
      </c>
      <c r="E12" s="29"/>
      <c r="F12" s="71"/>
      <c r="G12" s="66"/>
      <c r="H12" s="64"/>
      <c r="I12" s="64"/>
      <c r="J12" s="652"/>
      <c r="K12" s="30"/>
      <c r="L12" s="655"/>
      <c r="M12" s="652"/>
      <c r="N12" s="320"/>
      <c r="O12" s="314">
        <v>200</v>
      </c>
      <c r="P12" s="375"/>
      <c r="Q12" s="67" t="str">
        <f>IF(B12="","",B12)</f>
        <v/>
      </c>
      <c r="R12" s="60"/>
      <c r="S12" s="28"/>
      <c r="T12" s="1174"/>
      <c r="U12" s="403"/>
      <c r="V12" s="325" t="str">
        <f>IF(B12="","",B12)</f>
        <v/>
      </c>
      <c r="W12" s="268"/>
      <c r="X12" s="269"/>
      <c r="Y12" s="269"/>
      <c r="Z12" s="1199"/>
      <c r="AA12" s="1020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</row>
    <row r="13" spans="1:154" ht="17.25" customHeight="1" thickTop="1" thickBot="1" x14ac:dyDescent="0.45">
      <c r="A13" s="317">
        <v>3</v>
      </c>
      <c r="B13" s="68"/>
      <c r="C13" s="384"/>
      <c r="D13" s="320" t="str">
        <f>IF(B13="","",B13)</f>
        <v/>
      </c>
      <c r="E13" s="29"/>
      <c r="F13" s="71"/>
      <c r="G13" s="66"/>
      <c r="H13" s="64"/>
      <c r="I13" s="64"/>
      <c r="J13" s="652"/>
      <c r="K13" s="30"/>
      <c r="L13" s="655"/>
      <c r="M13" s="652"/>
      <c r="N13" s="320"/>
      <c r="O13" s="314">
        <v>100</v>
      </c>
      <c r="P13" s="375"/>
      <c r="Q13" s="67" t="str">
        <f>IF(B13="","",B13)</f>
        <v/>
      </c>
      <c r="R13" s="60"/>
      <c r="S13" s="28"/>
      <c r="T13" s="315" t="s">
        <v>255</v>
      </c>
      <c r="U13" s="404"/>
      <c r="V13" s="325" t="str">
        <f>IF(B13="","",B13)</f>
        <v/>
      </c>
      <c r="W13" s="268"/>
      <c r="X13" s="269"/>
      <c r="Y13" s="269"/>
      <c r="Z13" s="1199" t="s">
        <v>67</v>
      </c>
      <c r="AA13" s="1020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</row>
    <row r="14" spans="1:154" ht="17.25" customHeight="1" thickTop="1" thickBot="1" x14ac:dyDescent="0.45">
      <c r="A14" s="317">
        <v>4</v>
      </c>
      <c r="B14" s="68"/>
      <c r="C14" s="384"/>
      <c r="D14" s="320" t="str">
        <f>IF(B14="","",B14)</f>
        <v/>
      </c>
      <c r="E14" s="29"/>
      <c r="F14" s="71"/>
      <c r="G14" s="66"/>
      <c r="H14" s="64"/>
      <c r="I14" s="64"/>
      <c r="J14" s="652"/>
      <c r="K14" s="30"/>
      <c r="L14" s="655"/>
      <c r="M14" s="652"/>
      <c r="N14" s="320"/>
      <c r="O14" s="314">
        <v>50</v>
      </c>
      <c r="P14" s="375"/>
      <c r="Q14" s="67" t="str">
        <f>IF(B14="","",B14)</f>
        <v/>
      </c>
      <c r="R14" s="60"/>
      <c r="S14" s="28"/>
      <c r="T14" s="1175"/>
      <c r="U14" s="404"/>
      <c r="V14" s="325" t="str">
        <f>IF(B14="","",B14)</f>
        <v/>
      </c>
      <c r="W14" s="268"/>
      <c r="X14" s="269"/>
      <c r="Y14" s="269"/>
      <c r="Z14" s="1199"/>
      <c r="AA14" s="1020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</row>
    <row r="15" spans="1:154" ht="17.25" customHeight="1" thickTop="1" thickBot="1" x14ac:dyDescent="0.45">
      <c r="A15" s="317">
        <v>5</v>
      </c>
      <c r="B15" s="68"/>
      <c r="C15" s="384"/>
      <c r="D15" s="320" t="str">
        <f>IF(B15="","",B15)</f>
        <v/>
      </c>
      <c r="E15" s="29"/>
      <c r="F15" s="71"/>
      <c r="G15" s="66"/>
      <c r="H15" s="64"/>
      <c r="I15" s="64"/>
      <c r="J15" s="652"/>
      <c r="K15" s="30"/>
      <c r="L15" s="655"/>
      <c r="M15" s="652"/>
      <c r="N15" s="320"/>
      <c r="O15" s="1173" t="s">
        <v>254</v>
      </c>
      <c r="P15" s="375"/>
      <c r="Q15" s="67" t="str">
        <f>IF(B15="","",B15)</f>
        <v/>
      </c>
      <c r="R15" s="60"/>
      <c r="S15" s="28"/>
      <c r="T15" s="1175"/>
      <c r="U15" s="405"/>
      <c r="V15" s="325" t="str">
        <f>IF(B15="","",B15)</f>
        <v/>
      </c>
      <c r="W15" s="268"/>
      <c r="X15" s="269"/>
      <c r="Y15" s="269"/>
      <c r="Z15" s="1199" t="s">
        <v>68</v>
      </c>
      <c r="AA15" s="1020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</row>
    <row r="16" spans="1:154" ht="17.25" customHeight="1" thickTop="1" thickBot="1" x14ac:dyDescent="0.45">
      <c r="A16" s="317">
        <v>6</v>
      </c>
      <c r="B16" s="68"/>
      <c r="C16" s="384"/>
      <c r="D16" s="320" t="str">
        <f t="shared" ref="D16:D54" si="0">IF(B16="","",B16)</f>
        <v/>
      </c>
      <c r="E16" s="29"/>
      <c r="F16" s="71"/>
      <c r="G16" s="66"/>
      <c r="H16" s="67"/>
      <c r="I16" s="64"/>
      <c r="J16" s="652"/>
      <c r="K16" s="30"/>
      <c r="L16" s="655"/>
      <c r="M16" s="652"/>
      <c r="N16" s="320"/>
      <c r="O16" s="1174"/>
      <c r="P16" s="375"/>
      <c r="Q16" s="67" t="str">
        <f t="shared" ref="Q16:Q54" si="1">IF(B16="","",B16)</f>
        <v/>
      </c>
      <c r="R16" s="60"/>
      <c r="S16" s="28"/>
      <c r="T16" s="315" t="s">
        <v>280</v>
      </c>
      <c r="U16" s="405"/>
      <c r="V16" s="325" t="str">
        <f t="shared" ref="V16:V54" si="2">IF(B16="","",B16)</f>
        <v/>
      </c>
      <c r="W16" s="268"/>
      <c r="X16" s="269"/>
      <c r="Y16" s="269"/>
      <c r="Z16" s="1200"/>
      <c r="AA16" s="1146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</row>
    <row r="17" spans="1:42" ht="17.25" customHeight="1" thickTop="1" thickBot="1" x14ac:dyDescent="0.45">
      <c r="A17" s="317">
        <v>7</v>
      </c>
      <c r="B17" s="68"/>
      <c r="C17" s="384"/>
      <c r="D17" s="320" t="str">
        <f t="shared" si="0"/>
        <v/>
      </c>
      <c r="E17" s="29"/>
      <c r="F17" s="71"/>
      <c r="G17" s="66"/>
      <c r="H17" s="64"/>
      <c r="I17" s="64"/>
      <c r="J17" s="652"/>
      <c r="K17" s="30"/>
      <c r="L17" s="655"/>
      <c r="M17" s="652"/>
      <c r="N17" s="320"/>
      <c r="O17" s="315" t="s">
        <v>255</v>
      </c>
      <c r="P17" s="375"/>
      <c r="Q17" s="67" t="str">
        <f t="shared" si="1"/>
        <v/>
      </c>
      <c r="R17" s="60"/>
      <c r="S17" s="28"/>
      <c r="T17" s="1175"/>
      <c r="U17" s="404"/>
      <c r="V17" s="325" t="str">
        <f t="shared" si="2"/>
        <v/>
      </c>
      <c r="W17" s="268"/>
      <c r="X17" s="269"/>
      <c r="Y17" s="269"/>
      <c r="Z17" s="1201" t="s">
        <v>224</v>
      </c>
      <c r="AA17" s="943" t="s">
        <v>223</v>
      </c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</row>
    <row r="18" spans="1:42" ht="17.25" customHeight="1" thickTop="1" thickBot="1" x14ac:dyDescent="0.45">
      <c r="A18" s="317">
        <v>8</v>
      </c>
      <c r="B18" s="68"/>
      <c r="C18" s="384"/>
      <c r="D18" s="320" t="str">
        <f t="shared" si="0"/>
        <v/>
      </c>
      <c r="E18" s="29"/>
      <c r="F18" s="71"/>
      <c r="G18" s="66"/>
      <c r="H18" s="64"/>
      <c r="I18" s="64"/>
      <c r="J18" s="652"/>
      <c r="K18" s="30"/>
      <c r="L18" s="655"/>
      <c r="M18" s="652"/>
      <c r="N18" s="320"/>
      <c r="O18" s="1175"/>
      <c r="P18" s="375"/>
      <c r="Q18" s="67" t="str">
        <f t="shared" si="1"/>
        <v/>
      </c>
      <c r="R18" s="60"/>
      <c r="S18" s="28"/>
      <c r="T18" s="1175"/>
      <c r="U18" s="404"/>
      <c r="V18" s="325" t="str">
        <f t="shared" si="2"/>
        <v/>
      </c>
      <c r="W18" s="268"/>
      <c r="X18" s="269"/>
      <c r="Y18" s="269"/>
      <c r="Z18" s="1202"/>
      <c r="AA18" s="944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</row>
    <row r="19" spans="1:42" ht="17.25" customHeight="1" thickTop="1" thickBot="1" x14ac:dyDescent="0.45">
      <c r="A19" s="317">
        <v>9</v>
      </c>
      <c r="B19" s="68"/>
      <c r="C19" s="384"/>
      <c r="D19" s="320" t="str">
        <f t="shared" si="0"/>
        <v/>
      </c>
      <c r="E19" s="29"/>
      <c r="F19" s="71"/>
      <c r="G19" s="66"/>
      <c r="H19" s="64"/>
      <c r="I19" s="64"/>
      <c r="J19" s="652"/>
      <c r="K19" s="30"/>
      <c r="L19" s="655"/>
      <c r="M19" s="652"/>
      <c r="N19" s="320"/>
      <c r="O19" s="1175"/>
      <c r="P19" s="375"/>
      <c r="Q19" s="67" t="str">
        <f t="shared" si="1"/>
        <v/>
      </c>
      <c r="R19" s="60"/>
      <c r="S19" s="28"/>
      <c r="T19" s="315" t="s">
        <v>325</v>
      </c>
      <c r="U19" s="406"/>
      <c r="V19" s="325" t="str">
        <f t="shared" si="2"/>
        <v/>
      </c>
      <c r="W19" s="268"/>
      <c r="X19" s="269"/>
      <c r="Y19" s="269"/>
      <c r="Z19" s="1202"/>
      <c r="AA19" s="945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</row>
    <row r="20" spans="1:42" ht="17.25" customHeight="1" thickTop="1" thickBot="1" x14ac:dyDescent="0.45">
      <c r="A20" s="317">
        <v>10</v>
      </c>
      <c r="B20" s="68"/>
      <c r="C20" s="384"/>
      <c r="D20" s="320" t="str">
        <f t="shared" si="0"/>
        <v/>
      </c>
      <c r="E20" s="29"/>
      <c r="F20" s="71"/>
      <c r="G20" s="66"/>
      <c r="H20" s="64"/>
      <c r="I20" s="64"/>
      <c r="J20" s="652"/>
      <c r="K20" s="30"/>
      <c r="L20" s="655"/>
      <c r="M20" s="652"/>
      <c r="N20" s="320"/>
      <c r="O20" s="315" t="s">
        <v>281</v>
      </c>
      <c r="P20" s="375"/>
      <c r="Q20" s="67" t="str">
        <f t="shared" si="1"/>
        <v/>
      </c>
      <c r="R20" s="60"/>
      <c r="S20" s="28"/>
      <c r="T20" s="1313"/>
      <c r="U20" s="406"/>
      <c r="V20" s="325" t="str">
        <f t="shared" si="2"/>
        <v/>
      </c>
      <c r="W20" s="268"/>
      <c r="X20" s="269"/>
      <c r="Y20" s="269"/>
      <c r="Z20" s="1203" t="s">
        <v>66</v>
      </c>
      <c r="AA20" s="1019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</row>
    <row r="21" spans="1:42" ht="17.25" customHeight="1" thickTop="1" thickBot="1" x14ac:dyDescent="0.45">
      <c r="A21" s="317">
        <v>11</v>
      </c>
      <c r="B21" s="68"/>
      <c r="C21" s="384"/>
      <c r="D21" s="320" t="str">
        <f t="shared" si="0"/>
        <v/>
      </c>
      <c r="E21" s="29"/>
      <c r="F21" s="71"/>
      <c r="G21" s="66"/>
      <c r="H21" s="64"/>
      <c r="I21" s="64"/>
      <c r="J21" s="652"/>
      <c r="K21" s="30"/>
      <c r="L21" s="655"/>
      <c r="M21" s="652"/>
      <c r="N21" s="320"/>
      <c r="O21" s="1175"/>
      <c r="P21" s="375"/>
      <c r="Q21" s="67" t="str">
        <f t="shared" si="1"/>
        <v/>
      </c>
      <c r="R21" s="60"/>
      <c r="S21" s="28"/>
      <c r="T21" s="1313"/>
      <c r="U21" s="399"/>
      <c r="V21" s="325" t="str">
        <f t="shared" si="2"/>
        <v/>
      </c>
      <c r="W21" s="268"/>
      <c r="X21" s="269"/>
      <c r="Y21" s="269"/>
      <c r="Z21" s="1199"/>
      <c r="AA21" s="1020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</row>
    <row r="22" spans="1:42" ht="17.25" customHeight="1" thickTop="1" thickBot="1" x14ac:dyDescent="0.45">
      <c r="A22" s="317">
        <v>12</v>
      </c>
      <c r="B22" s="68"/>
      <c r="C22" s="384"/>
      <c r="D22" s="320" t="str">
        <f t="shared" si="0"/>
        <v/>
      </c>
      <c r="E22" s="29"/>
      <c r="F22" s="71"/>
      <c r="G22" s="66"/>
      <c r="H22" s="67"/>
      <c r="I22" s="64"/>
      <c r="J22" s="652"/>
      <c r="K22" s="30"/>
      <c r="L22" s="655"/>
      <c r="M22" s="652"/>
      <c r="N22" s="320"/>
      <c r="O22" s="1175"/>
      <c r="P22" s="375"/>
      <c r="Q22" s="67" t="str">
        <f t="shared" si="1"/>
        <v/>
      </c>
      <c r="R22" s="60"/>
      <c r="S22" s="28"/>
      <c r="T22" s="409"/>
      <c r="U22" s="399"/>
      <c r="V22" s="325" t="str">
        <f t="shared" si="2"/>
        <v/>
      </c>
      <c r="W22" s="268"/>
      <c r="X22" s="269"/>
      <c r="Y22" s="269"/>
      <c r="Z22" s="1199" t="s">
        <v>67</v>
      </c>
      <c r="AA22" s="1020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</row>
    <row r="23" spans="1:42" ht="17.25" customHeight="1" thickTop="1" x14ac:dyDescent="0.4">
      <c r="A23" s="317">
        <v>13</v>
      </c>
      <c r="B23" s="68"/>
      <c r="C23" s="384"/>
      <c r="D23" s="320" t="str">
        <f t="shared" si="0"/>
        <v/>
      </c>
      <c r="E23" s="29"/>
      <c r="F23" s="71"/>
      <c r="G23" s="66"/>
      <c r="H23" s="67"/>
      <c r="I23" s="64"/>
      <c r="J23" s="652"/>
      <c r="K23" s="30"/>
      <c r="L23" s="655"/>
      <c r="M23" s="652"/>
      <c r="N23" s="320"/>
      <c r="O23" s="376"/>
      <c r="P23" s="375"/>
      <c r="Q23" s="67" t="str">
        <f t="shared" si="1"/>
        <v/>
      </c>
      <c r="R23" s="60"/>
      <c r="S23" s="28"/>
      <c r="T23" s="409"/>
      <c r="U23" s="399"/>
      <c r="V23" s="325" t="str">
        <f t="shared" si="2"/>
        <v/>
      </c>
      <c r="W23" s="268"/>
      <c r="X23" s="269"/>
      <c r="Y23" s="269"/>
      <c r="Z23" s="1199"/>
      <c r="AA23" s="1020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</row>
    <row r="24" spans="1:42" ht="17.25" customHeight="1" x14ac:dyDescent="0.4">
      <c r="A24" s="317">
        <v>14</v>
      </c>
      <c r="B24" s="68"/>
      <c r="C24" s="384"/>
      <c r="D24" s="320" t="str">
        <f t="shared" si="0"/>
        <v/>
      </c>
      <c r="E24" s="29"/>
      <c r="F24" s="71"/>
      <c r="G24" s="66"/>
      <c r="H24" s="67"/>
      <c r="I24" s="64"/>
      <c r="J24" s="652"/>
      <c r="K24" s="30"/>
      <c r="L24" s="655"/>
      <c r="M24" s="652"/>
      <c r="N24" s="320"/>
      <c r="O24" s="376"/>
      <c r="P24" s="375"/>
      <c r="Q24" s="67" t="str">
        <f t="shared" si="1"/>
        <v/>
      </c>
      <c r="R24" s="60"/>
      <c r="S24" s="28"/>
      <c r="T24" s="409"/>
      <c r="U24" s="399"/>
      <c r="V24" s="325" t="str">
        <f t="shared" si="2"/>
        <v/>
      </c>
      <c r="W24" s="268"/>
      <c r="X24" s="269"/>
      <c r="Y24" s="269"/>
      <c r="Z24" s="1199" t="s">
        <v>68</v>
      </c>
      <c r="AA24" s="1020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</row>
    <row r="25" spans="1:42" ht="17.25" customHeight="1" thickBot="1" x14ac:dyDescent="0.45">
      <c r="A25" s="317">
        <v>15</v>
      </c>
      <c r="B25" s="68"/>
      <c r="C25" s="384"/>
      <c r="D25" s="320" t="str">
        <f t="shared" si="0"/>
        <v/>
      </c>
      <c r="E25" s="29"/>
      <c r="F25" s="71"/>
      <c r="G25" s="66"/>
      <c r="H25" s="67"/>
      <c r="I25" s="64"/>
      <c r="J25" s="652"/>
      <c r="K25" s="30"/>
      <c r="L25" s="655"/>
      <c r="M25" s="652"/>
      <c r="N25" s="320"/>
      <c r="O25" s="376"/>
      <c r="P25" s="375"/>
      <c r="Q25" s="67" t="str">
        <f t="shared" si="1"/>
        <v/>
      </c>
      <c r="R25" s="60"/>
      <c r="S25" s="28"/>
      <c r="T25" s="409"/>
      <c r="U25" s="399"/>
      <c r="V25" s="325" t="str">
        <f t="shared" si="2"/>
        <v/>
      </c>
      <c r="W25" s="268"/>
      <c r="X25" s="269"/>
      <c r="Y25" s="269"/>
      <c r="Z25" s="1244"/>
      <c r="AA25" s="1146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</row>
    <row r="26" spans="1:42" ht="17.25" customHeight="1" thickTop="1" x14ac:dyDescent="0.4">
      <c r="A26" s="317">
        <v>16</v>
      </c>
      <c r="B26" s="68"/>
      <c r="C26" s="384"/>
      <c r="D26" s="320" t="str">
        <f t="shared" si="0"/>
        <v/>
      </c>
      <c r="E26" s="29"/>
      <c r="F26" s="71"/>
      <c r="G26" s="66"/>
      <c r="H26" s="67"/>
      <c r="I26" s="64"/>
      <c r="J26" s="652"/>
      <c r="K26" s="30"/>
      <c r="L26" s="655"/>
      <c r="M26" s="652"/>
      <c r="N26" s="320"/>
      <c r="O26" s="376"/>
      <c r="P26" s="375"/>
      <c r="Q26" s="67" t="str">
        <f t="shared" si="1"/>
        <v/>
      </c>
      <c r="R26" s="60"/>
      <c r="S26" s="28"/>
      <c r="T26" s="409"/>
      <c r="U26" s="399"/>
      <c r="V26" s="325" t="str">
        <f t="shared" si="2"/>
        <v/>
      </c>
      <c r="W26" s="268"/>
      <c r="X26" s="269"/>
      <c r="Y26" s="269"/>
      <c r="Z26" s="1245" t="s">
        <v>225</v>
      </c>
      <c r="AA26" s="1233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</row>
    <row r="27" spans="1:42" ht="17.25" customHeight="1" x14ac:dyDescent="0.4">
      <c r="A27" s="317">
        <v>17</v>
      </c>
      <c r="B27" s="68"/>
      <c r="C27" s="384"/>
      <c r="D27" s="320" t="str">
        <f t="shared" si="0"/>
        <v/>
      </c>
      <c r="E27" s="29"/>
      <c r="F27" s="71"/>
      <c r="G27" s="66"/>
      <c r="H27" s="67"/>
      <c r="I27" s="64"/>
      <c r="J27" s="652"/>
      <c r="K27" s="30"/>
      <c r="L27" s="655"/>
      <c r="M27" s="652"/>
      <c r="N27" s="320"/>
      <c r="O27" s="376"/>
      <c r="P27" s="375"/>
      <c r="Q27" s="67" t="str">
        <f t="shared" si="1"/>
        <v/>
      </c>
      <c r="R27" s="60"/>
      <c r="S27" s="28"/>
      <c r="T27" s="409"/>
      <c r="U27" s="399"/>
      <c r="V27" s="325" t="str">
        <f t="shared" si="2"/>
        <v/>
      </c>
      <c r="W27" s="268"/>
      <c r="X27" s="269"/>
      <c r="Y27" s="269"/>
      <c r="Z27" s="1246"/>
      <c r="AA27" s="1234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</row>
    <row r="28" spans="1:42" ht="17.25" customHeight="1" x14ac:dyDescent="0.4">
      <c r="A28" s="317">
        <v>18</v>
      </c>
      <c r="B28" s="68"/>
      <c r="C28" s="384"/>
      <c r="D28" s="320" t="str">
        <f t="shared" si="0"/>
        <v/>
      </c>
      <c r="E28" s="29"/>
      <c r="F28" s="71"/>
      <c r="G28" s="66"/>
      <c r="H28" s="67"/>
      <c r="I28" s="64"/>
      <c r="J28" s="652"/>
      <c r="K28" s="30"/>
      <c r="L28" s="655"/>
      <c r="M28" s="652"/>
      <c r="N28" s="320"/>
      <c r="O28" s="376"/>
      <c r="P28" s="375"/>
      <c r="Q28" s="67" t="str">
        <f t="shared" si="1"/>
        <v/>
      </c>
      <c r="R28" s="60"/>
      <c r="S28" s="28"/>
      <c r="T28" s="409"/>
      <c r="U28" s="399"/>
      <c r="V28" s="325" t="str">
        <f t="shared" si="2"/>
        <v/>
      </c>
      <c r="W28" s="268"/>
      <c r="X28" s="269"/>
      <c r="Y28" s="269"/>
      <c r="Z28" s="1246"/>
      <c r="AA28" s="1234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</row>
    <row r="29" spans="1:42" ht="17.25" customHeight="1" thickBot="1" x14ac:dyDescent="0.45">
      <c r="A29" s="317">
        <v>19</v>
      </c>
      <c r="B29" s="68"/>
      <c r="C29" s="384"/>
      <c r="D29" s="320" t="str">
        <f t="shared" si="0"/>
        <v/>
      </c>
      <c r="E29" s="29"/>
      <c r="F29" s="71"/>
      <c r="G29" s="66"/>
      <c r="H29" s="67"/>
      <c r="I29" s="64"/>
      <c r="J29" s="652"/>
      <c r="K29" s="30"/>
      <c r="L29" s="655"/>
      <c r="M29" s="652"/>
      <c r="N29" s="320"/>
      <c r="O29" s="376"/>
      <c r="P29" s="375"/>
      <c r="Q29" s="67" t="str">
        <f t="shared" si="1"/>
        <v/>
      </c>
      <c r="R29" s="60"/>
      <c r="S29" s="28"/>
      <c r="T29" s="409"/>
      <c r="U29" s="399"/>
      <c r="V29" s="325" t="str">
        <f t="shared" si="2"/>
        <v/>
      </c>
      <c r="W29" s="268"/>
      <c r="X29" s="269"/>
      <c r="Y29" s="269"/>
      <c r="Z29" s="1247"/>
      <c r="AA29" s="1235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</row>
    <row r="30" spans="1:42" ht="17.25" customHeight="1" thickTop="1" x14ac:dyDescent="0.4">
      <c r="A30" s="317">
        <v>20</v>
      </c>
      <c r="B30" s="68"/>
      <c r="C30" s="384"/>
      <c r="D30" s="320" t="str">
        <f t="shared" si="0"/>
        <v/>
      </c>
      <c r="E30" s="29"/>
      <c r="F30" s="71"/>
      <c r="G30" s="66"/>
      <c r="H30" s="67"/>
      <c r="I30" s="64"/>
      <c r="J30" s="652"/>
      <c r="K30" s="30"/>
      <c r="L30" s="655"/>
      <c r="M30" s="652"/>
      <c r="N30" s="320"/>
      <c r="O30" s="376"/>
      <c r="P30" s="375"/>
      <c r="Q30" s="67" t="str">
        <f t="shared" si="1"/>
        <v/>
      </c>
      <c r="R30" s="60"/>
      <c r="S30" s="28"/>
      <c r="T30" s="410"/>
      <c r="U30" s="399"/>
      <c r="V30" s="325" t="str">
        <f t="shared" si="2"/>
        <v/>
      </c>
      <c r="W30" s="268"/>
      <c r="X30" s="269"/>
      <c r="Y30" s="269"/>
      <c r="Z30" s="418"/>
      <c r="AA30" s="41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</row>
    <row r="31" spans="1:42" ht="17.25" customHeight="1" thickBot="1" x14ac:dyDescent="0.45">
      <c r="A31" s="317">
        <v>21</v>
      </c>
      <c r="B31" s="68"/>
      <c r="C31" s="384"/>
      <c r="D31" s="320" t="str">
        <f t="shared" si="0"/>
        <v/>
      </c>
      <c r="E31" s="29"/>
      <c r="F31" s="71"/>
      <c r="G31" s="66"/>
      <c r="H31" s="67"/>
      <c r="I31" s="64"/>
      <c r="J31" s="652"/>
      <c r="K31" s="30"/>
      <c r="L31" s="655"/>
      <c r="M31" s="652"/>
      <c r="N31" s="320"/>
      <c r="O31" s="376"/>
      <c r="P31" s="375"/>
      <c r="Q31" s="67" t="str">
        <f t="shared" si="1"/>
        <v/>
      </c>
      <c r="R31" s="60"/>
      <c r="S31" s="28"/>
      <c r="T31" s="410"/>
      <c r="U31" s="399"/>
      <c r="V31" s="325" t="str">
        <f t="shared" si="2"/>
        <v/>
      </c>
      <c r="W31" s="268"/>
      <c r="X31" s="269"/>
      <c r="Y31" s="269"/>
      <c r="Z31" s="418"/>
      <c r="AA31" s="41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</row>
    <row r="32" spans="1:42" ht="17.25" customHeight="1" thickTop="1" x14ac:dyDescent="0.4">
      <c r="A32" s="317">
        <v>22</v>
      </c>
      <c r="B32" s="68"/>
      <c r="C32" s="384"/>
      <c r="D32" s="320" t="str">
        <f t="shared" si="0"/>
        <v/>
      </c>
      <c r="E32" s="29"/>
      <c r="F32" s="71"/>
      <c r="G32" s="66"/>
      <c r="H32" s="67"/>
      <c r="I32" s="64"/>
      <c r="J32" s="652"/>
      <c r="K32" s="30"/>
      <c r="L32" s="655"/>
      <c r="M32" s="652"/>
      <c r="N32" s="320"/>
      <c r="O32" s="376"/>
      <c r="P32" s="375"/>
      <c r="Q32" s="67" t="str">
        <f t="shared" si="1"/>
        <v/>
      </c>
      <c r="R32" s="60"/>
      <c r="S32" s="28"/>
      <c r="T32" s="410"/>
      <c r="U32" s="399"/>
      <c r="V32" s="325" t="str">
        <f t="shared" si="2"/>
        <v/>
      </c>
      <c r="W32" s="268"/>
      <c r="X32" s="269"/>
      <c r="Y32" s="269"/>
      <c r="Z32" s="1242" t="s">
        <v>173</v>
      </c>
      <c r="AA32" s="41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</row>
    <row r="33" spans="1:42" ht="17.25" customHeight="1" thickBot="1" x14ac:dyDescent="0.45">
      <c r="A33" s="317">
        <v>23</v>
      </c>
      <c r="B33" s="321" t="s">
        <v>52</v>
      </c>
      <c r="C33" s="384"/>
      <c r="D33" s="321" t="str">
        <f t="shared" si="0"/>
        <v>MUESTRA CONTROL</v>
      </c>
      <c r="E33" s="29"/>
      <c r="F33" s="71"/>
      <c r="G33" s="66"/>
      <c r="H33" s="67"/>
      <c r="I33" s="64"/>
      <c r="J33" s="652"/>
      <c r="K33" s="30"/>
      <c r="L33" s="655"/>
      <c r="M33" s="652"/>
      <c r="N33" s="320"/>
      <c r="O33" s="376"/>
      <c r="P33" s="375"/>
      <c r="Q33" s="323" t="str">
        <f t="shared" si="1"/>
        <v>MUESTRA CONTROL</v>
      </c>
      <c r="R33" s="60"/>
      <c r="S33" s="28"/>
      <c r="T33" s="410"/>
      <c r="U33" s="399"/>
      <c r="V33" s="326" t="str">
        <f t="shared" si="2"/>
        <v>MUESTRA CONTROL</v>
      </c>
      <c r="W33" s="268"/>
      <c r="X33" s="269"/>
      <c r="Y33" s="269"/>
      <c r="Z33" s="1243"/>
      <c r="AA33" s="41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</row>
    <row r="34" spans="1:42" ht="17.25" customHeight="1" thickTop="1" thickBot="1" x14ac:dyDescent="0.45">
      <c r="A34" s="317">
        <v>24</v>
      </c>
      <c r="B34" s="68"/>
      <c r="C34" s="384"/>
      <c r="D34" s="320" t="str">
        <f t="shared" si="0"/>
        <v/>
      </c>
      <c r="E34" s="29"/>
      <c r="F34" s="71"/>
      <c r="G34" s="66"/>
      <c r="H34" s="67"/>
      <c r="I34" s="64"/>
      <c r="J34" s="652"/>
      <c r="K34" s="30"/>
      <c r="L34" s="655"/>
      <c r="M34" s="652"/>
      <c r="N34" s="320"/>
      <c r="O34" s="376"/>
      <c r="P34" s="375"/>
      <c r="Q34" s="67" t="str">
        <f t="shared" si="1"/>
        <v/>
      </c>
      <c r="R34" s="60"/>
      <c r="S34" s="28"/>
      <c r="T34" s="410"/>
      <c r="U34" s="399"/>
      <c r="V34" s="325" t="str">
        <f t="shared" si="2"/>
        <v/>
      </c>
      <c r="W34" s="268"/>
      <c r="X34" s="269"/>
      <c r="Y34" s="269"/>
      <c r="Z34" s="327">
        <v>5</v>
      </c>
      <c r="AA34" s="41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</row>
    <row r="35" spans="1:42" ht="17.25" customHeight="1" thickTop="1" thickBot="1" x14ac:dyDescent="0.45">
      <c r="A35" s="317">
        <v>25</v>
      </c>
      <c r="B35" s="68"/>
      <c r="C35" s="384"/>
      <c r="D35" s="320" t="str">
        <f t="shared" si="0"/>
        <v/>
      </c>
      <c r="E35" s="29"/>
      <c r="F35" s="71"/>
      <c r="G35" s="66"/>
      <c r="H35" s="67"/>
      <c r="I35" s="64"/>
      <c r="J35" s="652"/>
      <c r="K35" s="30"/>
      <c r="L35" s="655"/>
      <c r="M35" s="652"/>
      <c r="N35" s="320"/>
      <c r="O35" s="376"/>
      <c r="P35" s="375"/>
      <c r="Q35" s="67" t="str">
        <f t="shared" si="1"/>
        <v/>
      </c>
      <c r="R35" s="60"/>
      <c r="S35" s="28"/>
      <c r="T35" s="410"/>
      <c r="U35" s="399"/>
      <c r="V35" s="325" t="str">
        <f t="shared" si="2"/>
        <v/>
      </c>
      <c r="W35" s="268"/>
      <c r="X35" s="269"/>
      <c r="Y35" s="269"/>
      <c r="Z35" s="327">
        <v>10</v>
      </c>
      <c r="AA35" s="41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</row>
    <row r="36" spans="1:42" ht="17.25" customHeight="1" thickTop="1" thickBot="1" x14ac:dyDescent="0.45">
      <c r="A36" s="317">
        <v>26</v>
      </c>
      <c r="B36" s="68"/>
      <c r="C36" s="384"/>
      <c r="D36" s="320" t="str">
        <f t="shared" si="0"/>
        <v/>
      </c>
      <c r="E36" s="29"/>
      <c r="F36" s="71"/>
      <c r="G36" s="66"/>
      <c r="H36" s="67"/>
      <c r="I36" s="64"/>
      <c r="J36" s="652"/>
      <c r="K36" s="30"/>
      <c r="L36" s="655"/>
      <c r="M36" s="652"/>
      <c r="N36" s="320"/>
      <c r="O36" s="376"/>
      <c r="P36" s="375"/>
      <c r="Q36" s="67" t="str">
        <f t="shared" si="1"/>
        <v/>
      </c>
      <c r="R36" s="60"/>
      <c r="S36" s="28"/>
      <c r="T36" s="410"/>
      <c r="U36" s="399"/>
      <c r="V36" s="325" t="str">
        <f t="shared" si="2"/>
        <v/>
      </c>
      <c r="W36" s="268"/>
      <c r="X36" s="269"/>
      <c r="Y36" s="269"/>
      <c r="Z36" s="327">
        <v>25</v>
      </c>
      <c r="AA36" s="41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</row>
    <row r="37" spans="1:42" ht="17.25" customHeight="1" thickTop="1" thickBot="1" x14ac:dyDescent="0.45">
      <c r="A37" s="317">
        <v>27</v>
      </c>
      <c r="B37" s="68"/>
      <c r="C37" s="384"/>
      <c r="D37" s="320" t="str">
        <f t="shared" si="0"/>
        <v/>
      </c>
      <c r="E37" s="29"/>
      <c r="F37" s="71"/>
      <c r="G37" s="66"/>
      <c r="H37" s="67"/>
      <c r="I37" s="64"/>
      <c r="J37" s="652"/>
      <c r="K37" s="30"/>
      <c r="L37" s="655"/>
      <c r="M37" s="652"/>
      <c r="N37" s="320"/>
      <c r="O37" s="376"/>
      <c r="P37" s="375"/>
      <c r="Q37" s="67" t="str">
        <f t="shared" si="1"/>
        <v/>
      </c>
      <c r="R37" s="60"/>
      <c r="S37" s="28"/>
      <c r="T37" s="410"/>
      <c r="U37" s="399"/>
      <c r="V37" s="325" t="str">
        <f t="shared" si="2"/>
        <v/>
      </c>
      <c r="W37" s="268"/>
      <c r="X37" s="269"/>
      <c r="Y37" s="269"/>
      <c r="Z37" s="327">
        <v>50</v>
      </c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</row>
    <row r="38" spans="1:42" ht="17.25" customHeight="1" thickTop="1" x14ac:dyDescent="0.4">
      <c r="A38" s="317">
        <v>28</v>
      </c>
      <c r="B38" s="68"/>
      <c r="C38" s="384"/>
      <c r="D38" s="320" t="str">
        <f t="shared" si="0"/>
        <v/>
      </c>
      <c r="E38" s="29"/>
      <c r="F38" s="71"/>
      <c r="G38" s="66"/>
      <c r="H38" s="67"/>
      <c r="I38" s="64"/>
      <c r="J38" s="652"/>
      <c r="K38" s="30"/>
      <c r="L38" s="655"/>
      <c r="M38" s="652"/>
      <c r="N38" s="320"/>
      <c r="O38" s="376"/>
      <c r="P38" s="375"/>
      <c r="Q38" s="67" t="str">
        <f t="shared" si="1"/>
        <v/>
      </c>
      <c r="R38" s="60"/>
      <c r="S38" s="28"/>
      <c r="T38" s="410"/>
      <c r="U38" s="399"/>
      <c r="V38" s="325" t="str">
        <f t="shared" si="2"/>
        <v/>
      </c>
      <c r="W38" s="268"/>
      <c r="X38" s="269"/>
      <c r="Y38" s="269"/>
      <c r="Z38" s="1173" t="s">
        <v>254</v>
      </c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</row>
    <row r="39" spans="1:42" ht="17.25" customHeight="1" thickBot="1" x14ac:dyDescent="0.45">
      <c r="A39" s="317">
        <v>29</v>
      </c>
      <c r="B39" s="68"/>
      <c r="C39" s="384"/>
      <c r="D39" s="320" t="str">
        <f t="shared" si="0"/>
        <v/>
      </c>
      <c r="E39" s="29"/>
      <c r="F39" s="71"/>
      <c r="G39" s="66"/>
      <c r="H39" s="67"/>
      <c r="I39" s="64"/>
      <c r="J39" s="652"/>
      <c r="K39" s="30"/>
      <c r="L39" s="655"/>
      <c r="M39" s="652"/>
      <c r="N39" s="320"/>
      <c r="O39" s="376"/>
      <c r="P39" s="375"/>
      <c r="Q39" s="67" t="str">
        <f t="shared" si="1"/>
        <v/>
      </c>
      <c r="R39" s="60"/>
      <c r="S39" s="28"/>
      <c r="T39" s="410"/>
      <c r="U39" s="399"/>
      <c r="V39" s="325" t="str">
        <f t="shared" si="2"/>
        <v/>
      </c>
      <c r="W39" s="268"/>
      <c r="X39" s="269"/>
      <c r="Y39" s="269"/>
      <c r="Z39" s="1174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</row>
    <row r="40" spans="1:42" ht="17.25" customHeight="1" thickTop="1" thickBot="1" x14ac:dyDescent="0.45">
      <c r="A40" s="317">
        <v>30</v>
      </c>
      <c r="B40" s="68"/>
      <c r="C40" s="384"/>
      <c r="D40" s="320" t="str">
        <f t="shared" si="0"/>
        <v/>
      </c>
      <c r="E40" s="29"/>
      <c r="F40" s="71"/>
      <c r="G40" s="66"/>
      <c r="H40" s="67"/>
      <c r="I40" s="64"/>
      <c r="J40" s="652"/>
      <c r="K40" s="30"/>
      <c r="L40" s="655"/>
      <c r="M40" s="652"/>
      <c r="N40" s="320"/>
      <c r="O40" s="376"/>
      <c r="P40" s="375"/>
      <c r="Q40" s="67" t="str">
        <f t="shared" si="1"/>
        <v/>
      </c>
      <c r="R40" s="60"/>
      <c r="S40" s="28"/>
      <c r="T40" s="410"/>
      <c r="U40" s="399"/>
      <c r="V40" s="325" t="str">
        <f t="shared" si="2"/>
        <v/>
      </c>
      <c r="W40" s="268"/>
      <c r="X40" s="269"/>
      <c r="Y40" s="269"/>
      <c r="Z40" s="315" t="s">
        <v>255</v>
      </c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</row>
    <row r="41" spans="1:42" ht="17.25" customHeight="1" thickTop="1" thickBot="1" x14ac:dyDescent="0.45">
      <c r="A41" s="317">
        <v>31</v>
      </c>
      <c r="B41" s="68"/>
      <c r="C41" s="384"/>
      <c r="D41" s="320" t="str">
        <f t="shared" si="0"/>
        <v/>
      </c>
      <c r="E41" s="29"/>
      <c r="F41" s="71"/>
      <c r="G41" s="66"/>
      <c r="H41" s="67"/>
      <c r="I41" s="64"/>
      <c r="J41" s="652"/>
      <c r="K41" s="30"/>
      <c r="L41" s="655"/>
      <c r="M41" s="652"/>
      <c r="N41" s="320"/>
      <c r="O41" s="376"/>
      <c r="P41" s="375"/>
      <c r="Q41" s="67" t="str">
        <f t="shared" si="1"/>
        <v/>
      </c>
      <c r="R41" s="60"/>
      <c r="S41" s="28"/>
      <c r="T41" s="410"/>
      <c r="U41" s="399"/>
      <c r="V41" s="325" t="str">
        <f t="shared" si="2"/>
        <v/>
      </c>
      <c r="W41" s="268"/>
      <c r="X41" s="269"/>
      <c r="Y41" s="269"/>
      <c r="Z41" s="1175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</row>
    <row r="42" spans="1:42" ht="17.25" customHeight="1" thickTop="1" thickBot="1" x14ac:dyDescent="0.45">
      <c r="A42" s="317">
        <v>32</v>
      </c>
      <c r="B42" s="68"/>
      <c r="C42" s="384"/>
      <c r="D42" s="320" t="str">
        <f t="shared" si="0"/>
        <v/>
      </c>
      <c r="E42" s="29"/>
      <c r="F42" s="71"/>
      <c r="G42" s="66"/>
      <c r="H42" s="67"/>
      <c r="I42" s="64"/>
      <c r="J42" s="652"/>
      <c r="K42" s="30"/>
      <c r="L42" s="655"/>
      <c r="M42" s="652"/>
      <c r="N42" s="320"/>
      <c r="O42" s="376"/>
      <c r="P42" s="375"/>
      <c r="Q42" s="67" t="str">
        <f t="shared" si="1"/>
        <v/>
      </c>
      <c r="R42" s="60"/>
      <c r="S42" s="28"/>
      <c r="T42" s="410"/>
      <c r="U42" s="399"/>
      <c r="V42" s="325" t="str">
        <f t="shared" si="2"/>
        <v/>
      </c>
      <c r="W42" s="268"/>
      <c r="X42" s="269"/>
      <c r="Y42" s="269"/>
      <c r="Z42" s="1175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</row>
    <row r="43" spans="1:42" ht="17.25" customHeight="1" thickTop="1" thickBot="1" x14ac:dyDescent="0.45">
      <c r="A43" s="317">
        <v>33</v>
      </c>
      <c r="B43" s="68"/>
      <c r="C43" s="384"/>
      <c r="D43" s="320" t="str">
        <f t="shared" si="0"/>
        <v/>
      </c>
      <c r="E43" s="29"/>
      <c r="F43" s="71"/>
      <c r="G43" s="66"/>
      <c r="H43" s="67"/>
      <c r="I43" s="64"/>
      <c r="J43" s="652"/>
      <c r="K43" s="30"/>
      <c r="L43" s="655"/>
      <c r="M43" s="652"/>
      <c r="N43" s="320"/>
      <c r="O43" s="376"/>
      <c r="P43" s="375"/>
      <c r="Q43" s="67" t="str">
        <f t="shared" si="1"/>
        <v/>
      </c>
      <c r="R43" s="60"/>
      <c r="S43" s="28"/>
      <c r="T43" s="410"/>
      <c r="U43" s="399"/>
      <c r="V43" s="325" t="str">
        <f t="shared" si="2"/>
        <v/>
      </c>
      <c r="W43" s="268"/>
      <c r="X43" s="269"/>
      <c r="Y43" s="269"/>
      <c r="Z43" s="315" t="s">
        <v>282</v>
      </c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398"/>
      <c r="AN43" s="398"/>
      <c r="AO43" s="398"/>
      <c r="AP43" s="398"/>
    </row>
    <row r="44" spans="1:42" ht="17.25" customHeight="1" thickTop="1" thickBot="1" x14ac:dyDescent="0.45">
      <c r="A44" s="317">
        <v>34</v>
      </c>
      <c r="B44" s="68"/>
      <c r="C44" s="384"/>
      <c r="D44" s="320" t="str">
        <f t="shared" si="0"/>
        <v/>
      </c>
      <c r="E44" s="29"/>
      <c r="F44" s="71"/>
      <c r="G44" s="66"/>
      <c r="H44" s="67"/>
      <c r="I44" s="64"/>
      <c r="J44" s="652"/>
      <c r="K44" s="30"/>
      <c r="L44" s="655"/>
      <c r="M44" s="652"/>
      <c r="N44" s="320"/>
      <c r="O44" s="376"/>
      <c r="P44" s="375"/>
      <c r="Q44" s="67" t="str">
        <f t="shared" si="1"/>
        <v/>
      </c>
      <c r="R44" s="60"/>
      <c r="S44" s="28"/>
      <c r="T44" s="410"/>
      <c r="U44" s="399"/>
      <c r="V44" s="325" t="str">
        <f t="shared" si="2"/>
        <v/>
      </c>
      <c r="W44" s="268"/>
      <c r="X44" s="269"/>
      <c r="Y44" s="269"/>
      <c r="Z44" s="1175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398"/>
      <c r="AN44" s="398"/>
      <c r="AO44" s="398"/>
      <c r="AP44" s="398"/>
    </row>
    <row r="45" spans="1:42" ht="17.25" customHeight="1" thickTop="1" thickBot="1" x14ac:dyDescent="0.45">
      <c r="A45" s="317">
        <v>35</v>
      </c>
      <c r="B45" s="68"/>
      <c r="C45" s="384"/>
      <c r="D45" s="320" t="str">
        <f t="shared" si="0"/>
        <v/>
      </c>
      <c r="E45" s="29"/>
      <c r="F45" s="71"/>
      <c r="G45" s="66"/>
      <c r="H45" s="67"/>
      <c r="I45" s="64"/>
      <c r="J45" s="652"/>
      <c r="K45" s="30"/>
      <c r="L45" s="655"/>
      <c r="M45" s="652"/>
      <c r="N45" s="320"/>
      <c r="O45" s="376"/>
      <c r="P45" s="375"/>
      <c r="Q45" s="67" t="str">
        <f t="shared" si="1"/>
        <v/>
      </c>
      <c r="R45" s="60"/>
      <c r="S45" s="28"/>
      <c r="T45" s="410"/>
      <c r="U45" s="399"/>
      <c r="V45" s="325" t="str">
        <f t="shared" si="2"/>
        <v/>
      </c>
      <c r="W45" s="268"/>
      <c r="X45" s="269"/>
      <c r="Y45" s="269"/>
      <c r="Z45" s="1175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  <c r="AL45" s="398"/>
      <c r="AM45" s="398"/>
      <c r="AN45" s="398"/>
      <c r="AO45" s="398"/>
      <c r="AP45" s="398"/>
    </row>
    <row r="46" spans="1:42" ht="17.25" customHeight="1" thickTop="1" thickBot="1" x14ac:dyDescent="0.45">
      <c r="A46" s="317">
        <v>36</v>
      </c>
      <c r="B46" s="68"/>
      <c r="C46" s="384"/>
      <c r="D46" s="320" t="str">
        <f t="shared" si="0"/>
        <v/>
      </c>
      <c r="E46" s="29"/>
      <c r="F46" s="71"/>
      <c r="G46" s="66"/>
      <c r="H46" s="67"/>
      <c r="I46" s="64"/>
      <c r="J46" s="652"/>
      <c r="K46" s="30"/>
      <c r="L46" s="655"/>
      <c r="M46" s="652"/>
      <c r="N46" s="320"/>
      <c r="O46" s="376"/>
      <c r="P46" s="375"/>
      <c r="Q46" s="67" t="str">
        <f t="shared" si="1"/>
        <v/>
      </c>
      <c r="R46" s="60"/>
      <c r="S46" s="28"/>
      <c r="T46" s="410"/>
      <c r="U46" s="399"/>
      <c r="V46" s="325" t="str">
        <f t="shared" si="2"/>
        <v/>
      </c>
      <c r="W46" s="268"/>
      <c r="X46" s="269"/>
      <c r="Y46" s="269"/>
      <c r="Z46" s="315" t="s">
        <v>283</v>
      </c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398"/>
      <c r="AM46" s="398"/>
      <c r="AN46" s="398"/>
      <c r="AO46" s="398"/>
      <c r="AP46" s="398"/>
    </row>
    <row r="47" spans="1:42" ht="17.25" customHeight="1" thickTop="1" thickBot="1" x14ac:dyDescent="0.45">
      <c r="A47" s="317">
        <v>37</v>
      </c>
      <c r="B47" s="68"/>
      <c r="C47" s="384"/>
      <c r="D47" s="320" t="str">
        <f t="shared" si="0"/>
        <v/>
      </c>
      <c r="E47" s="29"/>
      <c r="F47" s="71"/>
      <c r="G47" s="66"/>
      <c r="H47" s="67"/>
      <c r="I47" s="64"/>
      <c r="J47" s="652"/>
      <c r="K47" s="30"/>
      <c r="L47" s="655"/>
      <c r="M47" s="652"/>
      <c r="N47" s="320"/>
      <c r="O47" s="376"/>
      <c r="P47" s="375"/>
      <c r="Q47" s="67" t="str">
        <f t="shared" si="1"/>
        <v/>
      </c>
      <c r="R47" s="60"/>
      <c r="S47" s="28"/>
      <c r="T47" s="410"/>
      <c r="U47" s="399"/>
      <c r="V47" s="325" t="str">
        <f t="shared" si="2"/>
        <v/>
      </c>
      <c r="W47" s="268"/>
      <c r="X47" s="269"/>
      <c r="Y47" s="269"/>
      <c r="Z47" s="1175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8"/>
      <c r="AP47" s="398"/>
    </row>
    <row r="48" spans="1:42" ht="17.25" customHeight="1" thickTop="1" thickBot="1" x14ac:dyDescent="0.45">
      <c r="A48" s="317">
        <v>38</v>
      </c>
      <c r="B48" s="68"/>
      <c r="C48" s="384"/>
      <c r="D48" s="320" t="str">
        <f t="shared" si="0"/>
        <v/>
      </c>
      <c r="E48" s="29"/>
      <c r="F48" s="71"/>
      <c r="G48" s="66"/>
      <c r="H48" s="67"/>
      <c r="I48" s="64"/>
      <c r="J48" s="652"/>
      <c r="K48" s="30"/>
      <c r="L48" s="655"/>
      <c r="M48" s="652"/>
      <c r="N48" s="320"/>
      <c r="O48" s="376"/>
      <c r="P48" s="375"/>
      <c r="Q48" s="67" t="str">
        <f t="shared" si="1"/>
        <v/>
      </c>
      <c r="R48" s="60"/>
      <c r="S48" s="28"/>
      <c r="T48" s="410"/>
      <c r="U48" s="399"/>
      <c r="V48" s="325" t="str">
        <f t="shared" si="2"/>
        <v/>
      </c>
      <c r="W48" s="268"/>
      <c r="X48" s="269"/>
      <c r="Y48" s="269"/>
      <c r="Z48" s="1175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398"/>
      <c r="AM48" s="398"/>
      <c r="AN48" s="398"/>
      <c r="AO48" s="398"/>
      <c r="AP48" s="398"/>
    </row>
    <row r="49" spans="1:42" ht="17.25" customHeight="1" thickTop="1" thickBot="1" x14ac:dyDescent="0.45">
      <c r="A49" s="317">
        <v>39</v>
      </c>
      <c r="B49" s="68"/>
      <c r="C49" s="384"/>
      <c r="D49" s="320" t="str">
        <f t="shared" si="0"/>
        <v/>
      </c>
      <c r="E49" s="29"/>
      <c r="F49" s="71"/>
      <c r="G49" s="66"/>
      <c r="H49" s="67"/>
      <c r="I49" s="64"/>
      <c r="J49" s="652"/>
      <c r="K49" s="30"/>
      <c r="L49" s="655"/>
      <c r="M49" s="652"/>
      <c r="N49" s="320"/>
      <c r="O49" s="376"/>
      <c r="P49" s="375"/>
      <c r="Q49" s="67" t="str">
        <f t="shared" si="1"/>
        <v/>
      </c>
      <c r="R49" s="60"/>
      <c r="S49" s="28"/>
      <c r="T49" s="410"/>
      <c r="U49" s="399"/>
      <c r="V49" s="325" t="str">
        <f t="shared" si="2"/>
        <v/>
      </c>
      <c r="W49" s="268"/>
      <c r="X49" s="269"/>
      <c r="Y49" s="269"/>
      <c r="Z49" s="315" t="s">
        <v>284</v>
      </c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</row>
    <row r="50" spans="1:42" ht="17.25" customHeight="1" thickTop="1" thickBot="1" x14ac:dyDescent="0.45">
      <c r="A50" s="317">
        <v>40</v>
      </c>
      <c r="B50" s="68"/>
      <c r="C50" s="384"/>
      <c r="D50" s="320" t="str">
        <f t="shared" si="0"/>
        <v/>
      </c>
      <c r="E50" s="29"/>
      <c r="F50" s="71"/>
      <c r="G50" s="66"/>
      <c r="H50" s="67"/>
      <c r="I50" s="64"/>
      <c r="J50" s="652"/>
      <c r="K50" s="30"/>
      <c r="L50" s="655"/>
      <c r="M50" s="652"/>
      <c r="N50" s="320"/>
      <c r="O50" s="376"/>
      <c r="P50" s="375"/>
      <c r="Q50" s="67" t="str">
        <f t="shared" si="1"/>
        <v/>
      </c>
      <c r="R50" s="60"/>
      <c r="S50" s="28"/>
      <c r="T50" s="410"/>
      <c r="U50" s="399"/>
      <c r="V50" s="325" t="str">
        <f t="shared" si="2"/>
        <v/>
      </c>
      <c r="W50" s="268"/>
      <c r="X50" s="269"/>
      <c r="Y50" s="269"/>
      <c r="Z50" s="1175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</row>
    <row r="51" spans="1:42" ht="17.25" customHeight="1" thickTop="1" thickBot="1" x14ac:dyDescent="0.45">
      <c r="A51" s="317">
        <v>41</v>
      </c>
      <c r="B51" s="68"/>
      <c r="C51" s="384"/>
      <c r="D51" s="320" t="str">
        <f t="shared" si="0"/>
        <v/>
      </c>
      <c r="E51" s="29"/>
      <c r="F51" s="71"/>
      <c r="G51" s="66"/>
      <c r="H51" s="67"/>
      <c r="I51" s="64"/>
      <c r="J51" s="652"/>
      <c r="K51" s="30"/>
      <c r="L51" s="655"/>
      <c r="M51" s="652"/>
      <c r="N51" s="320"/>
      <c r="O51" s="376"/>
      <c r="P51" s="375"/>
      <c r="Q51" s="67" t="str">
        <f t="shared" si="1"/>
        <v/>
      </c>
      <c r="R51" s="60"/>
      <c r="S51" s="28"/>
      <c r="T51" s="410"/>
      <c r="U51" s="399"/>
      <c r="V51" s="325" t="str">
        <f t="shared" si="2"/>
        <v/>
      </c>
      <c r="W51" s="268"/>
      <c r="X51" s="269"/>
      <c r="Y51" s="269"/>
      <c r="Z51" s="1175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</row>
    <row r="52" spans="1:42" ht="17.25" customHeight="1" thickTop="1" x14ac:dyDescent="0.4">
      <c r="A52" s="317">
        <v>42</v>
      </c>
      <c r="B52" s="68"/>
      <c r="C52" s="384"/>
      <c r="D52" s="320" t="str">
        <f t="shared" si="0"/>
        <v/>
      </c>
      <c r="E52" s="29"/>
      <c r="F52" s="71"/>
      <c r="G52" s="66"/>
      <c r="H52" s="67"/>
      <c r="I52" s="64"/>
      <c r="J52" s="652"/>
      <c r="K52" s="30"/>
      <c r="L52" s="655"/>
      <c r="M52" s="652"/>
      <c r="N52" s="320"/>
      <c r="O52" s="376"/>
      <c r="P52" s="375"/>
      <c r="Q52" s="67" t="str">
        <f t="shared" si="1"/>
        <v/>
      </c>
      <c r="R52" s="60"/>
      <c r="S52" s="28"/>
      <c r="T52" s="410"/>
      <c r="U52" s="399"/>
      <c r="V52" s="325" t="str">
        <f t="shared" si="2"/>
        <v/>
      </c>
      <c r="W52" s="268"/>
      <c r="X52" s="269"/>
      <c r="Y52" s="269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</row>
    <row r="53" spans="1:42" ht="17.25" customHeight="1" x14ac:dyDescent="0.4">
      <c r="A53" s="317">
        <v>43</v>
      </c>
      <c r="B53" s="68"/>
      <c r="C53" s="384"/>
      <c r="D53" s="320" t="str">
        <f t="shared" si="0"/>
        <v/>
      </c>
      <c r="E53" s="29"/>
      <c r="F53" s="71"/>
      <c r="G53" s="66"/>
      <c r="H53" s="67"/>
      <c r="I53" s="64"/>
      <c r="J53" s="652"/>
      <c r="K53" s="30"/>
      <c r="L53" s="655"/>
      <c r="M53" s="652"/>
      <c r="N53" s="320"/>
      <c r="O53" s="376"/>
      <c r="P53" s="375"/>
      <c r="Q53" s="67" t="str">
        <f t="shared" si="1"/>
        <v/>
      </c>
      <c r="R53" s="60"/>
      <c r="S53" s="28"/>
      <c r="T53" s="409"/>
      <c r="U53" s="407"/>
      <c r="V53" s="325" t="str">
        <f t="shared" si="2"/>
        <v/>
      </c>
      <c r="W53" s="268"/>
      <c r="X53" s="269"/>
      <c r="Y53" s="269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</row>
    <row r="54" spans="1:42" ht="17.25" customHeight="1" thickBot="1" x14ac:dyDescent="0.45">
      <c r="A54" s="318">
        <v>44</v>
      </c>
      <c r="B54" s="322" t="s">
        <v>52</v>
      </c>
      <c r="C54" s="385"/>
      <c r="D54" s="326" t="str">
        <f t="shared" si="0"/>
        <v>MUESTRA CONTROL</v>
      </c>
      <c r="E54" s="29"/>
      <c r="F54" s="71"/>
      <c r="G54" s="66"/>
      <c r="H54" s="67"/>
      <c r="I54" s="64"/>
      <c r="J54" s="653"/>
      <c r="K54" s="69"/>
      <c r="L54" s="656"/>
      <c r="M54" s="657"/>
      <c r="N54" s="658"/>
      <c r="O54" s="377"/>
      <c r="P54" s="375"/>
      <c r="Q54" s="323" t="str">
        <f t="shared" si="1"/>
        <v>MUESTRA CONTROL</v>
      </c>
      <c r="R54" s="60"/>
      <c r="S54" s="72"/>
      <c r="T54" s="409"/>
      <c r="U54" s="408"/>
      <c r="V54" s="322" t="str">
        <f t="shared" si="2"/>
        <v>MUESTRA CONTROL</v>
      </c>
      <c r="W54" s="268"/>
      <c r="X54" s="269"/>
      <c r="Y54" s="269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398"/>
      <c r="AM54" s="398"/>
      <c r="AN54" s="398"/>
      <c r="AO54" s="398"/>
      <c r="AP54" s="398"/>
    </row>
    <row r="55" spans="1:42" ht="12.75" customHeight="1" thickTop="1" thickBot="1" x14ac:dyDescent="0.45">
      <c r="A55" s="388"/>
      <c r="B55" s="388"/>
      <c r="C55" s="385"/>
      <c r="D55" s="1032" t="s">
        <v>94</v>
      </c>
      <c r="E55" s="1032"/>
      <c r="F55" s="1032"/>
      <c r="G55" s="1032"/>
      <c r="H55" s="1035"/>
      <c r="I55" s="1035"/>
      <c r="J55" s="1035"/>
      <c r="K55" s="1035"/>
      <c r="L55" s="1035"/>
      <c r="M55" s="1035"/>
      <c r="N55" s="1035"/>
      <c r="O55" s="378"/>
      <c r="P55" s="375"/>
      <c r="Q55" s="988" t="s">
        <v>94</v>
      </c>
      <c r="R55" s="989"/>
      <c r="S55" s="1216"/>
      <c r="T55" s="1217"/>
      <c r="U55" s="398"/>
      <c r="V55" s="988" t="s">
        <v>94</v>
      </c>
      <c r="W55" s="989"/>
      <c r="X55" s="1172"/>
      <c r="Y55" s="1172"/>
      <c r="Z55" s="1172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  <c r="AO55" s="398"/>
      <c r="AP55" s="398"/>
    </row>
    <row r="56" spans="1:42" ht="12.75" customHeight="1" thickTop="1" thickBot="1" x14ac:dyDescent="0.45">
      <c r="A56" s="389"/>
      <c r="B56" s="389"/>
      <c r="C56" s="385"/>
      <c r="D56" s="1033"/>
      <c r="E56" s="1033"/>
      <c r="F56" s="1033"/>
      <c r="G56" s="1033"/>
      <c r="H56" s="1036"/>
      <c r="I56" s="1036"/>
      <c r="J56" s="1036"/>
      <c r="K56" s="1036"/>
      <c r="L56" s="1036"/>
      <c r="M56" s="1036"/>
      <c r="N56" s="1036"/>
      <c r="O56" s="378"/>
      <c r="P56" s="375"/>
      <c r="Q56" s="990"/>
      <c r="R56" s="991"/>
      <c r="S56" s="1218"/>
      <c r="T56" s="1219"/>
      <c r="U56" s="398"/>
      <c r="V56" s="990"/>
      <c r="W56" s="991"/>
      <c r="X56" s="1172"/>
      <c r="Y56" s="1172"/>
      <c r="Z56" s="1172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398"/>
      <c r="AO56" s="398"/>
      <c r="AP56" s="398"/>
    </row>
    <row r="57" spans="1:42" ht="12.75" customHeight="1" thickTop="1" thickBot="1" x14ac:dyDescent="0.45">
      <c r="A57" s="389"/>
      <c r="B57" s="389"/>
      <c r="C57" s="386"/>
      <c r="D57" s="1034"/>
      <c r="E57" s="1034"/>
      <c r="F57" s="1034"/>
      <c r="G57" s="1034"/>
      <c r="H57" s="1037"/>
      <c r="I57" s="1037"/>
      <c r="J57" s="1037"/>
      <c r="K57" s="1037"/>
      <c r="L57" s="1037"/>
      <c r="M57" s="1037"/>
      <c r="N57" s="1037"/>
      <c r="O57" s="379"/>
      <c r="P57" s="375"/>
      <c r="Q57" s="990"/>
      <c r="R57" s="991"/>
      <c r="S57" s="1220"/>
      <c r="T57" s="1221"/>
      <c r="U57" s="398"/>
      <c r="V57" s="990"/>
      <c r="W57" s="991"/>
      <c r="X57" s="1172"/>
      <c r="Y57" s="1172"/>
      <c r="Z57" s="1172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  <c r="AL57" s="398"/>
      <c r="AM57" s="398"/>
      <c r="AN57" s="398"/>
      <c r="AO57" s="398"/>
      <c r="AP57" s="398"/>
    </row>
    <row r="58" spans="1:42" ht="20.25" customHeight="1" thickTop="1" x14ac:dyDescent="0.4">
      <c r="A58" s="386"/>
      <c r="B58" s="386"/>
      <c r="C58" s="386"/>
      <c r="D58" s="386"/>
      <c r="E58" s="390"/>
      <c r="F58" s="391"/>
      <c r="G58" s="548"/>
      <c r="H58" s="549"/>
      <c r="I58" s="549"/>
      <c r="J58" s="549"/>
      <c r="K58" s="549"/>
      <c r="L58" s="550"/>
      <c r="M58" s="380"/>
      <c r="N58" s="381"/>
      <c r="O58" s="379"/>
      <c r="P58" s="375"/>
      <c r="Q58" s="557"/>
      <c r="R58" s="558"/>
      <c r="S58" s="558"/>
      <c r="T58" s="559"/>
      <c r="U58" s="398"/>
      <c r="V58" s="356"/>
      <c r="W58" s="357"/>
      <c r="X58" s="357"/>
      <c r="Y58" s="357"/>
      <c r="Z58" s="35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398"/>
      <c r="AO58" s="398"/>
      <c r="AP58" s="398"/>
    </row>
    <row r="59" spans="1:42" ht="20.25" customHeight="1" x14ac:dyDescent="0.4">
      <c r="A59" s="386"/>
      <c r="B59" s="386"/>
      <c r="C59" s="386"/>
      <c r="D59" s="386"/>
      <c r="E59" s="386"/>
      <c r="F59" s="392"/>
      <c r="G59" s="551"/>
      <c r="H59" s="552"/>
      <c r="I59" s="552"/>
      <c r="J59" s="552"/>
      <c r="K59" s="552"/>
      <c r="L59" s="553"/>
      <c r="M59" s="382"/>
      <c r="N59" s="375"/>
      <c r="O59" s="379"/>
      <c r="P59" s="375"/>
      <c r="Q59" s="560"/>
      <c r="R59" s="561"/>
      <c r="S59" s="561"/>
      <c r="T59" s="562"/>
      <c r="U59" s="398"/>
      <c r="V59" s="359"/>
      <c r="W59" s="360"/>
      <c r="X59" s="360"/>
      <c r="Y59" s="360"/>
      <c r="Z59" s="361"/>
      <c r="AA59" s="398"/>
      <c r="AB59" s="398"/>
      <c r="AC59" s="398"/>
      <c r="AD59" s="398"/>
      <c r="AE59" s="398"/>
      <c r="AF59" s="398"/>
      <c r="AG59" s="398"/>
      <c r="AH59" s="398"/>
      <c r="AI59" s="398"/>
      <c r="AJ59" s="398"/>
      <c r="AK59" s="398"/>
      <c r="AL59" s="398"/>
      <c r="AM59" s="398"/>
      <c r="AN59" s="398"/>
      <c r="AO59" s="398"/>
      <c r="AP59" s="398"/>
    </row>
    <row r="60" spans="1:42" ht="20.25" customHeight="1" thickBot="1" x14ac:dyDescent="0.45">
      <c r="A60" s="386"/>
      <c r="B60" s="386"/>
      <c r="C60" s="386"/>
      <c r="D60" s="386"/>
      <c r="E60" s="386"/>
      <c r="F60" s="392"/>
      <c r="G60" s="554"/>
      <c r="H60" s="555"/>
      <c r="I60" s="555"/>
      <c r="J60" s="555"/>
      <c r="K60" s="555"/>
      <c r="L60" s="556"/>
      <c r="M60" s="382"/>
      <c r="N60" s="375"/>
      <c r="O60" s="379"/>
      <c r="P60" s="375"/>
      <c r="Q60" s="563"/>
      <c r="R60" s="564"/>
      <c r="S60" s="564"/>
      <c r="T60" s="565"/>
      <c r="U60" s="398"/>
      <c r="V60" s="362"/>
      <c r="W60" s="363"/>
      <c r="X60" s="363"/>
      <c r="Y60" s="363"/>
      <c r="Z60" s="364"/>
      <c r="AA60" s="398"/>
      <c r="AB60" s="398"/>
      <c r="AC60" s="398"/>
      <c r="AD60" s="398"/>
      <c r="AE60" s="398"/>
      <c r="AF60" s="398"/>
      <c r="AG60" s="398"/>
      <c r="AH60" s="398"/>
      <c r="AI60" s="398"/>
      <c r="AJ60" s="398"/>
      <c r="AK60" s="398"/>
      <c r="AL60" s="398"/>
      <c r="AM60" s="398"/>
      <c r="AN60" s="398"/>
      <c r="AO60" s="398"/>
      <c r="AP60" s="398"/>
    </row>
    <row r="61" spans="1:42" ht="20.25" customHeight="1" thickTop="1" x14ac:dyDescent="0.4">
      <c r="A61" s="386"/>
      <c r="B61" s="386"/>
      <c r="C61" s="386"/>
      <c r="D61" s="386"/>
      <c r="E61" s="386"/>
      <c r="F61" s="386"/>
      <c r="G61" s="391"/>
      <c r="H61" s="548"/>
      <c r="I61" s="549"/>
      <c r="J61" s="549"/>
      <c r="K61" s="550"/>
      <c r="L61" s="395"/>
      <c r="M61" s="386"/>
      <c r="N61" s="379"/>
      <c r="O61" s="379"/>
      <c r="P61" s="375"/>
      <c r="Q61" s="396"/>
      <c r="R61" s="557"/>
      <c r="S61" s="559"/>
      <c r="T61" s="394"/>
      <c r="U61" s="398"/>
      <c r="V61" s="398"/>
      <c r="W61" s="356"/>
      <c r="X61" s="357"/>
      <c r="Y61" s="358"/>
      <c r="Z61" s="398"/>
      <c r="AA61" s="398"/>
      <c r="AB61" s="398"/>
      <c r="AC61" s="398"/>
      <c r="AD61" s="398"/>
      <c r="AE61" s="398"/>
      <c r="AF61" s="398"/>
      <c r="AG61" s="398"/>
      <c r="AH61" s="398"/>
      <c r="AI61" s="398"/>
      <c r="AJ61" s="398"/>
      <c r="AK61" s="398"/>
      <c r="AL61" s="398"/>
      <c r="AM61" s="398"/>
      <c r="AN61" s="398"/>
      <c r="AO61" s="398"/>
      <c r="AP61" s="398"/>
    </row>
    <row r="62" spans="1:42" ht="20.25" customHeight="1" x14ac:dyDescent="0.4">
      <c r="A62" s="387"/>
      <c r="B62" s="386"/>
      <c r="C62" s="386"/>
      <c r="D62" s="386"/>
      <c r="E62" s="386"/>
      <c r="F62" s="386"/>
      <c r="G62" s="392"/>
      <c r="H62" s="551"/>
      <c r="I62" s="552"/>
      <c r="J62" s="552"/>
      <c r="K62" s="553"/>
      <c r="L62" s="395"/>
      <c r="M62" s="386"/>
      <c r="N62" s="379"/>
      <c r="O62" s="379"/>
      <c r="P62" s="375"/>
      <c r="Q62" s="375"/>
      <c r="R62" s="560"/>
      <c r="S62" s="562"/>
      <c r="T62" s="394"/>
      <c r="U62" s="398"/>
      <c r="V62" s="398"/>
      <c r="W62" s="359"/>
      <c r="X62" s="360"/>
      <c r="Y62" s="361"/>
      <c r="Z62" s="398"/>
      <c r="AA62" s="398"/>
      <c r="AB62" s="398"/>
      <c r="AC62" s="398"/>
      <c r="AD62" s="398"/>
      <c r="AE62" s="398"/>
      <c r="AF62" s="398"/>
      <c r="AG62" s="398"/>
      <c r="AH62" s="398"/>
      <c r="AI62" s="398"/>
      <c r="AJ62" s="398"/>
      <c r="AK62" s="398"/>
      <c r="AL62" s="398"/>
      <c r="AM62" s="398"/>
      <c r="AN62" s="398"/>
      <c r="AO62" s="398"/>
      <c r="AP62" s="398"/>
    </row>
    <row r="63" spans="1:42" ht="20.25" customHeight="1" thickBot="1" x14ac:dyDescent="0.45">
      <c r="A63" s="387"/>
      <c r="B63" s="386"/>
      <c r="C63" s="386"/>
      <c r="D63" s="386"/>
      <c r="E63" s="386"/>
      <c r="F63" s="386"/>
      <c r="G63" s="392"/>
      <c r="H63" s="554"/>
      <c r="I63" s="555"/>
      <c r="J63" s="555"/>
      <c r="K63" s="556"/>
      <c r="L63" s="395"/>
      <c r="M63" s="386"/>
      <c r="N63" s="379"/>
      <c r="O63" s="379"/>
      <c r="P63" s="375"/>
      <c r="Q63" s="375"/>
      <c r="R63" s="563"/>
      <c r="S63" s="565"/>
      <c r="T63" s="394"/>
      <c r="U63" s="398"/>
      <c r="V63" s="398"/>
      <c r="W63" s="362"/>
      <c r="X63" s="363"/>
      <c r="Y63" s="364"/>
      <c r="Z63" s="398"/>
      <c r="AA63" s="398"/>
      <c r="AB63" s="398"/>
      <c r="AC63" s="398"/>
      <c r="AD63" s="398"/>
      <c r="AE63" s="398"/>
      <c r="AF63" s="398"/>
      <c r="AG63" s="398"/>
      <c r="AH63" s="398"/>
      <c r="AI63" s="398"/>
      <c r="AJ63" s="398"/>
      <c r="AK63" s="398"/>
      <c r="AL63" s="398"/>
      <c r="AM63" s="398"/>
      <c r="AN63" s="398"/>
      <c r="AO63" s="398"/>
      <c r="AP63" s="398"/>
    </row>
    <row r="64" spans="1:42" ht="20.25" customHeight="1" thickTop="1" thickBot="1" x14ac:dyDescent="0.45">
      <c r="A64" s="387"/>
      <c r="B64" s="386"/>
      <c r="C64" s="387"/>
      <c r="D64" s="387"/>
      <c r="E64" s="387"/>
      <c r="F64" s="393"/>
      <c r="G64" s="393"/>
      <c r="H64" s="393"/>
      <c r="I64" s="393"/>
      <c r="J64" s="393"/>
      <c r="K64" s="394"/>
      <c r="L64" s="379"/>
      <c r="M64" s="379"/>
      <c r="N64" s="379"/>
      <c r="O64" s="379"/>
      <c r="P64" s="379"/>
      <c r="Q64" s="375"/>
      <c r="R64" s="397"/>
      <c r="S64" s="397"/>
      <c r="T64" s="379"/>
      <c r="U64" s="394"/>
      <c r="V64" s="394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398"/>
      <c r="AI64" s="398"/>
      <c r="AJ64" s="398"/>
      <c r="AK64" s="398"/>
      <c r="AL64" s="398"/>
      <c r="AM64" s="398"/>
      <c r="AN64" s="398"/>
      <c r="AO64" s="398"/>
      <c r="AP64" s="398"/>
    </row>
    <row r="65" spans="1:154" ht="33" customHeight="1" thickTop="1" x14ac:dyDescent="0.2">
      <c r="A65" s="1043" t="s">
        <v>95</v>
      </c>
      <c r="B65" s="1044"/>
      <c r="C65" s="1044"/>
      <c r="D65" s="1044"/>
      <c r="E65" s="1044"/>
      <c r="F65" s="1044"/>
      <c r="G65" s="1044"/>
      <c r="H65" s="1044"/>
      <c r="I65" s="1044"/>
      <c r="J65" s="1044"/>
      <c r="K65" s="1044"/>
      <c r="L65" s="1044"/>
      <c r="M65" s="1044"/>
      <c r="N65" s="1044"/>
      <c r="O65" s="1044"/>
      <c r="P65" s="1044"/>
      <c r="Q65" s="1044"/>
      <c r="R65" s="1044"/>
      <c r="S65" s="1044"/>
      <c r="T65" s="1044"/>
      <c r="U65" s="1044"/>
      <c r="V65" s="1044"/>
      <c r="W65" s="1044"/>
      <c r="X65" s="1044"/>
      <c r="Y65" s="1044"/>
      <c r="Z65" s="1044"/>
      <c r="AA65" s="1044"/>
      <c r="AB65" s="1044"/>
      <c r="AC65" s="1045"/>
      <c r="AD65" s="398"/>
      <c r="AE65" s="398"/>
      <c r="AF65" s="398"/>
      <c r="AG65" s="398"/>
      <c r="AH65" s="398"/>
      <c r="AI65" s="398"/>
      <c r="AJ65" s="398"/>
      <c r="AK65" s="398"/>
      <c r="AL65" s="398"/>
      <c r="AM65" s="398"/>
      <c r="AN65" s="398"/>
      <c r="AO65" s="398"/>
      <c r="AP65" s="398"/>
    </row>
    <row r="66" spans="1:154" ht="20.25" customHeight="1" thickBot="1" x14ac:dyDescent="0.25">
      <c r="A66" s="1046"/>
      <c r="B66" s="1047"/>
      <c r="C66" s="1047"/>
      <c r="D66" s="1047"/>
      <c r="E66" s="1047"/>
      <c r="F66" s="1047"/>
      <c r="G66" s="1047"/>
      <c r="H66" s="1047"/>
      <c r="I66" s="1047"/>
      <c r="J66" s="1047"/>
      <c r="K66" s="1047"/>
      <c r="L66" s="1047"/>
      <c r="M66" s="1047"/>
      <c r="N66" s="1047"/>
      <c r="O66" s="1047"/>
      <c r="P66" s="1047"/>
      <c r="Q66" s="1047"/>
      <c r="R66" s="1047"/>
      <c r="S66" s="1047"/>
      <c r="T66" s="1047"/>
      <c r="U66" s="1047"/>
      <c r="V66" s="1047"/>
      <c r="W66" s="1047"/>
      <c r="X66" s="1047"/>
      <c r="Y66" s="1047"/>
      <c r="Z66" s="1047"/>
      <c r="AA66" s="1047"/>
      <c r="AB66" s="1047"/>
      <c r="AC66" s="1048"/>
      <c r="AD66" s="398"/>
      <c r="AE66" s="398"/>
      <c r="AF66" s="398"/>
      <c r="AG66" s="398"/>
      <c r="AH66" s="398"/>
      <c r="AI66" s="398"/>
      <c r="AJ66" s="398"/>
      <c r="AK66" s="398"/>
      <c r="AL66" s="398"/>
      <c r="AM66" s="398"/>
      <c r="AN66" s="398"/>
      <c r="AO66" s="398"/>
      <c r="AP66" s="398"/>
    </row>
    <row r="67" spans="1:154" s="27" customFormat="1" ht="46.5" thickTop="1" thickBot="1" x14ac:dyDescent="0.65">
      <c r="A67" s="1029" t="s">
        <v>109</v>
      </c>
      <c r="B67" s="1030"/>
      <c r="C67" s="1030"/>
      <c r="D67" s="1030"/>
      <c r="E67" s="1031"/>
      <c r="F67" s="379"/>
      <c r="G67" s="1038" t="s">
        <v>110</v>
      </c>
      <c r="H67" s="1039"/>
      <c r="I67" s="1039"/>
      <c r="J67" s="1039"/>
      <c r="K67" s="1040"/>
      <c r="L67" s="419"/>
      <c r="M67" s="977" t="s">
        <v>111</v>
      </c>
      <c r="N67" s="978"/>
      <c r="O67" s="978"/>
      <c r="P67" s="978"/>
      <c r="Q67" s="999"/>
      <c r="R67" s="379"/>
      <c r="S67" s="1214" t="s">
        <v>112</v>
      </c>
      <c r="T67" s="1214"/>
      <c r="U67" s="1214"/>
      <c r="V67" s="1214"/>
      <c r="W67" s="1214"/>
      <c r="X67" s="398"/>
      <c r="Y67" s="398"/>
      <c r="Z67" s="398"/>
      <c r="AA67" s="398"/>
      <c r="AB67" s="398"/>
      <c r="AC67" s="398"/>
      <c r="AD67" s="398"/>
      <c r="AE67" s="398"/>
      <c r="AF67" s="398"/>
      <c r="AG67" s="398"/>
      <c r="AH67" s="398"/>
      <c r="AI67" s="398"/>
      <c r="AJ67" s="398"/>
      <c r="AK67" s="398"/>
      <c r="AL67" s="398"/>
      <c r="AM67" s="398"/>
      <c r="AN67" s="398"/>
      <c r="AO67" s="398"/>
      <c r="AP67" s="398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472"/>
      <c r="BB67" s="472"/>
      <c r="BC67" s="472"/>
      <c r="BD67" s="472"/>
      <c r="BE67" s="472"/>
      <c r="BF67" s="472"/>
      <c r="BG67" s="472"/>
      <c r="BH67" s="472"/>
      <c r="BI67" s="472"/>
      <c r="BJ67" s="472"/>
      <c r="BK67" s="472"/>
      <c r="BL67" s="472"/>
      <c r="BM67" s="472"/>
      <c r="BN67" s="472"/>
      <c r="BO67" s="472"/>
      <c r="BP67" s="472"/>
      <c r="BQ67" s="472"/>
      <c r="BR67" s="472"/>
      <c r="BS67" s="472"/>
      <c r="BT67" s="472"/>
      <c r="BU67" s="472"/>
      <c r="BV67" s="472"/>
      <c r="BW67" s="472"/>
      <c r="BX67" s="472"/>
      <c r="BY67" s="472"/>
      <c r="BZ67" s="472"/>
      <c r="CA67" s="472"/>
      <c r="CB67" s="472"/>
      <c r="CC67" s="472"/>
      <c r="CD67" s="472"/>
      <c r="CE67" s="472"/>
      <c r="CF67" s="472"/>
      <c r="CG67" s="472"/>
      <c r="CH67" s="472"/>
      <c r="CI67" s="472"/>
      <c r="CJ67" s="472"/>
      <c r="CK67" s="472"/>
      <c r="CL67" s="472"/>
      <c r="CM67" s="472"/>
      <c r="CN67" s="472"/>
      <c r="CO67" s="472"/>
      <c r="CP67" s="472"/>
      <c r="CQ67" s="472"/>
      <c r="CR67" s="472"/>
      <c r="CS67" s="472"/>
      <c r="CT67" s="472"/>
      <c r="CU67" s="472"/>
      <c r="CV67" s="472"/>
      <c r="CW67" s="472"/>
      <c r="CX67" s="472"/>
      <c r="CY67" s="472"/>
      <c r="CZ67" s="472"/>
      <c r="DA67" s="472"/>
      <c r="DB67" s="472"/>
      <c r="DC67" s="472"/>
      <c r="DD67" s="472"/>
      <c r="DE67" s="472"/>
      <c r="DF67" s="472"/>
      <c r="DG67" s="472"/>
      <c r="DH67" s="472"/>
      <c r="DI67" s="472"/>
      <c r="DJ67" s="472"/>
      <c r="DK67" s="472"/>
      <c r="DL67" s="472"/>
      <c r="DM67" s="472"/>
      <c r="DN67" s="472"/>
      <c r="DO67" s="472"/>
      <c r="DP67" s="472"/>
      <c r="DQ67" s="472"/>
      <c r="DR67" s="472"/>
      <c r="DS67" s="472"/>
      <c r="DT67" s="472"/>
      <c r="DU67" s="472"/>
      <c r="DV67" s="472"/>
      <c r="DW67" s="472"/>
      <c r="DX67" s="472"/>
      <c r="DY67" s="472"/>
      <c r="DZ67" s="472"/>
      <c r="EA67" s="472"/>
      <c r="EB67" s="472"/>
      <c r="EC67" s="472"/>
      <c r="ED67" s="472"/>
      <c r="EE67" s="472"/>
      <c r="EF67" s="472"/>
      <c r="EG67" s="472"/>
      <c r="EH67" s="472"/>
      <c r="EI67" s="472"/>
      <c r="EJ67" s="472"/>
      <c r="EK67" s="472"/>
      <c r="EL67" s="472"/>
      <c r="EM67" s="472"/>
      <c r="EN67" s="472"/>
      <c r="EO67" s="472"/>
      <c r="EP67" s="472"/>
      <c r="EQ67" s="472"/>
      <c r="ER67" s="472"/>
      <c r="ES67" s="472"/>
      <c r="ET67" s="472"/>
      <c r="EU67" s="472"/>
      <c r="EV67" s="472"/>
      <c r="EW67" s="472"/>
      <c r="EX67" s="472"/>
    </row>
    <row r="68" spans="1:154" ht="30" customHeight="1" thickTop="1" thickBot="1" x14ac:dyDescent="0.45">
      <c r="A68" s="1041" t="s">
        <v>71</v>
      </c>
      <c r="B68" s="1042"/>
      <c r="C68" s="1011"/>
      <c r="D68" s="1012"/>
      <c r="E68" s="1013"/>
      <c r="F68" s="420"/>
      <c r="G68" s="1049" t="s">
        <v>71</v>
      </c>
      <c r="H68" s="1050"/>
      <c r="I68" s="1011"/>
      <c r="J68" s="1012"/>
      <c r="K68" s="1013"/>
      <c r="L68" s="421"/>
      <c r="M68" s="1041" t="s">
        <v>71</v>
      </c>
      <c r="N68" s="1042"/>
      <c r="O68" s="1012"/>
      <c r="P68" s="1012"/>
      <c r="Q68" s="1013"/>
      <c r="R68" s="422"/>
      <c r="S68" s="1091" t="s">
        <v>71</v>
      </c>
      <c r="T68" s="1091"/>
      <c r="U68" s="1215"/>
      <c r="V68" s="1215"/>
      <c r="W68" s="1215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8"/>
      <c r="AL68" s="398"/>
      <c r="AM68" s="398"/>
      <c r="AN68" s="398"/>
      <c r="AO68" s="398"/>
      <c r="AP68" s="398"/>
    </row>
    <row r="69" spans="1:154" ht="30" customHeight="1" thickTop="1" thickBot="1" x14ac:dyDescent="0.45">
      <c r="A69" s="1041" t="s">
        <v>11</v>
      </c>
      <c r="B69" s="1042"/>
      <c r="C69" s="1011"/>
      <c r="D69" s="1012"/>
      <c r="E69" s="1013"/>
      <c r="F69" s="420"/>
      <c r="G69" s="1049" t="s">
        <v>11</v>
      </c>
      <c r="H69" s="1050"/>
      <c r="I69" s="1011"/>
      <c r="J69" s="1012"/>
      <c r="K69" s="1013"/>
      <c r="L69" s="421"/>
      <c r="M69" s="1041" t="s">
        <v>11</v>
      </c>
      <c r="N69" s="1042"/>
      <c r="O69" s="1012"/>
      <c r="P69" s="1012"/>
      <c r="Q69" s="1013"/>
      <c r="R69" s="422"/>
      <c r="S69" s="1091" t="s">
        <v>11</v>
      </c>
      <c r="T69" s="1091"/>
      <c r="U69" s="1215"/>
      <c r="V69" s="1215"/>
      <c r="W69" s="1215"/>
      <c r="X69" s="398"/>
      <c r="Y69" s="398"/>
      <c r="Z69" s="398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  <c r="AK69" s="398"/>
      <c r="AL69" s="398"/>
      <c r="AM69" s="398"/>
      <c r="AN69" s="398"/>
      <c r="AO69" s="398"/>
      <c r="AP69" s="398"/>
    </row>
    <row r="70" spans="1:154" ht="23.25" customHeight="1" thickTop="1" thickBot="1" x14ac:dyDescent="0.45">
      <c r="A70" s="324" t="s">
        <v>6</v>
      </c>
      <c r="B70" s="943" t="s">
        <v>49</v>
      </c>
      <c r="C70" s="943" t="s">
        <v>99</v>
      </c>
      <c r="D70" s="423"/>
      <c r="E70" s="424"/>
      <c r="F70" s="425"/>
      <c r="G70" s="324" t="s">
        <v>6</v>
      </c>
      <c r="H70" s="943" t="s">
        <v>49</v>
      </c>
      <c r="I70" s="943" t="s">
        <v>99</v>
      </c>
      <c r="J70" s="1122"/>
      <c r="K70" s="1014"/>
      <c r="L70" s="421"/>
      <c r="M70" s="335" t="s">
        <v>96</v>
      </c>
      <c r="N70" s="943" t="s">
        <v>49</v>
      </c>
      <c r="O70" s="943"/>
      <c r="P70" s="1120"/>
      <c r="Q70" s="1014"/>
      <c r="R70" s="425"/>
      <c r="S70" s="334" t="s">
        <v>96</v>
      </c>
      <c r="T70" s="947" t="s">
        <v>49</v>
      </c>
      <c r="U70" s="947" t="s">
        <v>100</v>
      </c>
      <c r="V70" s="1120"/>
      <c r="W70" s="1014"/>
      <c r="X70" s="398"/>
      <c r="Y70" s="398"/>
      <c r="Z70" s="398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  <c r="AK70" s="398"/>
      <c r="AL70" s="398"/>
      <c r="AM70" s="398"/>
      <c r="AN70" s="398"/>
      <c r="AO70" s="398"/>
      <c r="AP70" s="398"/>
    </row>
    <row r="71" spans="1:154" ht="12.75" customHeight="1" thickTop="1" thickBot="1" x14ac:dyDescent="0.45">
      <c r="A71" s="944" t="s">
        <v>7</v>
      </c>
      <c r="B71" s="944"/>
      <c r="C71" s="944"/>
      <c r="D71" s="426"/>
      <c r="E71" s="427"/>
      <c r="F71" s="425"/>
      <c r="G71" s="944" t="s">
        <v>7</v>
      </c>
      <c r="H71" s="944"/>
      <c r="I71" s="944"/>
      <c r="J71" s="1123"/>
      <c r="K71" s="1015"/>
      <c r="L71" s="421"/>
      <c r="M71" s="1016" t="s">
        <v>7</v>
      </c>
      <c r="N71" s="944"/>
      <c r="O71" s="944"/>
      <c r="P71" s="1121"/>
      <c r="Q71" s="1015"/>
      <c r="R71" s="425"/>
      <c r="S71" s="1222" t="s">
        <v>7</v>
      </c>
      <c r="T71" s="947"/>
      <c r="U71" s="947"/>
      <c r="V71" s="1121"/>
      <c r="W71" s="1015"/>
      <c r="X71" s="398"/>
      <c r="Y71" s="398"/>
      <c r="Z71" s="398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  <c r="AK71" s="398"/>
      <c r="AL71" s="398"/>
      <c r="AM71" s="398"/>
      <c r="AN71" s="398"/>
      <c r="AO71" s="398"/>
      <c r="AP71" s="398"/>
    </row>
    <row r="72" spans="1:154" ht="7.5" customHeight="1" thickTop="1" thickBot="1" x14ac:dyDescent="0.45">
      <c r="A72" s="945"/>
      <c r="B72" s="945"/>
      <c r="C72" s="945"/>
      <c r="D72" s="426"/>
      <c r="E72" s="427"/>
      <c r="F72" s="425"/>
      <c r="G72" s="945"/>
      <c r="H72" s="945"/>
      <c r="I72" s="945"/>
      <c r="J72" s="1123"/>
      <c r="K72" s="1015"/>
      <c r="L72" s="421"/>
      <c r="M72" s="1017"/>
      <c r="N72" s="945"/>
      <c r="O72" s="945"/>
      <c r="P72" s="1121"/>
      <c r="Q72" s="1015"/>
      <c r="R72" s="425"/>
      <c r="S72" s="1223"/>
      <c r="T72" s="947"/>
      <c r="U72" s="947"/>
      <c r="V72" s="1121"/>
      <c r="W72" s="1015"/>
      <c r="X72" s="398"/>
      <c r="Y72" s="398"/>
      <c r="Z72" s="398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  <c r="AK72" s="398"/>
      <c r="AL72" s="398"/>
      <c r="AM72" s="398"/>
      <c r="AN72" s="398"/>
      <c r="AO72" s="398"/>
      <c r="AP72" s="398"/>
    </row>
    <row r="73" spans="1:154" ht="16.5" customHeight="1" thickTop="1" x14ac:dyDescent="0.4">
      <c r="A73" s="331"/>
      <c r="B73" s="28"/>
      <c r="C73" s="30"/>
      <c r="D73" s="428"/>
      <c r="E73" s="429"/>
      <c r="F73" s="430"/>
      <c r="G73" s="857" t="str">
        <f t="shared" ref="G73:G78" si="3">IF(B11="","",B11)</f>
        <v/>
      </c>
      <c r="H73" s="28"/>
      <c r="I73" s="30"/>
      <c r="J73" s="961"/>
      <c r="K73" s="962"/>
      <c r="L73" s="421"/>
      <c r="M73" s="337" t="str">
        <f t="shared" ref="M73:M78" si="4">IF(B11="","",B11)</f>
        <v/>
      </c>
      <c r="N73" s="28"/>
      <c r="O73" s="28"/>
      <c r="P73" s="961"/>
      <c r="Q73" s="1089"/>
      <c r="R73" s="431"/>
      <c r="S73" s="337" t="str">
        <f t="shared" ref="S73:S78" si="5">IF(B11="","",B11)</f>
        <v/>
      </c>
      <c r="T73" s="28"/>
      <c r="U73" s="28"/>
      <c r="V73" s="961"/>
      <c r="W73" s="1092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  <c r="AK73" s="398"/>
      <c r="AL73" s="398"/>
      <c r="AM73" s="398"/>
      <c r="AN73" s="398"/>
      <c r="AO73" s="398"/>
      <c r="AP73" s="398"/>
    </row>
    <row r="74" spans="1:154" ht="16.5" customHeight="1" x14ac:dyDescent="0.4">
      <c r="A74" s="331"/>
      <c r="B74" s="28"/>
      <c r="C74" s="30"/>
      <c r="D74" s="428"/>
      <c r="E74" s="429"/>
      <c r="F74" s="430"/>
      <c r="G74" s="857" t="str">
        <f t="shared" si="3"/>
        <v/>
      </c>
      <c r="H74" s="28"/>
      <c r="I74" s="30"/>
      <c r="J74" s="961"/>
      <c r="K74" s="962"/>
      <c r="L74" s="421"/>
      <c r="M74" s="337" t="str">
        <f t="shared" si="4"/>
        <v/>
      </c>
      <c r="N74" s="28"/>
      <c r="O74" s="28"/>
      <c r="P74" s="961"/>
      <c r="Q74" s="1089"/>
      <c r="R74" s="431"/>
      <c r="S74" s="337" t="str">
        <f t="shared" si="5"/>
        <v/>
      </c>
      <c r="T74" s="28"/>
      <c r="U74" s="28"/>
      <c r="V74" s="961"/>
      <c r="W74" s="1092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  <c r="AK74" s="398"/>
      <c r="AL74" s="398"/>
      <c r="AM74" s="398"/>
      <c r="AN74" s="398"/>
      <c r="AO74" s="398"/>
      <c r="AP74" s="398"/>
    </row>
    <row r="75" spans="1:154" ht="16.5" customHeight="1" x14ac:dyDescent="0.4">
      <c r="A75" s="331"/>
      <c r="B75" s="28"/>
      <c r="C75" s="30"/>
      <c r="D75" s="428"/>
      <c r="E75" s="429"/>
      <c r="F75" s="430"/>
      <c r="G75" s="857" t="str">
        <f t="shared" si="3"/>
        <v/>
      </c>
      <c r="H75" s="28"/>
      <c r="I75" s="30"/>
      <c r="J75" s="961"/>
      <c r="K75" s="973"/>
      <c r="L75" s="421"/>
      <c r="M75" s="337" t="str">
        <f t="shared" si="4"/>
        <v/>
      </c>
      <c r="N75" s="28"/>
      <c r="O75" s="28"/>
      <c r="P75" s="961"/>
      <c r="Q75" s="1089"/>
      <c r="R75" s="431"/>
      <c r="S75" s="337" t="str">
        <f t="shared" si="5"/>
        <v/>
      </c>
      <c r="T75" s="28"/>
      <c r="U75" s="28"/>
      <c r="V75" s="961"/>
      <c r="W75" s="1092"/>
      <c r="X75" s="398"/>
      <c r="Y75" s="398"/>
      <c r="Z75" s="398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  <c r="AK75" s="398"/>
      <c r="AL75" s="398"/>
      <c r="AM75" s="398"/>
      <c r="AN75" s="398"/>
      <c r="AO75" s="398"/>
      <c r="AP75" s="398"/>
    </row>
    <row r="76" spans="1:154" ht="16.5" customHeight="1" x14ac:dyDescent="0.4">
      <c r="A76" s="331" t="str">
        <f>IF(B14="","",B14)</f>
        <v/>
      </c>
      <c r="B76" s="28"/>
      <c r="C76" s="30"/>
      <c r="D76" s="428"/>
      <c r="E76" s="429"/>
      <c r="F76" s="430"/>
      <c r="G76" s="857" t="str">
        <f t="shared" si="3"/>
        <v/>
      </c>
      <c r="H76" s="28"/>
      <c r="I76" s="30"/>
      <c r="J76" s="961"/>
      <c r="K76" s="973"/>
      <c r="L76" s="421"/>
      <c r="M76" s="337" t="str">
        <f t="shared" si="4"/>
        <v/>
      </c>
      <c r="N76" s="28"/>
      <c r="O76" s="28"/>
      <c r="P76" s="961"/>
      <c r="Q76" s="1089"/>
      <c r="R76" s="431"/>
      <c r="S76" s="337" t="str">
        <f t="shared" si="5"/>
        <v/>
      </c>
      <c r="T76" s="28"/>
      <c r="U76" s="28"/>
      <c r="V76" s="961"/>
      <c r="W76" s="1092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  <c r="AK76" s="398"/>
      <c r="AL76" s="398"/>
      <c r="AM76" s="398"/>
      <c r="AN76" s="398"/>
      <c r="AO76" s="398"/>
      <c r="AP76" s="398"/>
    </row>
    <row r="77" spans="1:154" ht="16.5" customHeight="1" x14ac:dyDescent="0.4">
      <c r="A77" s="331" t="str">
        <f>IF(B15="","",B15)</f>
        <v/>
      </c>
      <c r="B77" s="28"/>
      <c r="C77" s="30"/>
      <c r="D77" s="428"/>
      <c r="E77" s="429"/>
      <c r="F77" s="430"/>
      <c r="G77" s="857" t="str">
        <f t="shared" si="3"/>
        <v/>
      </c>
      <c r="H77" s="28"/>
      <c r="I77" s="30"/>
      <c r="J77" s="961"/>
      <c r="K77" s="962"/>
      <c r="L77" s="421"/>
      <c r="M77" s="337" t="str">
        <f t="shared" si="4"/>
        <v/>
      </c>
      <c r="N77" s="28"/>
      <c r="O77" s="28"/>
      <c r="P77" s="961"/>
      <c r="Q77" s="1089"/>
      <c r="R77" s="431"/>
      <c r="S77" s="337" t="str">
        <f t="shared" si="5"/>
        <v/>
      </c>
      <c r="T77" s="28"/>
      <c r="U77" s="28"/>
      <c r="V77" s="961"/>
      <c r="W77" s="1092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</row>
    <row r="78" spans="1:154" ht="16.5" customHeight="1" thickBot="1" x14ac:dyDescent="0.45">
      <c r="A78" s="331" t="str">
        <f>IF(B16="","",B16)</f>
        <v/>
      </c>
      <c r="B78" s="28"/>
      <c r="C78" s="30"/>
      <c r="D78" s="432"/>
      <c r="E78" s="429"/>
      <c r="F78" s="430"/>
      <c r="G78" s="857" t="str">
        <f t="shared" si="3"/>
        <v/>
      </c>
      <c r="H78" s="28"/>
      <c r="I78" s="30"/>
      <c r="J78" s="961"/>
      <c r="K78" s="962"/>
      <c r="L78" s="421"/>
      <c r="M78" s="337" t="str">
        <f t="shared" si="4"/>
        <v/>
      </c>
      <c r="N78" s="28"/>
      <c r="O78" s="28"/>
      <c r="P78" s="961"/>
      <c r="Q78" s="1089"/>
      <c r="R78" s="431"/>
      <c r="S78" s="337" t="str">
        <f t="shared" si="5"/>
        <v/>
      </c>
      <c r="T78" s="28"/>
      <c r="U78" s="28"/>
      <c r="V78" s="961"/>
      <c r="W78" s="1092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</row>
    <row r="79" spans="1:154" ht="16.5" customHeight="1" thickTop="1" thickBot="1" x14ac:dyDescent="0.45">
      <c r="A79" s="330" t="s">
        <v>53</v>
      </c>
      <c r="B79" s="31"/>
      <c r="C79" s="30"/>
      <c r="D79" s="711" t="s">
        <v>101</v>
      </c>
      <c r="E79" s="948" t="s">
        <v>254</v>
      </c>
      <c r="F79" s="430"/>
      <c r="G79" s="858" t="s">
        <v>53</v>
      </c>
      <c r="H79" s="31"/>
      <c r="I79" s="30"/>
      <c r="J79" s="339"/>
      <c r="K79" s="430"/>
      <c r="L79" s="421"/>
      <c r="M79" s="338" t="s">
        <v>53</v>
      </c>
      <c r="N79" s="31"/>
      <c r="O79" s="28"/>
      <c r="P79" s="398"/>
      <c r="Q79" s="398"/>
      <c r="R79" s="398"/>
      <c r="S79" s="367" t="s">
        <v>53</v>
      </c>
      <c r="T79" s="566"/>
      <c r="U79" s="325"/>
      <c r="V79" s="505"/>
      <c r="W79" s="505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  <c r="AK79" s="398"/>
      <c r="AL79" s="398"/>
      <c r="AM79" s="398"/>
      <c r="AN79" s="398"/>
      <c r="AO79" s="398"/>
      <c r="AP79" s="398"/>
    </row>
    <row r="80" spans="1:154" ht="16.5" customHeight="1" thickTop="1" thickBot="1" x14ac:dyDescent="0.45">
      <c r="A80" s="331" t="str">
        <f>IF(B17="","",B17)</f>
        <v/>
      </c>
      <c r="B80" s="28"/>
      <c r="C80" s="30"/>
      <c r="D80" s="712" t="s">
        <v>322</v>
      </c>
      <c r="E80" s="949"/>
      <c r="F80" s="429"/>
      <c r="G80" s="859" t="str">
        <f>IF(B17="","",B17)</f>
        <v/>
      </c>
      <c r="H80" s="28"/>
      <c r="I80" s="30"/>
      <c r="J80" s="458"/>
      <c r="K80" s="429"/>
      <c r="L80" s="421"/>
      <c r="M80" s="320" t="str">
        <f>IF(B17="","",B17)</f>
        <v/>
      </c>
      <c r="N80" s="28"/>
      <c r="O80" s="28"/>
      <c r="P80" s="398"/>
      <c r="Q80" s="398"/>
      <c r="R80" s="398"/>
      <c r="S80" s="320" t="str">
        <f>IF(B17="","",B17)</f>
        <v/>
      </c>
      <c r="T80" s="325"/>
      <c r="U80" s="325"/>
      <c r="V80" s="39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  <c r="AK80" s="398"/>
      <c r="AL80" s="398"/>
      <c r="AM80" s="398"/>
      <c r="AN80" s="398"/>
      <c r="AO80" s="398"/>
      <c r="AP80" s="398"/>
    </row>
    <row r="81" spans="1:42" ht="16.5" customHeight="1" thickTop="1" thickBot="1" x14ac:dyDescent="0.45">
      <c r="A81" s="331" t="str">
        <f>IF(B18="","",B18)</f>
        <v/>
      </c>
      <c r="B81" s="28"/>
      <c r="C81" s="30"/>
      <c r="D81" s="712" t="s">
        <v>321</v>
      </c>
      <c r="E81" s="948" t="s">
        <v>255</v>
      </c>
      <c r="F81" s="429"/>
      <c r="G81" s="859" t="str">
        <f>IF(B18="","",B18)</f>
        <v/>
      </c>
      <c r="H81" s="28"/>
      <c r="I81" s="30"/>
      <c r="J81" s="458"/>
      <c r="K81" s="429"/>
      <c r="L81" s="421"/>
      <c r="M81" s="320" t="str">
        <f>IF(B18="","",B18)</f>
        <v/>
      </c>
      <c r="N81" s="28"/>
      <c r="O81" s="28"/>
      <c r="P81" s="398"/>
      <c r="Q81" s="398"/>
      <c r="R81" s="398"/>
      <c r="S81" s="320" t="str">
        <f>IF(B18="","",B18)</f>
        <v/>
      </c>
      <c r="T81" s="325"/>
      <c r="U81" s="325"/>
      <c r="V81" s="39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398"/>
      <c r="AH81" s="398"/>
      <c r="AI81" s="398"/>
      <c r="AJ81" s="398"/>
      <c r="AK81" s="398"/>
      <c r="AL81" s="398"/>
      <c r="AM81" s="398"/>
      <c r="AN81" s="398"/>
      <c r="AO81" s="398"/>
      <c r="AP81" s="398"/>
    </row>
    <row r="82" spans="1:42" ht="16.5" customHeight="1" thickTop="1" thickBot="1" x14ac:dyDescent="0.45">
      <c r="A82" s="331" t="str">
        <f>IF(B19="","",B19)</f>
        <v/>
      </c>
      <c r="B82" s="28"/>
      <c r="C82" s="30"/>
      <c r="D82" s="711" t="s">
        <v>317</v>
      </c>
      <c r="E82" s="949"/>
      <c r="F82" s="429"/>
      <c r="G82" s="859" t="str">
        <f>IF(B19="","",B19)</f>
        <v/>
      </c>
      <c r="H82" s="28"/>
      <c r="I82" s="30"/>
      <c r="J82" s="339"/>
      <c r="K82" s="429"/>
      <c r="L82" s="421"/>
      <c r="M82" s="320" t="str">
        <f>IF(B19="","",B19)</f>
        <v/>
      </c>
      <c r="N82" s="28"/>
      <c r="O82" s="28"/>
      <c r="P82" s="398"/>
      <c r="Q82" s="398"/>
      <c r="R82" s="398"/>
      <c r="S82" s="320" t="str">
        <f>IF(B19="","",B19)</f>
        <v/>
      </c>
      <c r="T82" s="325"/>
      <c r="U82" s="325"/>
      <c r="V82" s="39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  <c r="AK82" s="398"/>
      <c r="AL82" s="398"/>
      <c r="AM82" s="398"/>
      <c r="AN82" s="398"/>
      <c r="AO82" s="398"/>
      <c r="AP82" s="398"/>
    </row>
    <row r="83" spans="1:42" ht="16.5" customHeight="1" thickTop="1" thickBot="1" x14ac:dyDescent="0.45">
      <c r="A83" s="331" t="str">
        <f>IF(B20="","",B20)</f>
        <v/>
      </c>
      <c r="B83" s="28"/>
      <c r="C83" s="30"/>
      <c r="D83" s="711" t="s">
        <v>315</v>
      </c>
      <c r="E83" s="986"/>
      <c r="F83" s="433"/>
      <c r="G83" s="859" t="str">
        <f>IF(B20="","",B20)</f>
        <v/>
      </c>
      <c r="H83" s="28"/>
      <c r="I83" s="30"/>
      <c r="J83" s="459"/>
      <c r="K83" s="433"/>
      <c r="L83" s="421"/>
      <c r="M83" s="320" t="str">
        <f>IF(B20="","",B20)</f>
        <v/>
      </c>
      <c r="N83" s="28"/>
      <c r="O83" s="28"/>
      <c r="P83" s="398"/>
      <c r="Q83" s="398"/>
      <c r="R83" s="398"/>
      <c r="S83" s="320" t="str">
        <f>IF(B20="","",B20)</f>
        <v/>
      </c>
      <c r="T83" s="325"/>
      <c r="U83" s="325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  <c r="AK83" s="398"/>
      <c r="AL83" s="398"/>
      <c r="AM83" s="398"/>
      <c r="AN83" s="398"/>
      <c r="AO83" s="398"/>
      <c r="AP83" s="398"/>
    </row>
    <row r="84" spans="1:42" ht="16.5" customHeight="1" thickTop="1" thickBot="1" x14ac:dyDescent="0.45">
      <c r="A84" s="331" t="str">
        <f>IF(B21="","",B21)</f>
        <v/>
      </c>
      <c r="B84" s="28"/>
      <c r="C84" s="30"/>
      <c r="D84" s="711" t="s">
        <v>319</v>
      </c>
      <c r="E84" s="987"/>
      <c r="F84" s="433"/>
      <c r="G84" s="859" t="str">
        <f>IF(B21="","",B21)</f>
        <v/>
      </c>
      <c r="H84" s="28"/>
      <c r="I84" s="30"/>
      <c r="J84" s="459"/>
      <c r="K84" s="433"/>
      <c r="L84" s="421"/>
      <c r="M84" s="320" t="str">
        <f>IF(B21="","",B21)</f>
        <v/>
      </c>
      <c r="N84" s="28"/>
      <c r="O84" s="28"/>
      <c r="P84" s="398"/>
      <c r="Q84" s="398"/>
      <c r="R84" s="398"/>
      <c r="S84" s="320" t="str">
        <f>IF(B21="","",B21)</f>
        <v/>
      </c>
      <c r="T84" s="325"/>
      <c r="U84" s="325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  <c r="AK84" s="398"/>
      <c r="AL84" s="398"/>
      <c r="AM84" s="398"/>
      <c r="AN84" s="398"/>
      <c r="AO84" s="398"/>
      <c r="AP84" s="398"/>
    </row>
    <row r="85" spans="1:42" ht="16.5" customHeight="1" thickTop="1" thickBot="1" x14ac:dyDescent="0.45">
      <c r="A85" s="330" t="s">
        <v>53</v>
      </c>
      <c r="B85" s="31"/>
      <c r="C85" s="30"/>
      <c r="D85" s="713" t="s">
        <v>314</v>
      </c>
      <c r="E85" s="948" t="s">
        <v>259</v>
      </c>
      <c r="F85" s="433"/>
      <c r="G85" s="858" t="s">
        <v>53</v>
      </c>
      <c r="H85" s="31"/>
      <c r="I85" s="30"/>
      <c r="J85" s="459"/>
      <c r="K85" s="433"/>
      <c r="L85" s="421"/>
      <c r="M85" s="330" t="s">
        <v>53</v>
      </c>
      <c r="N85" s="31"/>
      <c r="O85" s="28"/>
      <c r="P85" s="398"/>
      <c r="Q85" s="398"/>
      <c r="R85" s="398"/>
      <c r="S85" s="367" t="s">
        <v>53</v>
      </c>
      <c r="T85" s="566"/>
      <c r="U85" s="325"/>
      <c r="V85" s="39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  <c r="AK85" s="398"/>
      <c r="AL85" s="398"/>
      <c r="AM85" s="398"/>
      <c r="AN85" s="398"/>
      <c r="AO85" s="398"/>
      <c r="AP85" s="398"/>
    </row>
    <row r="86" spans="1:42" ht="16.5" customHeight="1" thickTop="1" thickBot="1" x14ac:dyDescent="0.45">
      <c r="A86" s="331" t="str">
        <f>IF(B22="","",B22)</f>
        <v/>
      </c>
      <c r="B86" s="28"/>
      <c r="C86" s="30"/>
      <c r="D86" s="713" t="s">
        <v>316</v>
      </c>
      <c r="E86" s="949"/>
      <c r="F86" s="433"/>
      <c r="G86" s="860" t="str">
        <f>IF(B22="","",B22)</f>
        <v/>
      </c>
      <c r="H86" s="28"/>
      <c r="I86" s="30"/>
      <c r="J86" s="433"/>
      <c r="K86" s="433"/>
      <c r="L86" s="421"/>
      <c r="M86" s="332" t="str">
        <f>IF(B22="","",B22)</f>
        <v/>
      </c>
      <c r="N86" s="28"/>
      <c r="O86" s="28"/>
      <c r="P86" s="398"/>
      <c r="Q86" s="398"/>
      <c r="R86" s="398"/>
      <c r="S86" s="320" t="str">
        <f>IF(B22="","",B22)</f>
        <v/>
      </c>
      <c r="T86" s="325"/>
      <c r="U86" s="325"/>
      <c r="V86" s="39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  <c r="AK86" s="398"/>
      <c r="AL86" s="398"/>
      <c r="AM86" s="398"/>
      <c r="AN86" s="398"/>
      <c r="AO86" s="398"/>
      <c r="AP86" s="398"/>
    </row>
    <row r="87" spans="1:42" ht="16.5" customHeight="1" thickTop="1" thickBot="1" x14ac:dyDescent="0.45">
      <c r="A87" s="331" t="str">
        <f>IF(B23="","",B23)</f>
        <v/>
      </c>
      <c r="B87" s="28"/>
      <c r="C87" s="30"/>
      <c r="D87" s="713" t="s">
        <v>318</v>
      </c>
      <c r="E87" s="986"/>
      <c r="F87" s="433"/>
      <c r="G87" s="860" t="str">
        <f>IF(B23="","",B23)</f>
        <v/>
      </c>
      <c r="H87" s="28"/>
      <c r="I87" s="30"/>
      <c r="J87" s="433"/>
      <c r="K87" s="433"/>
      <c r="L87" s="421"/>
      <c r="M87" s="332" t="str">
        <f>IF(B23="","",B23)</f>
        <v/>
      </c>
      <c r="N87" s="28"/>
      <c r="O87" s="28"/>
      <c r="P87" s="398"/>
      <c r="Q87" s="398"/>
      <c r="R87" s="398"/>
      <c r="S87" s="320" t="str">
        <f>IF(B23="","",B23)</f>
        <v/>
      </c>
      <c r="T87" s="325"/>
      <c r="U87" s="325"/>
      <c r="V87" s="398"/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  <c r="AK87" s="398"/>
      <c r="AL87" s="398"/>
      <c r="AM87" s="398"/>
      <c r="AN87" s="398"/>
      <c r="AO87" s="398"/>
      <c r="AP87" s="398"/>
    </row>
    <row r="88" spans="1:42" ht="16.5" customHeight="1" thickTop="1" thickBot="1" x14ac:dyDescent="0.45">
      <c r="A88" s="331" t="str">
        <f>IF(B24="","",B24)</f>
        <v/>
      </c>
      <c r="B88" s="28"/>
      <c r="C88" s="30"/>
      <c r="D88" s="713" t="s">
        <v>320</v>
      </c>
      <c r="E88" s="987"/>
      <c r="F88" s="433"/>
      <c r="G88" s="860" t="str">
        <f>IF(B24="","",B24)</f>
        <v/>
      </c>
      <c r="H88" s="28"/>
      <c r="I88" s="30"/>
      <c r="J88" s="433"/>
      <c r="K88" s="433"/>
      <c r="L88" s="421"/>
      <c r="M88" s="332" t="str">
        <f>IF(B24="","",B24)</f>
        <v/>
      </c>
      <c r="N88" s="28"/>
      <c r="O88" s="28"/>
      <c r="P88" s="398"/>
      <c r="Q88" s="398"/>
      <c r="R88" s="398"/>
      <c r="S88" s="320" t="str">
        <f>IF(B24="","",B24)</f>
        <v/>
      </c>
      <c r="T88" s="325"/>
      <c r="U88" s="325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  <c r="AK88" s="398"/>
      <c r="AL88" s="398"/>
      <c r="AM88" s="398"/>
      <c r="AN88" s="398"/>
      <c r="AO88" s="398"/>
      <c r="AP88" s="398"/>
    </row>
    <row r="89" spans="1:42" ht="16.5" customHeight="1" thickTop="1" thickBot="1" x14ac:dyDescent="0.45">
      <c r="A89" s="331" t="str">
        <f>IF(B25="","",B25)</f>
        <v/>
      </c>
      <c r="B89" s="28"/>
      <c r="C89" s="30"/>
      <c r="D89" s="714" t="s">
        <v>313</v>
      </c>
      <c r="E89" s="948" t="s">
        <v>256</v>
      </c>
      <c r="F89" s="433"/>
      <c r="G89" s="860" t="str">
        <f>IF(B25="","",B25)</f>
        <v/>
      </c>
      <c r="H89" s="28"/>
      <c r="I89" s="30"/>
      <c r="J89" s="433"/>
      <c r="K89" s="433"/>
      <c r="L89" s="421"/>
      <c r="M89" s="332" t="str">
        <f>IF(B25="","",B25)</f>
        <v/>
      </c>
      <c r="N89" s="28"/>
      <c r="O89" s="28"/>
      <c r="P89" s="398"/>
      <c r="Q89" s="398"/>
      <c r="R89" s="398"/>
      <c r="S89" s="320" t="str">
        <f>IF(B25="","",B25)</f>
        <v/>
      </c>
      <c r="T89" s="325"/>
      <c r="U89" s="325"/>
      <c r="V89" s="39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  <c r="AK89" s="398"/>
      <c r="AL89" s="398"/>
      <c r="AM89" s="398"/>
      <c r="AN89" s="398"/>
      <c r="AO89" s="398"/>
      <c r="AP89" s="398"/>
    </row>
    <row r="90" spans="1:42" ht="16.5" customHeight="1" thickTop="1" thickBot="1" x14ac:dyDescent="0.45">
      <c r="A90" s="331" t="str">
        <f>IF(B26="","",B26)</f>
        <v/>
      </c>
      <c r="B90" s="28"/>
      <c r="C90" s="30"/>
      <c r="D90" s="714" t="s">
        <v>312</v>
      </c>
      <c r="E90" s="949"/>
      <c r="F90" s="433"/>
      <c r="G90" s="860" t="str">
        <f>IF(B26="","",B26)</f>
        <v/>
      </c>
      <c r="H90" s="28"/>
      <c r="I90" s="30"/>
      <c r="J90" s="433"/>
      <c r="K90" s="433"/>
      <c r="L90" s="421"/>
      <c r="M90" s="332" t="str">
        <f>IF(B26="","",B26)</f>
        <v/>
      </c>
      <c r="N90" s="28"/>
      <c r="O90" s="28"/>
      <c r="P90" s="398"/>
      <c r="Q90" s="398"/>
      <c r="R90" s="398"/>
      <c r="S90" s="320" t="str">
        <f>IF(B26="","",B26)</f>
        <v/>
      </c>
      <c r="T90" s="325"/>
      <c r="U90" s="325"/>
      <c r="V90" s="39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  <c r="AK90" s="398"/>
      <c r="AL90" s="398"/>
      <c r="AM90" s="398"/>
      <c r="AN90" s="398"/>
      <c r="AO90" s="398"/>
      <c r="AP90" s="398"/>
    </row>
    <row r="91" spans="1:42" ht="16.5" customHeight="1" thickTop="1" thickBot="1" x14ac:dyDescent="0.45">
      <c r="A91" s="330" t="s">
        <v>53</v>
      </c>
      <c r="B91" s="31"/>
      <c r="C91" s="30"/>
      <c r="D91" s="715" t="s">
        <v>311</v>
      </c>
      <c r="E91" s="986"/>
      <c r="F91" s="433"/>
      <c r="G91" s="858" t="s">
        <v>53</v>
      </c>
      <c r="H91" s="31"/>
      <c r="I91" s="30"/>
      <c r="J91" s="433"/>
      <c r="K91" s="433"/>
      <c r="L91" s="421"/>
      <c r="M91" s="330" t="s">
        <v>53</v>
      </c>
      <c r="N91" s="31"/>
      <c r="O91" s="28"/>
      <c r="P91" s="398"/>
      <c r="Q91" s="398"/>
      <c r="R91" s="398"/>
      <c r="S91" s="367" t="s">
        <v>53</v>
      </c>
      <c r="T91" s="566"/>
      <c r="U91" s="325"/>
      <c r="V91" s="39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  <c r="AK91" s="398"/>
      <c r="AL91" s="398"/>
      <c r="AM91" s="398"/>
      <c r="AN91" s="398"/>
      <c r="AO91" s="398"/>
      <c r="AP91" s="398"/>
    </row>
    <row r="92" spans="1:42" ht="16.5" customHeight="1" thickTop="1" thickBot="1" x14ac:dyDescent="0.45">
      <c r="A92" s="332" t="str">
        <f>IF(B27="","",B27)</f>
        <v/>
      </c>
      <c r="B92" s="28"/>
      <c r="C92" s="30"/>
      <c r="D92" s="715" t="s">
        <v>310</v>
      </c>
      <c r="E92" s="987"/>
      <c r="F92" s="433"/>
      <c r="G92" s="860" t="str">
        <f>IF(B27="","",B27)</f>
        <v/>
      </c>
      <c r="H92" s="28"/>
      <c r="I92" s="30"/>
      <c r="J92" s="433"/>
      <c r="K92" s="433"/>
      <c r="L92" s="421"/>
      <c r="M92" s="332" t="str">
        <f>IF(B27="","",B27)</f>
        <v/>
      </c>
      <c r="N92" s="28"/>
      <c r="O92" s="28"/>
      <c r="P92" s="398"/>
      <c r="Q92" s="398"/>
      <c r="R92" s="398"/>
      <c r="S92" s="320" t="str">
        <f>IF(B27="","",B27)</f>
        <v/>
      </c>
      <c r="T92" s="325"/>
      <c r="U92" s="325"/>
      <c r="V92" s="39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  <c r="AK92" s="398"/>
      <c r="AL92" s="398"/>
      <c r="AM92" s="398"/>
      <c r="AN92" s="398"/>
      <c r="AO92" s="398"/>
      <c r="AP92" s="398"/>
    </row>
    <row r="93" spans="1:42" ht="16.5" customHeight="1" thickTop="1" thickBot="1" x14ac:dyDescent="0.45">
      <c r="A93" s="332" t="str">
        <f>IF(B28="","",B28)</f>
        <v/>
      </c>
      <c r="B93" s="28"/>
      <c r="C93" s="30"/>
      <c r="D93" s="715" t="s">
        <v>309</v>
      </c>
      <c r="E93" s="948" t="s">
        <v>323</v>
      </c>
      <c r="F93" s="433"/>
      <c r="G93" s="860" t="str">
        <f>IF(B28="","",B28)</f>
        <v/>
      </c>
      <c r="H93" s="28"/>
      <c r="I93" s="30"/>
      <c r="J93" s="433"/>
      <c r="K93" s="433"/>
      <c r="L93" s="421"/>
      <c r="M93" s="332" t="str">
        <f>IF(B28="","",B28)</f>
        <v/>
      </c>
      <c r="N93" s="28"/>
      <c r="O93" s="28"/>
      <c r="P93" s="398"/>
      <c r="Q93" s="398"/>
      <c r="R93" s="398"/>
      <c r="S93" s="320" t="str">
        <f>IF(B28="","",B28)</f>
        <v/>
      </c>
      <c r="T93" s="325"/>
      <c r="U93" s="325"/>
      <c r="V93" s="39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  <c r="AK93" s="398"/>
      <c r="AL93" s="398"/>
      <c r="AM93" s="398"/>
      <c r="AN93" s="398"/>
      <c r="AO93" s="398"/>
      <c r="AP93" s="398"/>
    </row>
    <row r="94" spans="1:42" ht="16.5" customHeight="1" thickTop="1" thickBot="1" x14ac:dyDescent="0.45">
      <c r="A94" s="332" t="str">
        <f>IF(B29="","",B29)</f>
        <v/>
      </c>
      <c r="B94" s="28"/>
      <c r="C94" s="30"/>
      <c r="D94" s="715" t="s">
        <v>308</v>
      </c>
      <c r="E94" s="949"/>
      <c r="F94" s="433"/>
      <c r="G94" s="860" t="str">
        <f>IF(B29="","",B29)</f>
        <v/>
      </c>
      <c r="H94" s="28"/>
      <c r="I94" s="30"/>
      <c r="J94" s="433"/>
      <c r="K94" s="433"/>
      <c r="L94" s="421"/>
      <c r="M94" s="332" t="str">
        <f>IF(B29="","",B29)</f>
        <v/>
      </c>
      <c r="N94" s="28"/>
      <c r="O94" s="28"/>
      <c r="P94" s="398"/>
      <c r="Q94" s="398"/>
      <c r="R94" s="398"/>
      <c r="S94" s="320" t="str">
        <f>IF(B29="","",B29)</f>
        <v/>
      </c>
      <c r="T94" s="325"/>
      <c r="U94" s="325"/>
      <c r="V94" s="39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  <c r="AK94" s="398"/>
      <c r="AL94" s="398"/>
      <c r="AM94" s="398"/>
      <c r="AN94" s="398"/>
      <c r="AO94" s="398"/>
      <c r="AP94" s="398"/>
    </row>
    <row r="95" spans="1:42" ht="16.5" customHeight="1" thickTop="1" thickBot="1" x14ac:dyDescent="0.45">
      <c r="A95" s="332" t="str">
        <f>IF(B30="","",B30)</f>
        <v/>
      </c>
      <c r="B95" s="28"/>
      <c r="C95" s="30"/>
      <c r="D95" s="714" t="s">
        <v>307</v>
      </c>
      <c r="E95" s="986"/>
      <c r="F95" s="433"/>
      <c r="G95" s="860" t="str">
        <f>IF(B30="","",B30)</f>
        <v/>
      </c>
      <c r="H95" s="28"/>
      <c r="I95" s="30"/>
      <c r="J95" s="433"/>
      <c r="K95" s="433"/>
      <c r="L95" s="421"/>
      <c r="M95" s="332" t="str">
        <f>IF(B30="","",B30)</f>
        <v/>
      </c>
      <c r="N95" s="28"/>
      <c r="O95" s="28"/>
      <c r="P95" s="398"/>
      <c r="Q95" s="398"/>
      <c r="R95" s="398"/>
      <c r="S95" s="320" t="str">
        <f>IF(B30="","",B30)</f>
        <v/>
      </c>
      <c r="T95" s="325"/>
      <c r="U95" s="325"/>
      <c r="V95" s="39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  <c r="AK95" s="398"/>
      <c r="AL95" s="398"/>
      <c r="AM95" s="398"/>
      <c r="AN95" s="398"/>
      <c r="AO95" s="398"/>
      <c r="AP95" s="398"/>
    </row>
    <row r="96" spans="1:42" ht="16.5" customHeight="1" thickTop="1" thickBot="1" x14ac:dyDescent="0.45">
      <c r="A96" s="332" t="str">
        <f>IF(B31="","",B31)</f>
        <v/>
      </c>
      <c r="B96" s="28"/>
      <c r="C96" s="30"/>
      <c r="D96" s="714" t="s">
        <v>395</v>
      </c>
      <c r="E96" s="994"/>
      <c r="F96" s="433"/>
      <c r="G96" s="860" t="str">
        <f>IF(B31="","",B31)</f>
        <v/>
      </c>
      <c r="H96" s="28"/>
      <c r="I96" s="30"/>
      <c r="J96" s="433"/>
      <c r="K96" s="433"/>
      <c r="L96" s="421"/>
      <c r="M96" s="332" t="str">
        <f>IF(B31="","",B31)</f>
        <v/>
      </c>
      <c r="N96" s="28"/>
      <c r="O96" s="28"/>
      <c r="P96" s="398"/>
      <c r="Q96" s="398"/>
      <c r="R96" s="398"/>
      <c r="S96" s="320" t="str">
        <f>IF(B31="","",B31)</f>
        <v/>
      </c>
      <c r="T96" s="325"/>
      <c r="U96" s="325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  <c r="AK96" s="398"/>
      <c r="AL96" s="398"/>
      <c r="AM96" s="398"/>
      <c r="AN96" s="398"/>
      <c r="AO96" s="398"/>
      <c r="AP96" s="398"/>
    </row>
    <row r="97" spans="1:42" ht="16.5" customHeight="1" thickTop="1" thickBot="1" x14ac:dyDescent="0.45">
      <c r="A97" s="330" t="s">
        <v>53</v>
      </c>
      <c r="B97" s="31"/>
      <c r="C97" s="30"/>
      <c r="D97" s="714" t="s">
        <v>343</v>
      </c>
      <c r="E97" s="433"/>
      <c r="F97" s="433"/>
      <c r="G97" s="858" t="s">
        <v>53</v>
      </c>
      <c r="H97" s="31"/>
      <c r="I97" s="30"/>
      <c r="J97" s="433"/>
      <c r="K97" s="433"/>
      <c r="L97" s="421"/>
      <c r="M97" s="330" t="s">
        <v>53</v>
      </c>
      <c r="N97" s="31"/>
      <c r="O97" s="28"/>
      <c r="P97" s="398"/>
      <c r="Q97" s="398"/>
      <c r="R97" s="398"/>
      <c r="S97" s="367" t="s">
        <v>53</v>
      </c>
      <c r="T97" s="566"/>
      <c r="U97" s="325"/>
      <c r="V97" s="39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  <c r="AK97" s="398"/>
      <c r="AL97" s="398"/>
      <c r="AM97" s="398"/>
      <c r="AN97" s="398"/>
      <c r="AO97" s="398"/>
      <c r="AP97" s="398"/>
    </row>
    <row r="98" spans="1:42" ht="16.5" customHeight="1" thickTop="1" thickBot="1" x14ac:dyDescent="0.45">
      <c r="A98" s="332" t="str">
        <f>IF(B32="","",B32)</f>
        <v/>
      </c>
      <c r="B98" s="28"/>
      <c r="C98" s="30"/>
      <c r="D98" s="714" t="s">
        <v>344</v>
      </c>
      <c r="E98" s="433"/>
      <c r="F98" s="433"/>
      <c r="G98" s="859" t="str">
        <f>IF(B32="","",B32)</f>
        <v/>
      </c>
      <c r="H98" s="28"/>
      <c r="I98" s="30"/>
      <c r="J98" s="433"/>
      <c r="K98" s="433"/>
      <c r="L98" s="421"/>
      <c r="M98" s="320" t="str">
        <f>IF(B32="","",B32)</f>
        <v/>
      </c>
      <c r="N98" s="28"/>
      <c r="O98" s="28"/>
      <c r="P98" s="398"/>
      <c r="Q98" s="398"/>
      <c r="R98" s="398"/>
      <c r="S98" s="320" t="str">
        <f>IF(B32="","",B32)</f>
        <v/>
      </c>
      <c r="T98" s="325"/>
      <c r="U98" s="325"/>
      <c r="V98" s="39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  <c r="AK98" s="398"/>
      <c r="AL98" s="398"/>
      <c r="AM98" s="398"/>
      <c r="AN98" s="398"/>
      <c r="AO98" s="398"/>
      <c r="AP98" s="398"/>
    </row>
    <row r="99" spans="1:42" ht="16.5" customHeight="1" thickTop="1" x14ac:dyDescent="0.4">
      <c r="A99" s="333" t="str">
        <f>IF(B33="","",B33)</f>
        <v>MUESTRA CONTROL</v>
      </c>
      <c r="B99" s="28"/>
      <c r="C99" s="30"/>
      <c r="D99" s="434"/>
      <c r="E99" s="433"/>
      <c r="F99" s="433"/>
      <c r="G99" s="861" t="str">
        <f>IF(B33="","",B33)</f>
        <v>MUESTRA CONTROL</v>
      </c>
      <c r="H99" s="28"/>
      <c r="I99" s="30"/>
      <c r="J99" s="433"/>
      <c r="K99" s="433"/>
      <c r="L99" s="421"/>
      <c r="M99" s="326" t="str">
        <f>IF(B33="","",B33)</f>
        <v>MUESTRA CONTROL</v>
      </c>
      <c r="N99" s="28"/>
      <c r="O99" s="28"/>
      <c r="P99" s="398"/>
      <c r="Q99" s="398"/>
      <c r="R99" s="398"/>
      <c r="S99" s="326" t="str">
        <f>IF(B33="","",B33)</f>
        <v>MUESTRA CONTROL</v>
      </c>
      <c r="T99" s="325"/>
      <c r="U99" s="325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  <c r="AK99" s="398"/>
      <c r="AL99" s="398"/>
      <c r="AM99" s="398"/>
      <c r="AN99" s="398"/>
      <c r="AO99" s="398"/>
      <c r="AP99" s="398"/>
    </row>
    <row r="100" spans="1:42" ht="16.5" customHeight="1" x14ac:dyDescent="0.4">
      <c r="A100" s="332" t="str">
        <f>IF(B34="","",B34)</f>
        <v/>
      </c>
      <c r="B100" s="28"/>
      <c r="C100" s="30"/>
      <c r="D100" s="434"/>
      <c r="E100" s="433"/>
      <c r="F100" s="433"/>
      <c r="G100" s="859" t="str">
        <f>IF(B34="","",B34)</f>
        <v/>
      </c>
      <c r="H100" s="28"/>
      <c r="I100" s="30"/>
      <c r="J100" s="433"/>
      <c r="K100" s="433"/>
      <c r="L100" s="421"/>
      <c r="M100" s="320" t="str">
        <f>IF(B34="","",B34)</f>
        <v/>
      </c>
      <c r="N100" s="28"/>
      <c r="O100" s="28"/>
      <c r="P100" s="398"/>
      <c r="Q100" s="398"/>
      <c r="R100" s="398"/>
      <c r="S100" s="320" t="str">
        <f>IF(B34="","",B34)</f>
        <v/>
      </c>
      <c r="T100" s="325"/>
      <c r="U100" s="325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  <c r="AK100" s="398"/>
      <c r="AL100" s="398"/>
      <c r="AM100" s="398"/>
      <c r="AN100" s="398"/>
      <c r="AO100" s="398"/>
      <c r="AP100" s="398"/>
    </row>
    <row r="101" spans="1:42" ht="16.5" customHeight="1" x14ac:dyDescent="0.4">
      <c r="A101" s="332" t="str">
        <f>IF(B35="","",B35)</f>
        <v/>
      </c>
      <c r="B101" s="28"/>
      <c r="C101" s="30"/>
      <c r="D101" s="434"/>
      <c r="E101" s="433"/>
      <c r="F101" s="433"/>
      <c r="G101" s="859" t="str">
        <f>IF(B35="","",B35)</f>
        <v/>
      </c>
      <c r="H101" s="28"/>
      <c r="I101" s="30"/>
      <c r="J101" s="433"/>
      <c r="K101" s="433"/>
      <c r="L101" s="421"/>
      <c r="M101" s="320" t="str">
        <f>IF(B35="","",B35)</f>
        <v/>
      </c>
      <c r="N101" s="28"/>
      <c r="O101" s="28"/>
      <c r="P101" s="398"/>
      <c r="Q101" s="398"/>
      <c r="R101" s="398"/>
      <c r="S101" s="320" t="str">
        <f>IF(B35="","",B35)</f>
        <v/>
      </c>
      <c r="T101" s="325"/>
      <c r="U101" s="325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  <c r="AK101" s="398"/>
      <c r="AL101" s="398"/>
      <c r="AM101" s="398"/>
      <c r="AN101" s="398"/>
      <c r="AO101" s="398"/>
      <c r="AP101" s="398"/>
    </row>
    <row r="102" spans="1:42" ht="16.5" customHeight="1" x14ac:dyDescent="0.4">
      <c r="A102" s="332" t="str">
        <f>IF(B36="","",B36)</f>
        <v/>
      </c>
      <c r="B102" s="28"/>
      <c r="C102" s="30"/>
      <c r="D102" s="434"/>
      <c r="E102" s="433"/>
      <c r="F102" s="433"/>
      <c r="G102" s="859" t="str">
        <f>IF(B36="","",B36)</f>
        <v/>
      </c>
      <c r="H102" s="28"/>
      <c r="I102" s="30"/>
      <c r="J102" s="433"/>
      <c r="K102" s="433"/>
      <c r="L102" s="421"/>
      <c r="M102" s="320" t="str">
        <f>IF(B36="","",B36)</f>
        <v/>
      </c>
      <c r="N102" s="28"/>
      <c r="O102" s="28"/>
      <c r="P102" s="398"/>
      <c r="Q102" s="398"/>
      <c r="R102" s="398"/>
      <c r="S102" s="320" t="str">
        <f>IF(B36="","",B36)</f>
        <v/>
      </c>
      <c r="T102" s="325"/>
      <c r="U102" s="325"/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  <c r="AK102" s="398"/>
      <c r="AL102" s="398"/>
      <c r="AM102" s="398"/>
      <c r="AN102" s="398"/>
      <c r="AO102" s="398"/>
      <c r="AP102" s="398"/>
    </row>
    <row r="103" spans="1:42" ht="16.5" customHeight="1" x14ac:dyDescent="0.4">
      <c r="A103" s="330" t="s">
        <v>53</v>
      </c>
      <c r="B103" s="31"/>
      <c r="C103" s="30"/>
      <c r="D103" s="433"/>
      <c r="E103" s="433"/>
      <c r="F103" s="433"/>
      <c r="G103" s="858" t="s">
        <v>53</v>
      </c>
      <c r="H103" s="31"/>
      <c r="I103" s="30"/>
      <c r="J103" s="433"/>
      <c r="K103" s="433"/>
      <c r="L103" s="421"/>
      <c r="M103" s="330" t="s">
        <v>53</v>
      </c>
      <c r="N103" s="31"/>
      <c r="O103" s="28"/>
      <c r="P103" s="398"/>
      <c r="Q103" s="398"/>
      <c r="R103" s="398"/>
      <c r="S103" s="367" t="s">
        <v>53</v>
      </c>
      <c r="T103" s="566"/>
      <c r="U103" s="325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  <c r="AN103" s="398"/>
      <c r="AO103" s="398"/>
      <c r="AP103" s="398"/>
    </row>
    <row r="104" spans="1:42" ht="16.5" customHeight="1" x14ac:dyDescent="0.4">
      <c r="A104" s="332" t="str">
        <f>IF(B37="","",B37)</f>
        <v/>
      </c>
      <c r="B104" s="28"/>
      <c r="C104" s="30"/>
      <c r="D104" s="433"/>
      <c r="E104" s="433"/>
      <c r="F104" s="433"/>
      <c r="G104" s="859" t="str">
        <f>IF(B37="","",B37)</f>
        <v/>
      </c>
      <c r="H104" s="28"/>
      <c r="I104" s="30"/>
      <c r="J104" s="433"/>
      <c r="K104" s="433"/>
      <c r="L104" s="421"/>
      <c r="M104" s="332" t="str">
        <f>IF(B37="","",B37)</f>
        <v/>
      </c>
      <c r="N104" s="28"/>
      <c r="O104" s="28"/>
      <c r="P104" s="398"/>
      <c r="Q104" s="398"/>
      <c r="R104" s="398"/>
      <c r="S104" s="320" t="str">
        <f>IF(B37="","",B37)</f>
        <v/>
      </c>
      <c r="T104" s="325"/>
      <c r="U104" s="325"/>
      <c r="V104" s="398"/>
      <c r="W104" s="398"/>
      <c r="X104" s="398"/>
      <c r="Y104" s="398"/>
      <c r="Z104" s="398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  <c r="AK104" s="398"/>
      <c r="AL104" s="398"/>
      <c r="AM104" s="398"/>
      <c r="AN104" s="398"/>
      <c r="AO104" s="398"/>
      <c r="AP104" s="398"/>
    </row>
    <row r="105" spans="1:42" ht="16.5" customHeight="1" x14ac:dyDescent="0.4">
      <c r="A105" s="332" t="str">
        <f>IF(B38="","",B38)</f>
        <v/>
      </c>
      <c r="B105" s="28"/>
      <c r="C105" s="30"/>
      <c r="D105" s="433"/>
      <c r="E105" s="433"/>
      <c r="F105" s="433"/>
      <c r="G105" s="859" t="str">
        <f>IF(B38="","",B38)</f>
        <v/>
      </c>
      <c r="H105" s="28"/>
      <c r="I105" s="30"/>
      <c r="J105" s="433"/>
      <c r="K105" s="433"/>
      <c r="L105" s="421"/>
      <c r="M105" s="332" t="str">
        <f>IF(B38="","",B38)</f>
        <v/>
      </c>
      <c r="N105" s="28"/>
      <c r="O105" s="28"/>
      <c r="P105" s="398"/>
      <c r="Q105" s="398"/>
      <c r="R105" s="398"/>
      <c r="S105" s="320" t="str">
        <f>IF(B38="","",B38)</f>
        <v/>
      </c>
      <c r="T105" s="325"/>
      <c r="U105" s="325"/>
      <c r="V105" s="398"/>
      <c r="W105" s="398"/>
      <c r="X105" s="398"/>
      <c r="Y105" s="398"/>
      <c r="Z105" s="398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  <c r="AK105" s="398"/>
      <c r="AL105" s="398"/>
      <c r="AM105" s="398"/>
      <c r="AN105" s="398"/>
      <c r="AO105" s="398"/>
      <c r="AP105" s="398"/>
    </row>
    <row r="106" spans="1:42" ht="16.5" customHeight="1" x14ac:dyDescent="0.4">
      <c r="A106" s="332" t="str">
        <f>IF(B39="","",B39)</f>
        <v/>
      </c>
      <c r="B106" s="28"/>
      <c r="C106" s="30"/>
      <c r="D106" s="433"/>
      <c r="E106" s="433"/>
      <c r="F106" s="433"/>
      <c r="G106" s="859" t="str">
        <f>IF(B39="","",B39)</f>
        <v/>
      </c>
      <c r="H106" s="28"/>
      <c r="I106" s="30"/>
      <c r="J106" s="433"/>
      <c r="K106" s="433"/>
      <c r="L106" s="421"/>
      <c r="M106" s="332" t="str">
        <f>IF(B39="","",B39)</f>
        <v/>
      </c>
      <c r="N106" s="28"/>
      <c r="O106" s="28"/>
      <c r="P106" s="398"/>
      <c r="Q106" s="398"/>
      <c r="R106" s="398"/>
      <c r="S106" s="320" t="str">
        <f>IF(B39="","",B39)</f>
        <v/>
      </c>
      <c r="T106" s="325"/>
      <c r="U106" s="325"/>
      <c r="V106" s="398"/>
      <c r="W106" s="398"/>
      <c r="X106" s="398"/>
      <c r="Y106" s="398"/>
      <c r="Z106" s="398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  <c r="AK106" s="398"/>
      <c r="AL106" s="398"/>
      <c r="AM106" s="398"/>
      <c r="AN106" s="398"/>
      <c r="AO106" s="398"/>
      <c r="AP106" s="398"/>
    </row>
    <row r="107" spans="1:42" ht="16.5" customHeight="1" x14ac:dyDescent="0.4">
      <c r="A107" s="332" t="str">
        <f>IF(B40="","",B40)</f>
        <v/>
      </c>
      <c r="B107" s="28"/>
      <c r="C107" s="30"/>
      <c r="D107" s="433"/>
      <c r="E107" s="433"/>
      <c r="F107" s="433"/>
      <c r="G107" s="859" t="str">
        <f>IF(B40="","",B40)</f>
        <v/>
      </c>
      <c r="H107" s="28"/>
      <c r="I107" s="30"/>
      <c r="J107" s="433"/>
      <c r="K107" s="433"/>
      <c r="L107" s="421"/>
      <c r="M107" s="332" t="str">
        <f>IF(B40="","",B40)</f>
        <v/>
      </c>
      <c r="N107" s="28"/>
      <c r="O107" s="28"/>
      <c r="P107" s="398"/>
      <c r="Q107" s="398"/>
      <c r="R107" s="398"/>
      <c r="S107" s="320" t="str">
        <f>IF(B40="","",B40)</f>
        <v/>
      </c>
      <c r="T107" s="325"/>
      <c r="U107" s="325"/>
      <c r="V107" s="398"/>
      <c r="W107" s="398"/>
      <c r="X107" s="398"/>
      <c r="Y107" s="398"/>
      <c r="Z107" s="398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  <c r="AK107" s="398"/>
      <c r="AL107" s="398"/>
      <c r="AM107" s="398"/>
      <c r="AN107" s="398"/>
      <c r="AO107" s="398"/>
      <c r="AP107" s="398"/>
    </row>
    <row r="108" spans="1:42" ht="16.5" customHeight="1" x14ac:dyDescent="0.4">
      <c r="A108" s="332" t="str">
        <f>IF(B41="","",B41)</f>
        <v/>
      </c>
      <c r="B108" s="28"/>
      <c r="C108" s="30"/>
      <c r="D108" s="433"/>
      <c r="E108" s="433"/>
      <c r="F108" s="433"/>
      <c r="G108" s="859" t="str">
        <f>IF(B41="","",B41)</f>
        <v/>
      </c>
      <c r="H108" s="28"/>
      <c r="I108" s="30"/>
      <c r="J108" s="433"/>
      <c r="K108" s="433"/>
      <c r="L108" s="421"/>
      <c r="M108" s="332" t="str">
        <f>IF(B41="","",B41)</f>
        <v/>
      </c>
      <c r="N108" s="28"/>
      <c r="O108" s="28"/>
      <c r="P108" s="398"/>
      <c r="Q108" s="398"/>
      <c r="R108" s="398"/>
      <c r="S108" s="320" t="str">
        <f>IF(B41="","",B41)</f>
        <v/>
      </c>
      <c r="T108" s="325"/>
      <c r="U108" s="325"/>
      <c r="V108" s="398"/>
      <c r="W108" s="398"/>
      <c r="X108" s="398"/>
      <c r="Y108" s="398"/>
      <c r="Z108" s="398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  <c r="AK108" s="398"/>
      <c r="AL108" s="398"/>
      <c r="AM108" s="398"/>
      <c r="AN108" s="398"/>
      <c r="AO108" s="398"/>
      <c r="AP108" s="398"/>
    </row>
    <row r="109" spans="1:42" ht="16.5" customHeight="1" x14ac:dyDescent="0.4">
      <c r="A109" s="330" t="s">
        <v>53</v>
      </c>
      <c r="B109" s="31"/>
      <c r="C109" s="30"/>
      <c r="D109" s="433"/>
      <c r="E109" s="433"/>
      <c r="F109" s="433"/>
      <c r="G109" s="858" t="s">
        <v>53</v>
      </c>
      <c r="H109" s="31"/>
      <c r="I109" s="30"/>
      <c r="J109" s="433"/>
      <c r="K109" s="433"/>
      <c r="L109" s="421"/>
      <c r="M109" s="330" t="s">
        <v>53</v>
      </c>
      <c r="N109" s="31"/>
      <c r="O109" s="28"/>
      <c r="P109" s="398"/>
      <c r="Q109" s="398"/>
      <c r="R109" s="398"/>
      <c r="S109" s="367" t="s">
        <v>53</v>
      </c>
      <c r="T109" s="566"/>
      <c r="U109" s="325"/>
      <c r="V109" s="398"/>
      <c r="W109" s="398"/>
      <c r="X109" s="398"/>
      <c r="Y109" s="398"/>
      <c r="Z109" s="398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  <c r="AK109" s="398"/>
      <c r="AL109" s="398"/>
      <c r="AM109" s="398"/>
      <c r="AN109" s="398"/>
      <c r="AO109" s="398"/>
      <c r="AP109" s="398"/>
    </row>
    <row r="110" spans="1:42" ht="16.5" customHeight="1" x14ac:dyDescent="0.4">
      <c r="A110" s="332" t="str">
        <f>IF(B42="","",B42)</f>
        <v/>
      </c>
      <c r="B110" s="28"/>
      <c r="C110" s="30"/>
      <c r="D110" s="433"/>
      <c r="E110" s="433"/>
      <c r="F110" s="433"/>
      <c r="G110" s="859" t="str">
        <f>IF(B42="","",B42)</f>
        <v/>
      </c>
      <c r="H110" s="28"/>
      <c r="I110" s="30"/>
      <c r="J110" s="433"/>
      <c r="K110" s="433"/>
      <c r="L110" s="421"/>
      <c r="M110" s="332" t="str">
        <f>IF(B42="","",B42)</f>
        <v/>
      </c>
      <c r="N110" s="28"/>
      <c r="O110" s="28"/>
      <c r="P110" s="398"/>
      <c r="Q110" s="398"/>
      <c r="R110" s="398"/>
      <c r="S110" s="320" t="str">
        <f>IF(B42="","",B42)</f>
        <v/>
      </c>
      <c r="T110" s="325"/>
      <c r="U110" s="325"/>
      <c r="V110" s="398"/>
      <c r="W110" s="398"/>
      <c r="X110" s="398"/>
      <c r="Y110" s="398"/>
      <c r="Z110" s="398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  <c r="AK110" s="398"/>
      <c r="AL110" s="398"/>
      <c r="AM110" s="398"/>
      <c r="AN110" s="398"/>
      <c r="AO110" s="398"/>
      <c r="AP110" s="398"/>
    </row>
    <row r="111" spans="1:42" ht="16.5" customHeight="1" x14ac:dyDescent="0.4">
      <c r="A111" s="332" t="str">
        <f>IF(B43="","",B43)</f>
        <v/>
      </c>
      <c r="B111" s="28"/>
      <c r="C111" s="30"/>
      <c r="D111" s="433"/>
      <c r="E111" s="433"/>
      <c r="F111" s="433"/>
      <c r="G111" s="859" t="str">
        <f>IF(B43="","",B43)</f>
        <v/>
      </c>
      <c r="H111" s="28"/>
      <c r="I111" s="30"/>
      <c r="J111" s="433"/>
      <c r="K111" s="433"/>
      <c r="L111" s="421"/>
      <c r="M111" s="332" t="str">
        <f>IF(B43="","",B43)</f>
        <v/>
      </c>
      <c r="N111" s="28"/>
      <c r="O111" s="28"/>
      <c r="P111" s="398"/>
      <c r="Q111" s="398"/>
      <c r="R111" s="398"/>
      <c r="S111" s="320" t="str">
        <f>IF(B43="","",B43)</f>
        <v/>
      </c>
      <c r="T111" s="325"/>
      <c r="U111" s="325"/>
      <c r="V111" s="398"/>
      <c r="W111" s="398"/>
      <c r="X111" s="398"/>
      <c r="Y111" s="398"/>
      <c r="Z111" s="398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  <c r="AK111" s="398"/>
      <c r="AL111" s="398"/>
      <c r="AM111" s="398"/>
      <c r="AN111" s="398"/>
      <c r="AO111" s="398"/>
      <c r="AP111" s="398"/>
    </row>
    <row r="112" spans="1:42" ht="16.5" customHeight="1" x14ac:dyDescent="0.4">
      <c r="A112" s="332" t="str">
        <f>IF(B44="","",B44)</f>
        <v/>
      </c>
      <c r="B112" s="28"/>
      <c r="C112" s="30"/>
      <c r="D112" s="433"/>
      <c r="E112" s="433"/>
      <c r="F112" s="433"/>
      <c r="G112" s="859" t="str">
        <f>IF(B44="","",B44)</f>
        <v/>
      </c>
      <c r="H112" s="28"/>
      <c r="I112" s="30"/>
      <c r="J112" s="433"/>
      <c r="K112" s="433"/>
      <c r="L112" s="421"/>
      <c r="M112" s="332" t="str">
        <f>IF(B44="","",B44)</f>
        <v/>
      </c>
      <c r="N112" s="28"/>
      <c r="O112" s="28"/>
      <c r="P112" s="398"/>
      <c r="Q112" s="398"/>
      <c r="R112" s="398"/>
      <c r="S112" s="320" t="str">
        <f>IF(B44="","",B44)</f>
        <v/>
      </c>
      <c r="T112" s="325"/>
      <c r="U112" s="325"/>
      <c r="V112" s="398"/>
      <c r="W112" s="398"/>
      <c r="X112" s="398"/>
      <c r="Y112" s="398"/>
      <c r="Z112" s="398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  <c r="AK112" s="398"/>
      <c r="AL112" s="398"/>
      <c r="AM112" s="398"/>
      <c r="AN112" s="398"/>
      <c r="AO112" s="398"/>
      <c r="AP112" s="398"/>
    </row>
    <row r="113" spans="1:42" ht="16.5" customHeight="1" x14ac:dyDescent="0.4">
      <c r="A113" s="332" t="str">
        <f>IF(B45="","",B45)</f>
        <v/>
      </c>
      <c r="B113" s="28"/>
      <c r="C113" s="30"/>
      <c r="D113" s="433"/>
      <c r="E113" s="433"/>
      <c r="F113" s="433"/>
      <c r="G113" s="859" t="str">
        <f>IF(B45="","",B45)</f>
        <v/>
      </c>
      <c r="H113" s="28"/>
      <c r="I113" s="30"/>
      <c r="J113" s="433"/>
      <c r="K113" s="433"/>
      <c r="L113" s="421"/>
      <c r="M113" s="332" t="str">
        <f>IF(B45="","",B45)</f>
        <v/>
      </c>
      <c r="N113" s="28"/>
      <c r="O113" s="28"/>
      <c r="P113" s="398"/>
      <c r="Q113" s="398"/>
      <c r="R113" s="398"/>
      <c r="S113" s="320" t="str">
        <f>IF(B45="","",B45)</f>
        <v/>
      </c>
      <c r="T113" s="325"/>
      <c r="U113" s="325"/>
      <c r="V113" s="398"/>
      <c r="W113" s="398"/>
      <c r="X113" s="398"/>
      <c r="Y113" s="398"/>
      <c r="Z113" s="398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  <c r="AK113" s="398"/>
      <c r="AL113" s="398"/>
      <c r="AM113" s="398"/>
      <c r="AN113" s="398"/>
      <c r="AO113" s="398"/>
      <c r="AP113" s="398"/>
    </row>
    <row r="114" spans="1:42" ht="16.5" customHeight="1" x14ac:dyDescent="0.4">
      <c r="A114" s="332" t="str">
        <f>IF(B46="","",B46)</f>
        <v/>
      </c>
      <c r="B114" s="28"/>
      <c r="C114" s="30"/>
      <c r="D114" s="433"/>
      <c r="E114" s="433"/>
      <c r="F114" s="433"/>
      <c r="G114" s="859" t="str">
        <f>IF(B46="","",B46)</f>
        <v/>
      </c>
      <c r="H114" s="28"/>
      <c r="I114" s="30"/>
      <c r="J114" s="433"/>
      <c r="K114" s="433"/>
      <c r="L114" s="421"/>
      <c r="M114" s="332" t="str">
        <f>IF(B46="","",B46)</f>
        <v/>
      </c>
      <c r="N114" s="28"/>
      <c r="O114" s="28"/>
      <c r="P114" s="398"/>
      <c r="Q114" s="398"/>
      <c r="R114" s="398"/>
      <c r="S114" s="320" t="str">
        <f>IF(B46="","",B46)</f>
        <v/>
      </c>
      <c r="T114" s="325"/>
      <c r="U114" s="325"/>
      <c r="V114" s="398"/>
      <c r="W114" s="398"/>
      <c r="X114" s="398"/>
      <c r="Y114" s="398"/>
      <c r="Z114" s="398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  <c r="AK114" s="398"/>
      <c r="AL114" s="398"/>
      <c r="AM114" s="398"/>
      <c r="AN114" s="398"/>
      <c r="AO114" s="398"/>
      <c r="AP114" s="398"/>
    </row>
    <row r="115" spans="1:42" ht="16.5" customHeight="1" x14ac:dyDescent="0.4">
      <c r="A115" s="330" t="s">
        <v>53</v>
      </c>
      <c r="B115" s="31"/>
      <c r="C115" s="30"/>
      <c r="D115" s="433"/>
      <c r="E115" s="433"/>
      <c r="F115" s="433"/>
      <c r="G115" s="858" t="s">
        <v>53</v>
      </c>
      <c r="H115" s="31"/>
      <c r="I115" s="30"/>
      <c r="J115" s="433"/>
      <c r="K115" s="433"/>
      <c r="L115" s="421"/>
      <c r="M115" s="330" t="s">
        <v>53</v>
      </c>
      <c r="N115" s="31"/>
      <c r="O115" s="28"/>
      <c r="P115" s="398"/>
      <c r="Q115" s="398"/>
      <c r="R115" s="398"/>
      <c r="S115" s="367" t="s">
        <v>53</v>
      </c>
      <c r="T115" s="566"/>
      <c r="U115" s="325"/>
      <c r="V115" s="398"/>
      <c r="W115" s="398"/>
      <c r="X115" s="398"/>
      <c r="Y115" s="398"/>
      <c r="Z115" s="398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  <c r="AK115" s="398"/>
      <c r="AL115" s="398"/>
      <c r="AM115" s="398"/>
      <c r="AN115" s="398"/>
      <c r="AO115" s="398"/>
      <c r="AP115" s="398"/>
    </row>
    <row r="116" spans="1:42" ht="16.5" customHeight="1" x14ac:dyDescent="0.4">
      <c r="A116" s="332" t="str">
        <f>IF(B47="","",B47)</f>
        <v/>
      </c>
      <c r="B116" s="28"/>
      <c r="C116" s="30"/>
      <c r="D116" s="433"/>
      <c r="E116" s="433"/>
      <c r="F116" s="433"/>
      <c r="G116" s="859" t="str">
        <f>IF(B47="","",B47)</f>
        <v/>
      </c>
      <c r="H116" s="28"/>
      <c r="I116" s="30"/>
      <c r="J116" s="433"/>
      <c r="K116" s="433"/>
      <c r="L116" s="421"/>
      <c r="M116" s="320" t="str">
        <f>IF(B47="","",B47)</f>
        <v/>
      </c>
      <c r="N116" s="28"/>
      <c r="O116" s="28"/>
      <c r="P116" s="398"/>
      <c r="Q116" s="398"/>
      <c r="R116" s="398"/>
      <c r="S116" s="320" t="str">
        <f>IF(B47="","",B47)</f>
        <v/>
      </c>
      <c r="T116" s="325"/>
      <c r="U116" s="325"/>
      <c r="V116" s="398"/>
      <c r="W116" s="398"/>
      <c r="X116" s="398"/>
      <c r="Y116" s="398"/>
      <c r="Z116" s="398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  <c r="AK116" s="398"/>
      <c r="AL116" s="398"/>
      <c r="AM116" s="398"/>
      <c r="AN116" s="398"/>
      <c r="AO116" s="398"/>
      <c r="AP116" s="398"/>
    </row>
    <row r="117" spans="1:42" ht="16.5" customHeight="1" x14ac:dyDescent="0.4">
      <c r="A117" s="332" t="str">
        <f>IF(B48="","",B48)</f>
        <v/>
      </c>
      <c r="B117" s="28"/>
      <c r="C117" s="30"/>
      <c r="D117" s="433"/>
      <c r="E117" s="433"/>
      <c r="F117" s="433"/>
      <c r="G117" s="859" t="str">
        <f>IF(B48="","",B48)</f>
        <v/>
      </c>
      <c r="H117" s="28"/>
      <c r="I117" s="30"/>
      <c r="J117" s="433"/>
      <c r="K117" s="433"/>
      <c r="L117" s="421"/>
      <c r="M117" s="320" t="str">
        <f>IF(B48="","",B48)</f>
        <v/>
      </c>
      <c r="N117" s="28"/>
      <c r="O117" s="28"/>
      <c r="P117" s="398"/>
      <c r="Q117" s="398"/>
      <c r="R117" s="398"/>
      <c r="S117" s="320" t="str">
        <f>IF(B48="","",B48)</f>
        <v/>
      </c>
      <c r="T117" s="325"/>
      <c r="U117" s="325"/>
      <c r="V117" s="398"/>
      <c r="W117" s="398"/>
      <c r="X117" s="398"/>
      <c r="Y117" s="398"/>
      <c r="Z117" s="398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  <c r="AK117" s="398"/>
      <c r="AL117" s="398"/>
      <c r="AM117" s="398"/>
      <c r="AN117" s="398"/>
      <c r="AO117" s="398"/>
      <c r="AP117" s="398"/>
    </row>
    <row r="118" spans="1:42" ht="16.5" customHeight="1" x14ac:dyDescent="0.4">
      <c r="A118" s="332" t="str">
        <f>IF(B49="","",B49)</f>
        <v/>
      </c>
      <c r="B118" s="28"/>
      <c r="C118" s="30"/>
      <c r="D118" s="433"/>
      <c r="E118" s="433"/>
      <c r="F118" s="433"/>
      <c r="G118" s="859" t="str">
        <f>IF(B49="","",B49)</f>
        <v/>
      </c>
      <c r="H118" s="28"/>
      <c r="I118" s="30"/>
      <c r="J118" s="433"/>
      <c r="K118" s="433"/>
      <c r="L118" s="421"/>
      <c r="M118" s="320" t="str">
        <f>IF(B49="","",B49)</f>
        <v/>
      </c>
      <c r="N118" s="28"/>
      <c r="O118" s="28"/>
      <c r="P118" s="398"/>
      <c r="Q118" s="398"/>
      <c r="R118" s="398"/>
      <c r="S118" s="320" t="str">
        <f>IF(B49="","",B49)</f>
        <v/>
      </c>
      <c r="T118" s="325"/>
      <c r="U118" s="325"/>
      <c r="V118" s="398"/>
      <c r="W118" s="398"/>
      <c r="X118" s="398"/>
      <c r="Y118" s="398"/>
      <c r="Z118" s="398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  <c r="AK118" s="398"/>
      <c r="AL118" s="398"/>
      <c r="AM118" s="398"/>
      <c r="AN118" s="398"/>
      <c r="AO118" s="398"/>
      <c r="AP118" s="398"/>
    </row>
    <row r="119" spans="1:42" ht="16.5" customHeight="1" x14ac:dyDescent="0.4">
      <c r="A119" s="332" t="str">
        <f>IF(B50="","",B50)</f>
        <v/>
      </c>
      <c r="B119" s="28"/>
      <c r="C119" s="30"/>
      <c r="D119" s="433"/>
      <c r="E119" s="433"/>
      <c r="F119" s="433"/>
      <c r="G119" s="859" t="str">
        <f>IF(B50="","",B50)</f>
        <v/>
      </c>
      <c r="H119" s="28"/>
      <c r="I119" s="30"/>
      <c r="J119" s="433"/>
      <c r="K119" s="433"/>
      <c r="L119" s="421"/>
      <c r="M119" s="320" t="str">
        <f>IF(B50="","",B50)</f>
        <v/>
      </c>
      <c r="N119" s="28"/>
      <c r="O119" s="28"/>
      <c r="P119" s="398"/>
      <c r="Q119" s="398"/>
      <c r="R119" s="398"/>
      <c r="S119" s="320" t="str">
        <f>IF(B50="","",B50)</f>
        <v/>
      </c>
      <c r="T119" s="325"/>
      <c r="U119" s="325"/>
      <c r="V119" s="398"/>
      <c r="W119" s="398"/>
      <c r="X119" s="398"/>
      <c r="Y119" s="398"/>
      <c r="Z119" s="398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  <c r="AK119" s="398"/>
      <c r="AL119" s="398"/>
      <c r="AM119" s="398"/>
      <c r="AN119" s="398"/>
      <c r="AO119" s="398"/>
      <c r="AP119" s="398"/>
    </row>
    <row r="120" spans="1:42" ht="16.5" customHeight="1" x14ac:dyDescent="0.4">
      <c r="A120" s="332" t="str">
        <f>IF(B51="","",B51)</f>
        <v/>
      </c>
      <c r="B120" s="28"/>
      <c r="C120" s="30"/>
      <c r="D120" s="433"/>
      <c r="E120" s="433"/>
      <c r="F120" s="433"/>
      <c r="G120" s="859" t="str">
        <f>IF(B51="","",B51)</f>
        <v/>
      </c>
      <c r="H120" s="28"/>
      <c r="I120" s="30"/>
      <c r="J120" s="433"/>
      <c r="K120" s="433"/>
      <c r="L120" s="421"/>
      <c r="M120" s="320" t="str">
        <f>IF(B51="","",B51)</f>
        <v/>
      </c>
      <c r="N120" s="28"/>
      <c r="O120" s="28"/>
      <c r="P120" s="398"/>
      <c r="Q120" s="398"/>
      <c r="R120" s="398"/>
      <c r="S120" s="320" t="str">
        <f>IF(B51="","",B51)</f>
        <v/>
      </c>
      <c r="T120" s="325"/>
      <c r="U120" s="325"/>
      <c r="V120" s="398"/>
      <c r="W120" s="398"/>
      <c r="X120" s="398"/>
      <c r="Y120" s="398"/>
      <c r="Z120" s="398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  <c r="AK120" s="398"/>
      <c r="AL120" s="398"/>
      <c r="AM120" s="398"/>
      <c r="AN120" s="398"/>
      <c r="AO120" s="398"/>
      <c r="AP120" s="398"/>
    </row>
    <row r="121" spans="1:42" ht="16.5" customHeight="1" x14ac:dyDescent="0.4">
      <c r="A121" s="330" t="s">
        <v>53</v>
      </c>
      <c r="B121" s="31"/>
      <c r="C121" s="30"/>
      <c r="D121" s="433"/>
      <c r="E121" s="433"/>
      <c r="F121" s="433"/>
      <c r="G121" s="858" t="s">
        <v>53</v>
      </c>
      <c r="H121" s="31"/>
      <c r="I121" s="30"/>
      <c r="J121" s="433"/>
      <c r="K121" s="433"/>
      <c r="L121" s="421"/>
      <c r="M121" s="330" t="s">
        <v>53</v>
      </c>
      <c r="N121" s="31"/>
      <c r="O121" s="28"/>
      <c r="P121" s="398"/>
      <c r="Q121" s="398"/>
      <c r="R121" s="398"/>
      <c r="S121" s="367" t="s">
        <v>53</v>
      </c>
      <c r="T121" s="566"/>
      <c r="U121" s="325"/>
      <c r="V121" s="398"/>
      <c r="W121" s="398"/>
      <c r="X121" s="398"/>
      <c r="Y121" s="398"/>
      <c r="Z121" s="398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  <c r="AK121" s="398"/>
      <c r="AL121" s="398"/>
      <c r="AM121" s="398"/>
      <c r="AN121" s="398"/>
      <c r="AO121" s="398"/>
      <c r="AP121" s="398"/>
    </row>
    <row r="122" spans="1:42" ht="16.5" customHeight="1" x14ac:dyDescent="0.4">
      <c r="A122" s="332" t="str">
        <f>IF(B52="","",B52)</f>
        <v/>
      </c>
      <c r="B122" s="28"/>
      <c r="C122" s="30"/>
      <c r="D122" s="433"/>
      <c r="E122" s="433"/>
      <c r="F122" s="433"/>
      <c r="G122" s="859" t="str">
        <f>IF(B52="","",B52)</f>
        <v/>
      </c>
      <c r="H122" s="28"/>
      <c r="I122" s="30"/>
      <c r="J122" s="433"/>
      <c r="K122" s="433"/>
      <c r="L122" s="421"/>
      <c r="M122" s="320" t="str">
        <f>IF(B52="","",B52)</f>
        <v/>
      </c>
      <c r="N122" s="28"/>
      <c r="O122" s="28"/>
      <c r="P122" s="398"/>
      <c r="Q122" s="398"/>
      <c r="R122" s="398"/>
      <c r="S122" s="320" t="str">
        <f>IF(B52="","",B52)</f>
        <v/>
      </c>
      <c r="T122" s="325"/>
      <c r="U122" s="325"/>
      <c r="V122" s="398"/>
      <c r="W122" s="398"/>
      <c r="X122" s="398"/>
      <c r="Y122" s="398"/>
      <c r="Z122" s="398"/>
      <c r="AA122" s="398"/>
      <c r="AB122" s="398"/>
      <c r="AC122" s="398"/>
      <c r="AD122" s="398"/>
      <c r="AE122" s="398"/>
      <c r="AF122" s="398"/>
      <c r="AG122" s="398"/>
      <c r="AH122" s="398"/>
      <c r="AI122" s="398"/>
      <c r="AJ122" s="398"/>
      <c r="AK122" s="398"/>
      <c r="AL122" s="398"/>
      <c r="AM122" s="398"/>
      <c r="AN122" s="398"/>
      <c r="AO122" s="398"/>
      <c r="AP122" s="398"/>
    </row>
    <row r="123" spans="1:42" ht="16.5" customHeight="1" x14ac:dyDescent="0.4">
      <c r="A123" s="332" t="str">
        <f>IF(B53="","",B53)</f>
        <v/>
      </c>
      <c r="B123" s="28"/>
      <c r="C123" s="30"/>
      <c r="D123" s="433"/>
      <c r="E123" s="433"/>
      <c r="F123" s="433"/>
      <c r="G123" s="859" t="str">
        <f>IF(B53="","",B53)</f>
        <v/>
      </c>
      <c r="H123" s="28"/>
      <c r="I123" s="30"/>
      <c r="J123" s="433"/>
      <c r="K123" s="433"/>
      <c r="L123" s="421"/>
      <c r="M123" s="320" t="str">
        <f>IF(B53="","",B53)</f>
        <v/>
      </c>
      <c r="N123" s="28"/>
      <c r="O123" s="28"/>
      <c r="P123" s="398"/>
      <c r="Q123" s="398"/>
      <c r="R123" s="398"/>
      <c r="S123" s="320" t="str">
        <f>IF(B53="","",B53)</f>
        <v/>
      </c>
      <c r="T123" s="325"/>
      <c r="U123" s="325"/>
      <c r="V123" s="398"/>
      <c r="W123" s="398"/>
      <c r="X123" s="398"/>
      <c r="Y123" s="398"/>
      <c r="Z123" s="398"/>
      <c r="AA123" s="398"/>
      <c r="AB123" s="398"/>
      <c r="AC123" s="398"/>
      <c r="AD123" s="398"/>
      <c r="AE123" s="398"/>
      <c r="AF123" s="398"/>
      <c r="AG123" s="398"/>
      <c r="AH123" s="398"/>
      <c r="AI123" s="398"/>
      <c r="AJ123" s="398"/>
      <c r="AK123" s="398"/>
      <c r="AL123" s="398"/>
      <c r="AM123" s="398"/>
      <c r="AN123" s="398"/>
      <c r="AO123" s="398"/>
      <c r="AP123" s="398"/>
    </row>
    <row r="124" spans="1:42" ht="16.5" customHeight="1" thickBot="1" x14ac:dyDescent="0.45">
      <c r="A124" s="333" t="str">
        <f>IF(B54="","",B54)</f>
        <v>MUESTRA CONTROL</v>
      </c>
      <c r="B124" s="28"/>
      <c r="C124" s="30"/>
      <c r="D124" s="433"/>
      <c r="E124" s="433"/>
      <c r="F124" s="433"/>
      <c r="G124" s="861" t="str">
        <f>IF(B54="","",B54)</f>
        <v>MUESTRA CONTROL</v>
      </c>
      <c r="H124" s="28"/>
      <c r="I124" s="30"/>
      <c r="J124" s="433"/>
      <c r="K124" s="433"/>
      <c r="L124" s="421"/>
      <c r="M124" s="326" t="str">
        <f>IF(B54="","",B54)</f>
        <v>MUESTRA CONTROL</v>
      </c>
      <c r="N124" s="28"/>
      <c r="O124" s="28"/>
      <c r="P124" s="398"/>
      <c r="Q124" s="398"/>
      <c r="R124" s="398"/>
      <c r="S124" s="326" t="str">
        <f>IF(B54="","",B54)</f>
        <v>MUESTRA CONTROL</v>
      </c>
      <c r="T124" s="325"/>
      <c r="U124" s="325"/>
      <c r="V124" s="398"/>
      <c r="W124" s="398"/>
      <c r="X124" s="398"/>
      <c r="Y124" s="398"/>
      <c r="Z124" s="398"/>
      <c r="AA124" s="398"/>
      <c r="AB124" s="398"/>
      <c r="AC124" s="398"/>
      <c r="AD124" s="398"/>
      <c r="AE124" s="398"/>
      <c r="AF124" s="398"/>
      <c r="AG124" s="398"/>
      <c r="AH124" s="398"/>
      <c r="AI124" s="398"/>
      <c r="AJ124" s="398"/>
      <c r="AK124" s="398"/>
      <c r="AL124" s="398"/>
      <c r="AM124" s="398"/>
      <c r="AN124" s="398"/>
      <c r="AO124" s="398"/>
      <c r="AP124" s="398"/>
    </row>
    <row r="125" spans="1:42" ht="13.5" customHeight="1" thickTop="1" x14ac:dyDescent="0.4">
      <c r="A125" s="988" t="s">
        <v>94</v>
      </c>
      <c r="B125" s="989"/>
      <c r="C125" s="963"/>
      <c r="D125" s="964"/>
      <c r="E125" s="965"/>
      <c r="F125" s="437"/>
      <c r="G125" s="980" t="s">
        <v>94</v>
      </c>
      <c r="H125" s="981"/>
      <c r="I125" s="963"/>
      <c r="J125" s="964"/>
      <c r="K125" s="965"/>
      <c r="L125" s="421"/>
      <c r="M125" s="988" t="s">
        <v>94</v>
      </c>
      <c r="N125" s="989"/>
      <c r="O125" s="1061"/>
      <c r="P125" s="1061"/>
      <c r="Q125" s="1061"/>
      <c r="R125" s="460"/>
      <c r="S125" s="988" t="s">
        <v>94</v>
      </c>
      <c r="T125" s="989"/>
      <c r="U125" s="1224"/>
      <c r="V125" s="1225"/>
      <c r="W125" s="1226"/>
      <c r="X125" s="398"/>
      <c r="Y125" s="398"/>
      <c r="Z125" s="398"/>
      <c r="AA125" s="398"/>
      <c r="AB125" s="398"/>
      <c r="AC125" s="398"/>
      <c r="AD125" s="398"/>
      <c r="AE125" s="398"/>
      <c r="AF125" s="398"/>
      <c r="AG125" s="398"/>
      <c r="AH125" s="398"/>
      <c r="AI125" s="398"/>
      <c r="AJ125" s="398"/>
      <c r="AK125" s="398"/>
      <c r="AL125" s="398"/>
      <c r="AM125" s="398"/>
      <c r="AN125" s="398"/>
      <c r="AO125" s="398"/>
      <c r="AP125" s="398"/>
    </row>
    <row r="126" spans="1:42" ht="12.75" customHeight="1" x14ac:dyDescent="0.4">
      <c r="A126" s="990"/>
      <c r="B126" s="991"/>
      <c r="C126" s="966"/>
      <c r="D126" s="967"/>
      <c r="E126" s="968"/>
      <c r="F126" s="437"/>
      <c r="G126" s="982"/>
      <c r="H126" s="983"/>
      <c r="I126" s="966"/>
      <c r="J126" s="967"/>
      <c r="K126" s="968"/>
      <c r="L126" s="421"/>
      <c r="M126" s="990"/>
      <c r="N126" s="991"/>
      <c r="O126" s="1063"/>
      <c r="P126" s="1063"/>
      <c r="Q126" s="1063"/>
      <c r="R126" s="460"/>
      <c r="S126" s="990"/>
      <c r="T126" s="991"/>
      <c r="U126" s="1227"/>
      <c r="V126" s="1228"/>
      <c r="W126" s="1229"/>
      <c r="X126" s="398"/>
      <c r="Y126" s="398"/>
      <c r="Z126" s="398"/>
      <c r="AA126" s="398"/>
      <c r="AB126" s="398"/>
      <c r="AC126" s="398"/>
      <c r="AD126" s="398"/>
      <c r="AE126" s="398"/>
      <c r="AF126" s="398"/>
      <c r="AG126" s="398"/>
      <c r="AH126" s="398"/>
      <c r="AI126" s="398"/>
      <c r="AJ126" s="398"/>
      <c r="AK126" s="398"/>
      <c r="AL126" s="398"/>
      <c r="AM126" s="398"/>
      <c r="AN126" s="398"/>
      <c r="AO126" s="398"/>
      <c r="AP126" s="398"/>
    </row>
    <row r="127" spans="1:42" ht="13.5" customHeight="1" thickBot="1" x14ac:dyDescent="0.45">
      <c r="A127" s="992"/>
      <c r="B127" s="993"/>
      <c r="C127" s="969"/>
      <c r="D127" s="970"/>
      <c r="E127" s="971"/>
      <c r="F127" s="437"/>
      <c r="G127" s="984"/>
      <c r="H127" s="985"/>
      <c r="I127" s="969"/>
      <c r="J127" s="970"/>
      <c r="K127" s="971"/>
      <c r="L127" s="421"/>
      <c r="M127" s="992"/>
      <c r="N127" s="993"/>
      <c r="O127" s="1065"/>
      <c r="P127" s="1065"/>
      <c r="Q127" s="1065"/>
      <c r="R127" s="460"/>
      <c r="S127" s="992"/>
      <c r="T127" s="993"/>
      <c r="U127" s="1230"/>
      <c r="V127" s="1231"/>
      <c r="W127" s="1232"/>
      <c r="X127" s="398"/>
      <c r="Y127" s="398"/>
      <c r="Z127" s="398"/>
      <c r="AA127" s="398"/>
      <c r="AB127" s="398"/>
      <c r="AC127" s="398"/>
      <c r="AD127" s="398"/>
      <c r="AE127" s="398"/>
      <c r="AF127" s="398"/>
      <c r="AG127" s="398"/>
      <c r="AH127" s="398"/>
      <c r="AI127" s="398"/>
      <c r="AJ127" s="398"/>
      <c r="AK127" s="398"/>
      <c r="AL127" s="398"/>
      <c r="AM127" s="398"/>
      <c r="AN127" s="398"/>
      <c r="AO127" s="398"/>
      <c r="AP127" s="398"/>
    </row>
    <row r="128" spans="1:42" ht="27.75" customHeight="1" thickTop="1" x14ac:dyDescent="0.4">
      <c r="A128" s="538"/>
      <c r="B128" s="542"/>
      <c r="C128" s="542"/>
      <c r="D128" s="542"/>
      <c r="E128" s="539"/>
      <c r="F128" s="379"/>
      <c r="G128" s="538"/>
      <c r="H128" s="542"/>
      <c r="I128" s="542"/>
      <c r="J128" s="542"/>
      <c r="K128" s="539"/>
      <c r="L128" s="421"/>
      <c r="M128" s="538"/>
      <c r="N128" s="542"/>
      <c r="O128" s="542"/>
      <c r="P128" s="542"/>
      <c r="Q128" s="539"/>
      <c r="R128" s="382"/>
      <c r="S128" s="356"/>
      <c r="T128" s="357"/>
      <c r="U128" s="357"/>
      <c r="V128" s="357"/>
      <c r="W128" s="358"/>
      <c r="X128" s="398"/>
      <c r="Y128" s="398"/>
      <c r="Z128" s="398"/>
      <c r="AA128" s="398"/>
      <c r="AB128" s="398"/>
      <c r="AC128" s="398"/>
      <c r="AD128" s="398"/>
      <c r="AE128" s="398"/>
      <c r="AF128" s="398"/>
      <c r="AG128" s="398"/>
      <c r="AH128" s="398"/>
      <c r="AI128" s="398"/>
      <c r="AJ128" s="398"/>
      <c r="AK128" s="398"/>
      <c r="AL128" s="398"/>
      <c r="AM128" s="398"/>
      <c r="AN128" s="398"/>
      <c r="AO128" s="398"/>
      <c r="AP128" s="398"/>
    </row>
    <row r="129" spans="1:42" ht="12.75" customHeight="1" x14ac:dyDescent="0.4">
      <c r="A129" s="543"/>
      <c r="B129" s="544"/>
      <c r="C129" s="544"/>
      <c r="D129" s="544"/>
      <c r="E129" s="545"/>
      <c r="F129" s="379"/>
      <c r="G129" s="543"/>
      <c r="H129" s="544"/>
      <c r="I129" s="544"/>
      <c r="J129" s="544"/>
      <c r="K129" s="545"/>
      <c r="L129" s="398"/>
      <c r="M129" s="543"/>
      <c r="N129" s="544"/>
      <c r="O129" s="544"/>
      <c r="P129" s="544"/>
      <c r="Q129" s="545"/>
      <c r="R129" s="382"/>
      <c r="S129" s="359"/>
      <c r="T129" s="360"/>
      <c r="U129" s="360"/>
      <c r="V129" s="360"/>
      <c r="W129" s="361"/>
      <c r="X129" s="398"/>
      <c r="Y129" s="398"/>
      <c r="Z129" s="398"/>
      <c r="AA129" s="398"/>
      <c r="AB129" s="398"/>
      <c r="AC129" s="398"/>
      <c r="AD129" s="398"/>
      <c r="AE129" s="398"/>
      <c r="AF129" s="398"/>
      <c r="AG129" s="398"/>
      <c r="AH129" s="398"/>
      <c r="AI129" s="398"/>
      <c r="AJ129" s="398"/>
      <c r="AK129" s="398"/>
      <c r="AL129" s="398"/>
      <c r="AM129" s="398"/>
      <c r="AN129" s="398"/>
      <c r="AO129" s="398"/>
      <c r="AP129" s="398"/>
    </row>
    <row r="130" spans="1:42" ht="12.75" customHeight="1" x14ac:dyDescent="0.4">
      <c r="A130" s="543"/>
      <c r="B130" s="544"/>
      <c r="C130" s="544"/>
      <c r="D130" s="544"/>
      <c r="E130" s="545"/>
      <c r="F130" s="379"/>
      <c r="G130" s="543"/>
      <c r="H130" s="544"/>
      <c r="I130" s="544"/>
      <c r="J130" s="544"/>
      <c r="K130" s="545"/>
      <c r="L130" s="398"/>
      <c r="M130" s="543"/>
      <c r="N130" s="544"/>
      <c r="O130" s="544"/>
      <c r="P130" s="544"/>
      <c r="Q130" s="545"/>
      <c r="R130" s="382"/>
      <c r="S130" s="359"/>
      <c r="T130" s="360"/>
      <c r="U130" s="360"/>
      <c r="V130" s="360"/>
      <c r="W130" s="361"/>
      <c r="X130" s="398"/>
      <c r="Y130" s="398"/>
      <c r="Z130" s="398"/>
      <c r="AA130" s="398"/>
      <c r="AB130" s="398"/>
      <c r="AC130" s="398"/>
      <c r="AD130" s="398"/>
      <c r="AE130" s="398"/>
      <c r="AF130" s="398"/>
      <c r="AG130" s="398"/>
      <c r="AH130" s="398"/>
      <c r="AI130" s="398"/>
      <c r="AJ130" s="398"/>
      <c r="AK130" s="398"/>
      <c r="AL130" s="398"/>
      <c r="AM130" s="398"/>
      <c r="AN130" s="398"/>
      <c r="AO130" s="398"/>
      <c r="AP130" s="398"/>
    </row>
    <row r="131" spans="1:42" ht="13.5" customHeight="1" thickBot="1" x14ac:dyDescent="0.45">
      <c r="A131" s="540"/>
      <c r="B131" s="546"/>
      <c r="C131" s="546"/>
      <c r="D131" s="546"/>
      <c r="E131" s="541"/>
      <c r="F131" s="379"/>
      <c r="G131" s="540"/>
      <c r="H131" s="546"/>
      <c r="I131" s="546"/>
      <c r="J131" s="546"/>
      <c r="K131" s="541"/>
      <c r="L131" s="398"/>
      <c r="M131" s="540"/>
      <c r="N131" s="546"/>
      <c r="O131" s="546"/>
      <c r="P131" s="546"/>
      <c r="Q131" s="541"/>
      <c r="R131" s="382"/>
      <c r="S131" s="362"/>
      <c r="T131" s="363"/>
      <c r="U131" s="363"/>
      <c r="V131" s="363"/>
      <c r="W131" s="364"/>
      <c r="X131" s="398"/>
      <c r="Y131" s="398"/>
      <c r="Z131" s="398"/>
      <c r="AA131" s="398"/>
      <c r="AB131" s="398"/>
      <c r="AC131" s="398"/>
      <c r="AD131" s="398"/>
      <c r="AE131" s="398"/>
      <c r="AF131" s="398"/>
      <c r="AG131" s="398"/>
      <c r="AH131" s="398"/>
      <c r="AI131" s="398"/>
      <c r="AJ131" s="398"/>
      <c r="AK131" s="398"/>
      <c r="AL131" s="398"/>
      <c r="AM131" s="398"/>
      <c r="AN131" s="398"/>
      <c r="AO131" s="398"/>
      <c r="AP131" s="398"/>
    </row>
    <row r="132" spans="1:42" ht="30" customHeight="1" thickTop="1" x14ac:dyDescent="0.4">
      <c r="A132" s="379"/>
      <c r="B132" s="538"/>
      <c r="C132" s="542"/>
      <c r="D132" s="539"/>
      <c r="E132" s="379"/>
      <c r="F132" s="379"/>
      <c r="G132" s="379"/>
      <c r="H132" s="538"/>
      <c r="I132" s="542"/>
      <c r="J132" s="539"/>
      <c r="K132" s="379"/>
      <c r="L132" s="398"/>
      <c r="M132" s="398"/>
      <c r="N132" s="538"/>
      <c r="O132" s="542"/>
      <c r="P132" s="539"/>
      <c r="Q132" s="375"/>
      <c r="R132" s="379"/>
      <c r="S132" s="379"/>
      <c r="T132" s="538"/>
      <c r="U132" s="542"/>
      <c r="V132" s="539"/>
      <c r="W132" s="379"/>
      <c r="X132" s="398"/>
      <c r="Y132" s="398"/>
      <c r="Z132" s="398"/>
      <c r="AA132" s="398"/>
      <c r="AB132" s="398"/>
      <c r="AC132" s="398"/>
      <c r="AD132" s="398"/>
      <c r="AE132" s="398"/>
      <c r="AF132" s="398"/>
      <c r="AG132" s="398"/>
      <c r="AH132" s="398"/>
      <c r="AI132" s="398"/>
      <c r="AJ132" s="398"/>
      <c r="AK132" s="398"/>
      <c r="AL132" s="398"/>
      <c r="AM132" s="398"/>
      <c r="AN132" s="398"/>
      <c r="AO132" s="398"/>
      <c r="AP132" s="398"/>
    </row>
    <row r="133" spans="1:42" ht="30" customHeight="1" thickBot="1" x14ac:dyDescent="0.45">
      <c r="A133" s="379"/>
      <c r="B133" s="540"/>
      <c r="C133" s="546"/>
      <c r="D133" s="541"/>
      <c r="E133" s="379"/>
      <c r="F133" s="379"/>
      <c r="G133" s="379"/>
      <c r="H133" s="540"/>
      <c r="I133" s="546"/>
      <c r="J133" s="541"/>
      <c r="K133" s="398"/>
      <c r="L133" s="379"/>
      <c r="M133" s="398"/>
      <c r="N133" s="540"/>
      <c r="O133" s="546"/>
      <c r="P133" s="541"/>
      <c r="Q133" s="375"/>
      <c r="R133" s="379"/>
      <c r="S133" s="379"/>
      <c r="T133" s="540"/>
      <c r="U133" s="546"/>
      <c r="V133" s="541"/>
      <c r="W133" s="379"/>
      <c r="X133" s="398"/>
      <c r="Y133" s="398"/>
      <c r="Z133" s="398"/>
      <c r="AA133" s="398"/>
      <c r="AB133" s="398"/>
      <c r="AC133" s="398"/>
      <c r="AD133" s="398"/>
      <c r="AE133" s="398"/>
      <c r="AF133" s="398"/>
      <c r="AG133" s="398"/>
      <c r="AH133" s="398"/>
      <c r="AI133" s="398"/>
      <c r="AJ133" s="398"/>
      <c r="AK133" s="398"/>
      <c r="AL133" s="398"/>
      <c r="AM133" s="398"/>
      <c r="AN133" s="398"/>
      <c r="AO133" s="398"/>
      <c r="AP133" s="398"/>
    </row>
    <row r="134" spans="1:42" ht="14.25" customHeight="1" thickTop="1" thickBot="1" x14ac:dyDescent="0.45">
      <c r="A134" s="398"/>
      <c r="B134" s="398"/>
      <c r="C134" s="398"/>
      <c r="D134" s="398"/>
      <c r="E134" s="398"/>
      <c r="F134" s="398"/>
      <c r="G134" s="398"/>
      <c r="H134" s="398"/>
      <c r="I134" s="398"/>
      <c r="J134" s="398"/>
      <c r="K134" s="438"/>
      <c r="L134" s="398"/>
      <c r="M134" s="398"/>
      <c r="N134" s="439"/>
      <c r="O134" s="440"/>
      <c r="P134" s="379"/>
      <c r="Q134" s="379"/>
      <c r="R134" s="398"/>
      <c r="S134" s="398"/>
      <c r="T134" s="398"/>
      <c r="U134" s="398"/>
      <c r="V134" s="398"/>
      <c r="W134" s="398"/>
      <c r="X134" s="398"/>
      <c r="Y134" s="398"/>
      <c r="Z134" s="398"/>
      <c r="AA134" s="398"/>
      <c r="AB134" s="398"/>
      <c r="AC134" s="398"/>
      <c r="AD134" s="398"/>
      <c r="AE134" s="398"/>
      <c r="AF134" s="398"/>
      <c r="AG134" s="398"/>
      <c r="AH134" s="398"/>
      <c r="AI134" s="398"/>
      <c r="AJ134" s="398"/>
      <c r="AK134" s="398"/>
      <c r="AL134" s="398"/>
      <c r="AM134" s="398"/>
      <c r="AN134" s="398"/>
      <c r="AO134" s="398"/>
      <c r="AP134" s="398"/>
    </row>
    <row r="135" spans="1:42" ht="13.5" customHeight="1" thickTop="1" x14ac:dyDescent="0.2">
      <c r="A135" s="398"/>
      <c r="B135" s="398"/>
      <c r="C135" s="398"/>
      <c r="D135" s="529"/>
      <c r="E135" s="530"/>
      <c r="F135" s="530"/>
      <c r="G135" s="530"/>
      <c r="H135" s="530"/>
      <c r="I135" s="530"/>
      <c r="J135" s="531"/>
      <c r="K135" s="441"/>
      <c r="L135" s="356"/>
      <c r="M135" s="357"/>
      <c r="N135" s="357"/>
      <c r="O135" s="357"/>
      <c r="P135" s="357"/>
      <c r="Q135" s="358"/>
      <c r="R135" s="398"/>
      <c r="S135" s="455"/>
      <c r="T135" s="455"/>
      <c r="U135" s="455"/>
      <c r="V135" s="398"/>
      <c r="W135" s="398"/>
      <c r="X135" s="398"/>
      <c r="Y135" s="398"/>
      <c r="Z135" s="398"/>
      <c r="AA135" s="398"/>
      <c r="AB135" s="398"/>
      <c r="AC135" s="398"/>
      <c r="AD135" s="398"/>
      <c r="AE135" s="398"/>
      <c r="AF135" s="398"/>
      <c r="AG135" s="398"/>
      <c r="AH135" s="398"/>
      <c r="AI135" s="398"/>
      <c r="AJ135" s="398"/>
      <c r="AK135" s="398"/>
      <c r="AL135" s="398"/>
      <c r="AM135" s="398"/>
      <c r="AN135" s="398"/>
      <c r="AO135" s="398"/>
      <c r="AP135" s="398"/>
    </row>
    <row r="136" spans="1:42" ht="12.75" customHeight="1" x14ac:dyDescent="0.2">
      <c r="A136" s="398"/>
      <c r="B136" s="398"/>
      <c r="C136" s="398"/>
      <c r="D136" s="532"/>
      <c r="E136" s="533"/>
      <c r="F136" s="533"/>
      <c r="G136" s="533"/>
      <c r="H136" s="533"/>
      <c r="I136" s="533"/>
      <c r="J136" s="534"/>
      <c r="K136" s="441"/>
      <c r="L136" s="359"/>
      <c r="M136" s="360"/>
      <c r="N136" s="360"/>
      <c r="O136" s="360"/>
      <c r="P136" s="360"/>
      <c r="Q136" s="361"/>
      <c r="R136" s="436"/>
      <c r="S136" s="455"/>
      <c r="T136" s="455"/>
      <c r="U136" s="455"/>
      <c r="V136" s="398"/>
      <c r="W136" s="398"/>
      <c r="X136" s="398"/>
      <c r="Y136" s="398"/>
      <c r="Z136" s="398"/>
      <c r="AA136" s="398"/>
      <c r="AB136" s="398"/>
      <c r="AC136" s="398"/>
      <c r="AD136" s="398"/>
      <c r="AE136" s="398"/>
      <c r="AF136" s="398"/>
      <c r="AG136" s="398"/>
      <c r="AH136" s="398"/>
      <c r="AI136" s="398"/>
      <c r="AJ136" s="398"/>
      <c r="AK136" s="398"/>
      <c r="AL136" s="398"/>
      <c r="AM136" s="398"/>
      <c r="AN136" s="398"/>
      <c r="AO136" s="398"/>
      <c r="AP136" s="398"/>
    </row>
    <row r="137" spans="1:42" ht="12.75" customHeight="1" x14ac:dyDescent="0.2">
      <c r="A137" s="398"/>
      <c r="B137" s="398"/>
      <c r="C137" s="398"/>
      <c r="D137" s="532"/>
      <c r="E137" s="533"/>
      <c r="F137" s="533"/>
      <c r="G137" s="533"/>
      <c r="H137" s="533"/>
      <c r="I137" s="533"/>
      <c r="J137" s="534"/>
      <c r="K137" s="441"/>
      <c r="L137" s="359"/>
      <c r="M137" s="360"/>
      <c r="N137" s="360"/>
      <c r="O137" s="360"/>
      <c r="P137" s="360"/>
      <c r="Q137" s="361"/>
      <c r="R137" s="436"/>
      <c r="S137" s="455"/>
      <c r="T137" s="455"/>
      <c r="U137" s="455"/>
      <c r="V137" s="398"/>
      <c r="W137" s="398"/>
      <c r="X137" s="398"/>
      <c r="Y137" s="398"/>
      <c r="Z137" s="398"/>
      <c r="AA137" s="398"/>
      <c r="AB137" s="398"/>
      <c r="AC137" s="398"/>
      <c r="AD137" s="398"/>
      <c r="AE137" s="398"/>
      <c r="AF137" s="398"/>
      <c r="AG137" s="398"/>
      <c r="AH137" s="398"/>
      <c r="AI137" s="398"/>
      <c r="AJ137" s="398"/>
      <c r="AK137" s="398"/>
      <c r="AL137" s="398"/>
      <c r="AM137" s="398"/>
      <c r="AN137" s="398"/>
      <c r="AO137" s="398"/>
      <c r="AP137" s="398"/>
    </row>
    <row r="138" spans="1:42" ht="12.75" customHeight="1" x14ac:dyDescent="0.2">
      <c r="A138" s="398"/>
      <c r="B138" s="398"/>
      <c r="C138" s="398"/>
      <c r="D138" s="532"/>
      <c r="E138" s="533"/>
      <c r="F138" s="533"/>
      <c r="G138" s="533"/>
      <c r="H138" s="533"/>
      <c r="I138" s="533"/>
      <c r="J138" s="534"/>
      <c r="K138" s="441"/>
      <c r="L138" s="359"/>
      <c r="M138" s="360"/>
      <c r="N138" s="360"/>
      <c r="O138" s="360"/>
      <c r="P138" s="360"/>
      <c r="Q138" s="361"/>
      <c r="R138" s="436"/>
      <c r="S138" s="455"/>
      <c r="T138" s="455"/>
      <c r="U138" s="455"/>
      <c r="V138" s="398"/>
      <c r="W138" s="398"/>
      <c r="X138" s="398"/>
      <c r="Y138" s="398"/>
      <c r="Z138" s="398"/>
      <c r="AA138" s="398"/>
      <c r="AB138" s="398"/>
      <c r="AC138" s="398"/>
      <c r="AD138" s="398"/>
      <c r="AE138" s="398"/>
      <c r="AF138" s="398"/>
      <c r="AG138" s="398"/>
      <c r="AH138" s="398"/>
      <c r="AI138" s="398"/>
      <c r="AJ138" s="398"/>
      <c r="AK138" s="398"/>
      <c r="AL138" s="398"/>
      <c r="AM138" s="398"/>
      <c r="AN138" s="398"/>
      <c r="AO138" s="398"/>
      <c r="AP138" s="398"/>
    </row>
    <row r="139" spans="1:42" ht="12.75" customHeight="1" thickBot="1" x14ac:dyDescent="0.25">
      <c r="A139" s="398"/>
      <c r="B139" s="398"/>
      <c r="C139" s="398"/>
      <c r="D139" s="535"/>
      <c r="E139" s="536"/>
      <c r="F139" s="536"/>
      <c r="G139" s="536"/>
      <c r="H139" s="536"/>
      <c r="I139" s="536"/>
      <c r="J139" s="537"/>
      <c r="K139" s="398"/>
      <c r="L139" s="362"/>
      <c r="M139" s="363"/>
      <c r="N139" s="363"/>
      <c r="O139" s="363"/>
      <c r="P139" s="363"/>
      <c r="Q139" s="364"/>
      <c r="R139" s="436"/>
      <c r="S139" s="455"/>
      <c r="T139" s="455"/>
      <c r="U139" s="455"/>
      <c r="V139" s="398"/>
      <c r="W139" s="398"/>
      <c r="X139" s="398"/>
      <c r="Y139" s="398"/>
      <c r="Z139" s="398"/>
      <c r="AA139" s="398"/>
      <c r="AB139" s="398"/>
      <c r="AC139" s="398"/>
      <c r="AD139" s="398"/>
      <c r="AE139" s="398"/>
      <c r="AF139" s="398"/>
      <c r="AG139" s="398"/>
      <c r="AH139" s="398"/>
      <c r="AI139" s="398"/>
      <c r="AJ139" s="398"/>
      <c r="AK139" s="398"/>
      <c r="AL139" s="398"/>
      <c r="AM139" s="398"/>
      <c r="AN139" s="398"/>
      <c r="AO139" s="398"/>
      <c r="AP139" s="398"/>
    </row>
    <row r="140" spans="1:42" ht="12.75" customHeight="1" thickTop="1" thickBot="1" x14ac:dyDescent="0.25">
      <c r="A140" s="398"/>
      <c r="B140" s="398"/>
      <c r="C140" s="398"/>
      <c r="D140" s="435"/>
      <c r="E140" s="435"/>
      <c r="F140" s="435"/>
      <c r="G140" s="435"/>
      <c r="H140" s="435"/>
      <c r="I140" s="435"/>
      <c r="J140" s="435"/>
      <c r="K140" s="398"/>
      <c r="L140" s="398"/>
      <c r="M140" s="398"/>
      <c r="N140" s="398"/>
      <c r="O140" s="398"/>
      <c r="P140" s="398"/>
      <c r="Q140" s="435"/>
      <c r="R140" s="436"/>
      <c r="S140" s="435"/>
      <c r="T140" s="435"/>
      <c r="U140" s="435"/>
      <c r="V140" s="398"/>
      <c r="W140" s="398"/>
      <c r="X140" s="398"/>
      <c r="Y140" s="398"/>
      <c r="Z140" s="398"/>
      <c r="AA140" s="398"/>
      <c r="AB140" s="398"/>
      <c r="AC140" s="398"/>
      <c r="AD140" s="398"/>
      <c r="AE140" s="398"/>
      <c r="AF140" s="398"/>
      <c r="AG140" s="398"/>
      <c r="AH140" s="398"/>
      <c r="AI140" s="398"/>
      <c r="AJ140" s="398"/>
      <c r="AK140" s="398"/>
      <c r="AL140" s="398"/>
      <c r="AM140" s="398"/>
      <c r="AN140" s="398"/>
      <c r="AO140" s="398"/>
      <c r="AP140" s="398"/>
    </row>
    <row r="141" spans="1:42" ht="12.75" customHeight="1" thickTop="1" x14ac:dyDescent="0.2">
      <c r="A141" s="1256" t="s">
        <v>238</v>
      </c>
      <c r="B141" s="1257"/>
      <c r="C141" s="1257"/>
      <c r="D141" s="1257"/>
      <c r="E141" s="1257"/>
      <c r="F141" s="1257"/>
      <c r="G141" s="1257"/>
      <c r="H141" s="1257"/>
      <c r="I141" s="1257"/>
      <c r="J141" s="1257"/>
      <c r="K141" s="1257"/>
      <c r="L141" s="1257"/>
      <c r="M141" s="1257"/>
      <c r="N141" s="1257"/>
      <c r="O141" s="1257"/>
      <c r="P141" s="1257"/>
      <c r="Q141" s="1257"/>
      <c r="R141" s="1257"/>
      <c r="S141" s="1257"/>
      <c r="T141" s="1257"/>
      <c r="U141" s="1257"/>
      <c r="V141" s="1257"/>
      <c r="W141" s="1257"/>
      <c r="X141" s="1257"/>
      <c r="Y141" s="1257"/>
      <c r="Z141" s="1257"/>
      <c r="AA141" s="1257"/>
      <c r="AB141" s="1257"/>
      <c r="AC141" s="1257"/>
      <c r="AD141" s="1257"/>
      <c r="AE141" s="1257"/>
      <c r="AF141" s="1257"/>
      <c r="AG141" s="1257"/>
      <c r="AH141" s="1257"/>
      <c r="AI141" s="1257"/>
      <c r="AJ141" s="1258"/>
      <c r="AK141" s="398"/>
      <c r="AL141" s="398"/>
      <c r="AM141" s="398"/>
      <c r="AN141" s="398"/>
      <c r="AO141" s="398"/>
      <c r="AP141" s="398"/>
    </row>
    <row r="142" spans="1:42" ht="25.5" customHeight="1" x14ac:dyDescent="0.2">
      <c r="A142" s="1259"/>
      <c r="B142" s="1260"/>
      <c r="C142" s="1260"/>
      <c r="D142" s="1260"/>
      <c r="E142" s="1260"/>
      <c r="F142" s="1260"/>
      <c r="G142" s="1260"/>
      <c r="H142" s="1260"/>
      <c r="I142" s="1260"/>
      <c r="J142" s="1260"/>
      <c r="K142" s="1260"/>
      <c r="L142" s="1260"/>
      <c r="M142" s="1260"/>
      <c r="N142" s="1260"/>
      <c r="O142" s="1260"/>
      <c r="P142" s="1260"/>
      <c r="Q142" s="1260"/>
      <c r="R142" s="1260"/>
      <c r="S142" s="1260"/>
      <c r="T142" s="1260"/>
      <c r="U142" s="1260"/>
      <c r="V142" s="1260"/>
      <c r="W142" s="1260"/>
      <c r="X142" s="1260"/>
      <c r="Y142" s="1260"/>
      <c r="Z142" s="1260"/>
      <c r="AA142" s="1260"/>
      <c r="AB142" s="1260"/>
      <c r="AC142" s="1260"/>
      <c r="AD142" s="1260"/>
      <c r="AE142" s="1260"/>
      <c r="AF142" s="1260"/>
      <c r="AG142" s="1260"/>
      <c r="AH142" s="1260"/>
      <c r="AI142" s="1260"/>
      <c r="AJ142" s="1261"/>
      <c r="AK142" s="398"/>
      <c r="AL142" s="398"/>
      <c r="AM142" s="398"/>
      <c r="AN142" s="398"/>
      <c r="AO142" s="398"/>
      <c r="AP142" s="398"/>
    </row>
    <row r="143" spans="1:42" ht="12.75" customHeight="1" thickBot="1" x14ac:dyDescent="0.25">
      <c r="A143" s="1262"/>
      <c r="B143" s="1263"/>
      <c r="C143" s="1263"/>
      <c r="D143" s="1263"/>
      <c r="E143" s="1263"/>
      <c r="F143" s="1263"/>
      <c r="G143" s="1263"/>
      <c r="H143" s="1263"/>
      <c r="I143" s="1263"/>
      <c r="J143" s="1263"/>
      <c r="K143" s="1263"/>
      <c r="L143" s="1263"/>
      <c r="M143" s="1263"/>
      <c r="N143" s="1263"/>
      <c r="O143" s="1263"/>
      <c r="P143" s="1263"/>
      <c r="Q143" s="1263"/>
      <c r="R143" s="1263"/>
      <c r="S143" s="1263"/>
      <c r="T143" s="1263"/>
      <c r="U143" s="1263"/>
      <c r="V143" s="1263"/>
      <c r="W143" s="1263"/>
      <c r="X143" s="1263"/>
      <c r="Y143" s="1263"/>
      <c r="Z143" s="1263"/>
      <c r="AA143" s="1263"/>
      <c r="AB143" s="1263"/>
      <c r="AC143" s="1263"/>
      <c r="AD143" s="1263"/>
      <c r="AE143" s="1263"/>
      <c r="AF143" s="1263"/>
      <c r="AG143" s="1263"/>
      <c r="AH143" s="1263"/>
      <c r="AI143" s="1263"/>
      <c r="AJ143" s="1264"/>
      <c r="AK143" s="398"/>
      <c r="AL143" s="398"/>
      <c r="AM143" s="398"/>
      <c r="AN143" s="398"/>
      <c r="AO143" s="398"/>
      <c r="AP143" s="398"/>
    </row>
    <row r="144" spans="1:42" ht="29.25" customHeight="1" thickTop="1" thickBot="1" x14ac:dyDescent="0.45">
      <c r="A144" s="977" t="s">
        <v>239</v>
      </c>
      <c r="B144" s="978"/>
      <c r="C144" s="978"/>
      <c r="D144" s="978"/>
      <c r="E144" s="978"/>
      <c r="F144" s="382"/>
      <c r="G144" s="977" t="s">
        <v>240</v>
      </c>
      <c r="H144" s="978"/>
      <c r="I144" s="978"/>
      <c r="J144" s="978"/>
      <c r="K144" s="999"/>
      <c r="L144" s="382"/>
      <c r="M144" s="398"/>
      <c r="N144" s="1214" t="s">
        <v>241</v>
      </c>
      <c r="O144" s="1214"/>
      <c r="P144" s="1214"/>
      <c r="Q144" s="1214"/>
      <c r="R144" s="1214"/>
      <c r="S144" s="379"/>
      <c r="T144" s="977" t="s">
        <v>242</v>
      </c>
      <c r="U144" s="978"/>
      <c r="V144" s="978"/>
      <c r="W144" s="978"/>
      <c r="X144" s="999"/>
      <c r="Y144" s="398"/>
      <c r="Z144" s="1204" t="s">
        <v>243</v>
      </c>
      <c r="AA144" s="1205"/>
      <c r="AB144" s="1205"/>
      <c r="AC144" s="1205"/>
      <c r="AD144" s="1206"/>
      <c r="AE144" s="398"/>
      <c r="AF144" s="1204" t="s">
        <v>244</v>
      </c>
      <c r="AG144" s="1205"/>
      <c r="AH144" s="1205"/>
      <c r="AI144" s="1205"/>
      <c r="AJ144" s="1206"/>
      <c r="AK144" s="398"/>
      <c r="AL144" s="398"/>
      <c r="AM144" s="398"/>
      <c r="AN144" s="398"/>
      <c r="AO144" s="398"/>
      <c r="AP144" s="398"/>
    </row>
    <row r="145" spans="1:42" ht="30" customHeight="1" thickTop="1" thickBot="1" x14ac:dyDescent="0.4">
      <c r="A145" s="1041" t="s">
        <v>71</v>
      </c>
      <c r="B145" s="1042"/>
      <c r="C145" s="1183"/>
      <c r="D145" s="1184"/>
      <c r="E145" s="1184"/>
      <c r="F145" s="442"/>
      <c r="G145" s="1091" t="s">
        <v>71</v>
      </c>
      <c r="H145" s="1091"/>
      <c r="I145" s="1183"/>
      <c r="J145" s="1184"/>
      <c r="K145" s="1190"/>
      <c r="L145" s="442"/>
      <c r="M145" s="398"/>
      <c r="N145" s="1091" t="s">
        <v>71</v>
      </c>
      <c r="O145" s="1091"/>
      <c r="P145" s="1091"/>
      <c r="Q145" s="1183"/>
      <c r="R145" s="1190"/>
      <c r="S145" s="422"/>
      <c r="T145" s="1091" t="s">
        <v>71</v>
      </c>
      <c r="U145" s="1091"/>
      <c r="V145" s="1077"/>
      <c r="W145" s="1077"/>
      <c r="X145" s="1077"/>
      <c r="Y145" s="398"/>
      <c r="Z145" s="1248" t="s">
        <v>71</v>
      </c>
      <c r="AA145" s="1248"/>
      <c r="AB145" s="1269"/>
      <c r="AC145" s="1270"/>
      <c r="AD145" s="1271"/>
      <c r="AE145" s="398"/>
      <c r="AF145" s="1248" t="s">
        <v>71</v>
      </c>
      <c r="AG145" s="1248"/>
      <c r="AH145" s="1249"/>
      <c r="AI145" s="1249"/>
      <c r="AJ145" s="1249"/>
      <c r="AK145" s="398"/>
      <c r="AL145" s="398"/>
      <c r="AM145" s="398"/>
      <c r="AN145" s="398"/>
      <c r="AO145" s="398"/>
      <c r="AP145" s="398"/>
    </row>
    <row r="146" spans="1:42" ht="12.75" customHeight="1" thickTop="1" thickBot="1" x14ac:dyDescent="0.4">
      <c r="A146" s="1179" t="s">
        <v>11</v>
      </c>
      <c r="B146" s="1180"/>
      <c r="C146" s="951"/>
      <c r="D146" s="952"/>
      <c r="E146" s="952"/>
      <c r="F146" s="442"/>
      <c r="G146" s="1091" t="s">
        <v>11</v>
      </c>
      <c r="H146" s="1091"/>
      <c r="I146" s="951"/>
      <c r="J146" s="952"/>
      <c r="K146" s="1197"/>
      <c r="L146" s="442"/>
      <c r="M146" s="398"/>
      <c r="N146" s="1091" t="s">
        <v>11</v>
      </c>
      <c r="O146" s="1091"/>
      <c r="P146" s="1091"/>
      <c r="Q146" s="1265"/>
      <c r="R146" s="1266"/>
      <c r="S146" s="506"/>
      <c r="T146" s="1179" t="s">
        <v>11</v>
      </c>
      <c r="U146" s="1180"/>
      <c r="V146" s="951"/>
      <c r="W146" s="952"/>
      <c r="X146" s="1197"/>
      <c r="Y146" s="398"/>
      <c r="Z146" s="1236" t="s">
        <v>11</v>
      </c>
      <c r="AA146" s="1237"/>
      <c r="AB146" s="1250"/>
      <c r="AC146" s="1251"/>
      <c r="AD146" s="1252"/>
      <c r="AE146" s="398"/>
      <c r="AF146" s="1236" t="s">
        <v>11</v>
      </c>
      <c r="AG146" s="1237"/>
      <c r="AH146" s="1250"/>
      <c r="AI146" s="1251"/>
      <c r="AJ146" s="1252"/>
      <c r="AK146" s="398"/>
      <c r="AL146" s="398"/>
      <c r="AM146" s="398"/>
      <c r="AN146" s="398"/>
      <c r="AO146" s="398"/>
      <c r="AP146" s="398"/>
    </row>
    <row r="147" spans="1:42" ht="20.25" customHeight="1" thickTop="1" thickBot="1" x14ac:dyDescent="0.4">
      <c r="A147" s="1181"/>
      <c r="B147" s="1182"/>
      <c r="C147" s="953"/>
      <c r="D147" s="954"/>
      <c r="E147" s="954"/>
      <c r="F147" s="442"/>
      <c r="G147" s="1091"/>
      <c r="H147" s="1091"/>
      <c r="I147" s="953"/>
      <c r="J147" s="954"/>
      <c r="K147" s="1198"/>
      <c r="L147" s="442"/>
      <c r="M147" s="398"/>
      <c r="N147" s="1091"/>
      <c r="O147" s="1091"/>
      <c r="P147" s="1091"/>
      <c r="Q147" s="1267"/>
      <c r="R147" s="1268"/>
      <c r="S147" s="506"/>
      <c r="T147" s="1181"/>
      <c r="U147" s="1182"/>
      <c r="V147" s="953"/>
      <c r="W147" s="954"/>
      <c r="X147" s="1198"/>
      <c r="Y147" s="398"/>
      <c r="Z147" s="1238"/>
      <c r="AA147" s="1239"/>
      <c r="AB147" s="1253"/>
      <c r="AC147" s="1254"/>
      <c r="AD147" s="1255"/>
      <c r="AE147" s="398"/>
      <c r="AF147" s="1238"/>
      <c r="AG147" s="1239"/>
      <c r="AH147" s="1253"/>
      <c r="AI147" s="1254"/>
      <c r="AJ147" s="1255"/>
      <c r="AK147" s="398"/>
      <c r="AL147" s="398"/>
      <c r="AM147" s="398"/>
      <c r="AN147" s="398"/>
      <c r="AO147" s="398"/>
      <c r="AP147" s="398"/>
    </row>
    <row r="148" spans="1:42" ht="18.75" customHeight="1" thickTop="1" thickBot="1" x14ac:dyDescent="0.25">
      <c r="A148" s="324" t="s">
        <v>6</v>
      </c>
      <c r="B148" s="943" t="s">
        <v>49</v>
      </c>
      <c r="C148" s="943" t="s">
        <v>100</v>
      </c>
      <c r="D148" s="451"/>
      <c r="E148" s="424"/>
      <c r="F148" s="427"/>
      <c r="G148" s="324" t="s">
        <v>6</v>
      </c>
      <c r="H148" s="947" t="s">
        <v>49</v>
      </c>
      <c r="I148" s="947" t="s">
        <v>100</v>
      </c>
      <c r="J148" s="445"/>
      <c r="K148" s="424"/>
      <c r="L148" s="427"/>
      <c r="M148" s="398"/>
      <c r="N148" s="324" t="s">
        <v>6</v>
      </c>
      <c r="O148" s="943" t="s">
        <v>49</v>
      </c>
      <c r="P148" s="947" t="s">
        <v>100</v>
      </c>
      <c r="Q148" s="1120"/>
      <c r="R148" s="1014"/>
      <c r="S148" s="425"/>
      <c r="T148" s="324" t="s">
        <v>6</v>
      </c>
      <c r="U148" s="1207" t="s">
        <v>49</v>
      </c>
      <c r="V148" s="1272" t="s">
        <v>100</v>
      </c>
      <c r="W148" s="1120"/>
      <c r="X148" s="1014"/>
      <c r="Y148" s="398"/>
      <c r="Z148" s="571" t="s">
        <v>6</v>
      </c>
      <c r="AA148" s="1273" t="s">
        <v>49</v>
      </c>
      <c r="AB148" s="1280" t="s">
        <v>100</v>
      </c>
      <c r="AC148" s="1276"/>
      <c r="AD148" s="1278"/>
      <c r="AE148" s="398"/>
      <c r="AF148" s="571" t="s">
        <v>6</v>
      </c>
      <c r="AG148" s="1273" t="s">
        <v>49</v>
      </c>
      <c r="AH148" s="1280" t="s">
        <v>100</v>
      </c>
      <c r="AI148" s="1276"/>
      <c r="AJ148" s="1278"/>
      <c r="AK148" s="398"/>
      <c r="AL148" s="398"/>
      <c r="AM148" s="398"/>
      <c r="AN148" s="398"/>
      <c r="AO148" s="398"/>
      <c r="AP148" s="398"/>
    </row>
    <row r="149" spans="1:42" ht="12.75" customHeight="1" thickTop="1" thickBot="1" x14ac:dyDescent="0.25">
      <c r="A149" s="944" t="s">
        <v>7</v>
      </c>
      <c r="B149" s="944"/>
      <c r="C149" s="944"/>
      <c r="D149" s="452"/>
      <c r="E149" s="427"/>
      <c r="F149" s="427"/>
      <c r="G149" s="944" t="s">
        <v>7</v>
      </c>
      <c r="H149" s="947"/>
      <c r="I149" s="947"/>
      <c r="J149" s="446"/>
      <c r="K149" s="427"/>
      <c r="L149" s="427"/>
      <c r="M149" s="398"/>
      <c r="N149" s="353" t="s">
        <v>7</v>
      </c>
      <c r="O149" s="944"/>
      <c r="P149" s="947"/>
      <c r="Q149" s="1121"/>
      <c r="R149" s="1015"/>
      <c r="S149" s="425"/>
      <c r="T149" s="944" t="s">
        <v>7</v>
      </c>
      <c r="U149" s="1208"/>
      <c r="V149" s="1272"/>
      <c r="W149" s="1121"/>
      <c r="X149" s="1015"/>
      <c r="Y149" s="398"/>
      <c r="Z149" s="1240" t="s">
        <v>7</v>
      </c>
      <c r="AA149" s="1274"/>
      <c r="AB149" s="1280"/>
      <c r="AC149" s="1277"/>
      <c r="AD149" s="1279"/>
      <c r="AE149" s="398"/>
      <c r="AF149" s="1240" t="s">
        <v>7</v>
      </c>
      <c r="AG149" s="1274"/>
      <c r="AH149" s="1280"/>
      <c r="AI149" s="1277"/>
      <c r="AJ149" s="1279"/>
      <c r="AK149" s="398"/>
      <c r="AL149" s="398"/>
      <c r="AM149" s="398"/>
      <c r="AN149" s="398"/>
      <c r="AO149" s="398"/>
      <c r="AP149" s="398"/>
    </row>
    <row r="150" spans="1:42" ht="15.75" customHeight="1" thickTop="1" thickBot="1" x14ac:dyDescent="0.25">
      <c r="A150" s="945"/>
      <c r="B150" s="945"/>
      <c r="C150" s="945"/>
      <c r="D150" s="452"/>
      <c r="E150" s="427"/>
      <c r="F150" s="427"/>
      <c r="G150" s="945"/>
      <c r="H150" s="947"/>
      <c r="I150" s="947"/>
      <c r="J150" s="446"/>
      <c r="K150" s="427"/>
      <c r="L150" s="427"/>
      <c r="M150" s="398"/>
      <c r="N150" s="569"/>
      <c r="O150" s="945"/>
      <c r="P150" s="947"/>
      <c r="Q150" s="1121"/>
      <c r="R150" s="1015"/>
      <c r="S150" s="425"/>
      <c r="T150" s="945"/>
      <c r="U150" s="1209"/>
      <c r="V150" s="1272"/>
      <c r="W150" s="1121"/>
      <c r="X150" s="1015"/>
      <c r="Y150" s="398"/>
      <c r="Z150" s="1241"/>
      <c r="AA150" s="1275"/>
      <c r="AB150" s="1280"/>
      <c r="AC150" s="1277"/>
      <c r="AD150" s="1279"/>
      <c r="AE150" s="398"/>
      <c r="AF150" s="1241"/>
      <c r="AG150" s="1275"/>
      <c r="AH150" s="1280"/>
      <c r="AI150" s="1277"/>
      <c r="AJ150" s="1279"/>
      <c r="AK150" s="398"/>
      <c r="AL150" s="398"/>
      <c r="AM150" s="398"/>
      <c r="AN150" s="398"/>
      <c r="AO150" s="398"/>
      <c r="AP150" s="398"/>
    </row>
    <row r="151" spans="1:42" ht="15" customHeight="1" thickTop="1" x14ac:dyDescent="0.2">
      <c r="A151" s="328" t="e">
        <f>IF(#REF!="","",#REF!)</f>
        <v>#REF!</v>
      </c>
      <c r="B151" s="111"/>
      <c r="C151" s="114"/>
      <c r="D151" s="447"/>
      <c r="E151" s="443"/>
      <c r="F151" s="443"/>
      <c r="G151" s="567" t="e">
        <f>IF(#REF!="","",#REF!)</f>
        <v>#REF!</v>
      </c>
      <c r="H151" s="111"/>
      <c r="I151" s="114"/>
      <c r="J151" s="447"/>
      <c r="K151" s="443"/>
      <c r="L151" s="443"/>
      <c r="M151" s="398"/>
      <c r="N151" s="336" t="e">
        <f>IF(#REF!="","",#REF!)</f>
        <v>#REF!</v>
      </c>
      <c r="O151" s="111"/>
      <c r="P151" s="114"/>
      <c r="Q151" s="974"/>
      <c r="R151" s="1060"/>
      <c r="S151" s="507"/>
      <c r="T151" s="567" t="e">
        <f>IF(#REF!="","",#REF!)</f>
        <v>#REF!</v>
      </c>
      <c r="U151" s="111"/>
      <c r="V151" s="114"/>
      <c r="W151" s="974"/>
      <c r="X151" s="1060"/>
      <c r="Y151" s="398"/>
      <c r="Z151" s="567" t="e">
        <f>IF(#REF!="","",#REF!)</f>
        <v>#REF!</v>
      </c>
      <c r="AA151" s="111"/>
      <c r="AB151" s="114"/>
      <c r="AC151" s="974"/>
      <c r="AD151" s="1060"/>
      <c r="AE151" s="398"/>
      <c r="AF151" s="567" t="e">
        <f>IF(#REF!="","",#REF!)</f>
        <v>#REF!</v>
      </c>
      <c r="AG151" s="111"/>
      <c r="AH151" s="114"/>
      <c r="AI151" s="974"/>
      <c r="AJ151" s="1060"/>
      <c r="AK151" s="398"/>
      <c r="AL151" s="398"/>
      <c r="AM151" s="398"/>
      <c r="AN151" s="398"/>
      <c r="AO151" s="398"/>
      <c r="AP151" s="398"/>
    </row>
    <row r="152" spans="1:42" ht="15" customHeight="1" x14ac:dyDescent="0.2">
      <c r="A152" s="337" t="str">
        <f>IF(B12="","",B12)</f>
        <v/>
      </c>
      <c r="B152" s="113"/>
      <c r="C152" s="115"/>
      <c r="D152" s="447"/>
      <c r="E152" s="443"/>
      <c r="F152" s="443"/>
      <c r="G152" s="568" t="str">
        <f>IF(B12="","",B12)</f>
        <v/>
      </c>
      <c r="H152" s="28"/>
      <c r="I152" s="115"/>
      <c r="J152" s="447"/>
      <c r="K152" s="443"/>
      <c r="L152" s="443"/>
      <c r="M152" s="398"/>
      <c r="N152" s="337" t="str">
        <f>IF(B12="","",B12)</f>
        <v/>
      </c>
      <c r="O152" s="113"/>
      <c r="P152" s="115"/>
      <c r="Q152" s="974"/>
      <c r="R152" s="1060"/>
      <c r="S152" s="507"/>
      <c r="T152" s="568" t="str">
        <f>IF(B12="","",B12)</f>
        <v/>
      </c>
      <c r="U152" s="113"/>
      <c r="V152" s="115"/>
      <c r="W152" s="974"/>
      <c r="X152" s="1060"/>
      <c r="Y152" s="398"/>
      <c r="Z152" s="568" t="str">
        <f>IF(B12="","",B12)</f>
        <v/>
      </c>
      <c r="AA152" s="113"/>
      <c r="AB152" s="115"/>
      <c r="AC152" s="974"/>
      <c r="AD152" s="1060"/>
      <c r="AE152" s="398"/>
      <c r="AF152" s="568" t="str">
        <f>IF(B12="","",B12)</f>
        <v/>
      </c>
      <c r="AG152" s="113"/>
      <c r="AH152" s="115"/>
      <c r="AI152" s="974"/>
      <c r="AJ152" s="1060"/>
      <c r="AK152" s="398"/>
      <c r="AL152" s="398"/>
      <c r="AM152" s="398"/>
      <c r="AN152" s="398"/>
      <c r="AO152" s="398"/>
      <c r="AP152" s="398"/>
    </row>
    <row r="153" spans="1:42" ht="15" customHeight="1" x14ac:dyDescent="0.2">
      <c r="A153" s="337" t="str">
        <f>IF(B13="","",B13)</f>
        <v/>
      </c>
      <c r="B153" s="28"/>
      <c r="C153" s="115"/>
      <c r="D153" s="447"/>
      <c r="E153" s="443"/>
      <c r="F153" s="443"/>
      <c r="G153" s="568" t="str">
        <f>IF(B13="","",B13)</f>
        <v/>
      </c>
      <c r="H153" s="28"/>
      <c r="I153" s="115"/>
      <c r="J153" s="447"/>
      <c r="K153" s="443"/>
      <c r="L153" s="443"/>
      <c r="M153" s="398"/>
      <c r="N153" s="337" t="str">
        <f>IF(B13="","",B13)</f>
        <v/>
      </c>
      <c r="O153" s="28"/>
      <c r="P153" s="115"/>
      <c r="Q153" s="974"/>
      <c r="R153" s="1060"/>
      <c r="S153" s="507"/>
      <c r="T153" s="568" t="str">
        <f>IF(B13="","",B13)</f>
        <v/>
      </c>
      <c r="U153" s="28"/>
      <c r="V153" s="115"/>
      <c r="W153" s="974"/>
      <c r="X153" s="1060"/>
      <c r="Y153" s="398"/>
      <c r="Z153" s="568" t="str">
        <f>IF(B13="","",B13)</f>
        <v/>
      </c>
      <c r="AA153" s="28"/>
      <c r="AB153" s="115"/>
      <c r="AC153" s="974"/>
      <c r="AD153" s="1060"/>
      <c r="AE153" s="398"/>
      <c r="AF153" s="568" t="str">
        <f>IF(B13="","",B13)</f>
        <v/>
      </c>
      <c r="AG153" s="28"/>
      <c r="AH153" s="115"/>
      <c r="AI153" s="974"/>
      <c r="AJ153" s="1060"/>
      <c r="AK153" s="398"/>
      <c r="AL153" s="398"/>
      <c r="AM153" s="398"/>
      <c r="AN153" s="398"/>
      <c r="AO153" s="398"/>
      <c r="AP153" s="398"/>
    </row>
    <row r="154" spans="1:42" ht="15" customHeight="1" x14ac:dyDescent="0.2">
      <c r="A154" s="337" t="str">
        <f>IF(B14="","",B14)</f>
        <v/>
      </c>
      <c r="B154" s="28"/>
      <c r="C154" s="115"/>
      <c r="D154" s="447"/>
      <c r="E154" s="619"/>
      <c r="F154" s="443"/>
      <c r="G154" s="568" t="str">
        <f>IF(B14="","",B14)</f>
        <v/>
      </c>
      <c r="H154" s="28"/>
      <c r="I154" s="115"/>
      <c r="J154" s="447"/>
      <c r="K154" s="443"/>
      <c r="L154" s="443"/>
      <c r="M154" s="398"/>
      <c r="N154" s="337" t="str">
        <f>IF(B14="","",B14)</f>
        <v/>
      </c>
      <c r="O154" s="28"/>
      <c r="P154" s="115"/>
      <c r="Q154" s="974"/>
      <c r="R154" s="1060"/>
      <c r="S154" s="507"/>
      <c r="T154" s="568" t="str">
        <f>IF(B14="","",B14)</f>
        <v/>
      </c>
      <c r="U154" s="28"/>
      <c r="V154" s="115"/>
      <c r="W154" s="974"/>
      <c r="X154" s="1060"/>
      <c r="Y154" s="398"/>
      <c r="Z154" s="568" t="str">
        <f>IF(B14="","",B14)</f>
        <v/>
      </c>
      <c r="AA154" s="28"/>
      <c r="AB154" s="115"/>
      <c r="AC154" s="974"/>
      <c r="AD154" s="1060"/>
      <c r="AE154" s="398"/>
      <c r="AF154" s="568" t="str">
        <f>IF(B14="","",B14)</f>
        <v/>
      </c>
      <c r="AG154" s="28"/>
      <c r="AH154" s="115"/>
      <c r="AI154" s="974"/>
      <c r="AJ154" s="1060"/>
      <c r="AK154" s="398"/>
      <c r="AL154" s="398"/>
      <c r="AM154" s="398"/>
      <c r="AN154" s="398"/>
      <c r="AO154" s="398"/>
      <c r="AP154" s="398"/>
    </row>
    <row r="155" spans="1:42" ht="15" customHeight="1" x14ac:dyDescent="0.2">
      <c r="A155" s="337" t="str">
        <f>IF(B15="","",B15)</f>
        <v/>
      </c>
      <c r="B155" s="28"/>
      <c r="C155" s="115"/>
      <c r="D155" s="447"/>
      <c r="E155" s="443"/>
      <c r="F155" s="443"/>
      <c r="G155" s="568" t="str">
        <f>IF(B15="","",B15)</f>
        <v/>
      </c>
      <c r="H155" s="28"/>
      <c r="I155" s="115"/>
      <c r="J155" s="447"/>
      <c r="K155" s="443"/>
      <c r="L155" s="443"/>
      <c r="M155" s="398"/>
      <c r="N155" s="337" t="str">
        <f>IF(B15="","",B15)</f>
        <v/>
      </c>
      <c r="O155" s="28"/>
      <c r="P155" s="115"/>
      <c r="Q155" s="974"/>
      <c r="R155" s="1060"/>
      <c r="S155" s="507"/>
      <c r="T155" s="568" t="str">
        <f>IF(B15="","",B15)</f>
        <v/>
      </c>
      <c r="U155" s="28"/>
      <c r="V155" s="115"/>
      <c r="W155" s="974"/>
      <c r="X155" s="1060"/>
      <c r="Y155" s="398"/>
      <c r="Z155" s="568" t="str">
        <f>IF(B15="","",B15)</f>
        <v/>
      </c>
      <c r="AA155" s="28"/>
      <c r="AB155" s="115"/>
      <c r="AC155" s="974"/>
      <c r="AD155" s="1060"/>
      <c r="AE155" s="398"/>
      <c r="AF155" s="568" t="str">
        <f>IF(B15="","",B15)</f>
        <v/>
      </c>
      <c r="AG155" s="28"/>
      <c r="AH155" s="115"/>
      <c r="AI155" s="974"/>
      <c r="AJ155" s="1060"/>
      <c r="AK155" s="398"/>
      <c r="AL155" s="398"/>
      <c r="AM155" s="398"/>
      <c r="AN155" s="398"/>
      <c r="AO155" s="398"/>
      <c r="AP155" s="398"/>
    </row>
    <row r="156" spans="1:42" ht="15" customHeight="1" thickBot="1" x14ac:dyDescent="0.25">
      <c r="A156" s="337" t="str">
        <f>IF(B16="","",B16)</f>
        <v/>
      </c>
      <c r="B156" s="28"/>
      <c r="C156" s="115"/>
      <c r="D156" s="453"/>
      <c r="E156" s="443"/>
      <c r="F156" s="443"/>
      <c r="G156" s="568" t="str">
        <f>IF(B16="","",B16)</f>
        <v/>
      </c>
      <c r="H156" s="28"/>
      <c r="I156" s="115"/>
      <c r="J156" s="447"/>
      <c r="K156" s="443"/>
      <c r="L156" s="443"/>
      <c r="M156" s="398"/>
      <c r="N156" s="337" t="str">
        <f>IF(B16="","",B16)</f>
        <v/>
      </c>
      <c r="O156" s="28"/>
      <c r="P156" s="115"/>
      <c r="Q156" s="974"/>
      <c r="R156" s="1060"/>
      <c r="S156" s="507"/>
      <c r="T156" s="568" t="str">
        <f>IF(B16="","",B16)</f>
        <v/>
      </c>
      <c r="U156" s="28"/>
      <c r="V156" s="115"/>
      <c r="W156" s="974"/>
      <c r="X156" s="1060"/>
      <c r="Y156" s="398"/>
      <c r="Z156" s="568" t="str">
        <f>IF(B16="","",B16)</f>
        <v/>
      </c>
      <c r="AA156" s="28"/>
      <c r="AB156" s="115"/>
      <c r="AC156" s="974"/>
      <c r="AD156" s="1060"/>
      <c r="AE156" s="398"/>
      <c r="AF156" s="568" t="str">
        <f>IF(B16="","",B16)</f>
        <v/>
      </c>
      <c r="AG156" s="28"/>
      <c r="AH156" s="115"/>
      <c r="AI156" s="974"/>
      <c r="AJ156" s="1060"/>
      <c r="AK156" s="398"/>
      <c r="AL156" s="398"/>
      <c r="AM156" s="398"/>
      <c r="AN156" s="398"/>
      <c r="AO156" s="398"/>
      <c r="AP156" s="398"/>
    </row>
    <row r="157" spans="1:42" ht="15" customHeight="1" thickTop="1" thickBot="1" x14ac:dyDescent="0.3">
      <c r="A157" s="330" t="s">
        <v>53</v>
      </c>
      <c r="B157" s="73"/>
      <c r="C157" s="52"/>
      <c r="D157" s="711" t="s">
        <v>101</v>
      </c>
      <c r="E157" s="948" t="s">
        <v>254</v>
      </c>
      <c r="F157" s="444"/>
      <c r="G157" s="341" t="s">
        <v>53</v>
      </c>
      <c r="H157" s="73"/>
      <c r="I157" s="52"/>
      <c r="J157" s="448"/>
      <c r="K157" s="444"/>
      <c r="L157" s="444"/>
      <c r="M157" s="398"/>
      <c r="N157" s="341" t="s">
        <v>53</v>
      </c>
      <c r="O157" s="73"/>
      <c r="P157" s="52"/>
      <c r="Q157" s="398"/>
      <c r="R157" s="398"/>
      <c r="S157" s="398"/>
      <c r="T157" s="341" t="s">
        <v>53</v>
      </c>
      <c r="U157" s="73"/>
      <c r="V157" s="52"/>
      <c r="W157" s="398"/>
      <c r="X157" s="398"/>
      <c r="Y157" s="398"/>
      <c r="Z157" s="341" t="s">
        <v>53</v>
      </c>
      <c r="AA157" s="73"/>
      <c r="AB157" s="52"/>
      <c r="AC157" s="398"/>
      <c r="AD157" s="398"/>
      <c r="AE157" s="398"/>
      <c r="AF157" s="341" t="s">
        <v>53</v>
      </c>
      <c r="AG157" s="73"/>
      <c r="AH157" s="52"/>
      <c r="AI157" s="398"/>
      <c r="AJ157" s="398"/>
      <c r="AK157" s="398"/>
      <c r="AL157" s="398"/>
      <c r="AM157" s="398"/>
      <c r="AN157" s="398"/>
      <c r="AO157" s="398"/>
      <c r="AP157" s="398"/>
    </row>
    <row r="158" spans="1:42" ht="15" customHeight="1" thickTop="1" thickBot="1" x14ac:dyDescent="0.3">
      <c r="A158" s="340" t="str">
        <f>IF(B17="","",B17)</f>
        <v/>
      </c>
      <c r="B158" s="52"/>
      <c r="C158" s="52"/>
      <c r="D158" s="712" t="s">
        <v>322</v>
      </c>
      <c r="E158" s="949"/>
      <c r="F158" s="444"/>
      <c r="G158" s="342" t="str">
        <f>IF(B17="","",B17)</f>
        <v/>
      </c>
      <c r="H158" s="52"/>
      <c r="I158" s="52"/>
      <c r="J158" s="448"/>
      <c r="K158" s="444"/>
      <c r="L158" s="444"/>
      <c r="M158" s="398"/>
      <c r="N158" s="337" t="str">
        <f>IF(B17="","",B17)</f>
        <v/>
      </c>
      <c r="O158" s="52"/>
      <c r="P158" s="52"/>
      <c r="Q158" s="398"/>
      <c r="R158" s="398"/>
      <c r="S158" s="398"/>
      <c r="T158" s="342" t="str">
        <f>IF(B17="","",B17)</f>
        <v/>
      </c>
      <c r="U158" s="52"/>
      <c r="V158" s="52"/>
      <c r="W158" s="398"/>
      <c r="X158" s="398"/>
      <c r="Y158" s="398"/>
      <c r="Z158" s="342" t="str">
        <f>IF(B17="","",B17)</f>
        <v/>
      </c>
      <c r="AA158" s="52"/>
      <c r="AB158" s="52"/>
      <c r="AC158" s="398"/>
      <c r="AD158" s="398"/>
      <c r="AE158" s="398"/>
      <c r="AF158" s="568" t="str">
        <f>IF(B17="","",B17)</f>
        <v/>
      </c>
      <c r="AG158" s="52"/>
      <c r="AH158" s="52"/>
      <c r="AI158" s="398"/>
      <c r="AJ158" s="398"/>
      <c r="AK158" s="398"/>
      <c r="AL158" s="398"/>
      <c r="AM158" s="398"/>
      <c r="AN158" s="398"/>
      <c r="AO158" s="398"/>
      <c r="AP158" s="398"/>
    </row>
    <row r="159" spans="1:42" ht="15" customHeight="1" thickTop="1" thickBot="1" x14ac:dyDescent="0.3">
      <c r="A159" s="340" t="str">
        <f>IF(B18="","",B18)</f>
        <v/>
      </c>
      <c r="B159" s="52"/>
      <c r="C159" s="52"/>
      <c r="D159" s="712" t="s">
        <v>321</v>
      </c>
      <c r="E159" s="948" t="s">
        <v>255</v>
      </c>
      <c r="F159" s="444"/>
      <c r="G159" s="342" t="str">
        <f>IF(B18="","",B18)</f>
        <v/>
      </c>
      <c r="H159" s="52"/>
      <c r="I159" s="52"/>
      <c r="J159" s="448"/>
      <c r="K159" s="444"/>
      <c r="L159" s="444"/>
      <c r="M159" s="398"/>
      <c r="N159" s="337" t="str">
        <f>IF(B18="","",B18)</f>
        <v/>
      </c>
      <c r="O159" s="52"/>
      <c r="P159" s="52"/>
      <c r="Q159" s="398"/>
      <c r="R159" s="398"/>
      <c r="S159" s="398"/>
      <c r="T159" s="342" t="str">
        <f>IF(B18="","",B18)</f>
        <v/>
      </c>
      <c r="U159" s="52"/>
      <c r="V159" s="52"/>
      <c r="W159" s="398"/>
      <c r="X159" s="398"/>
      <c r="Y159" s="398"/>
      <c r="Z159" s="342" t="str">
        <f>IF(B18="","",B18)</f>
        <v/>
      </c>
      <c r="AA159" s="52"/>
      <c r="AB159" s="52"/>
      <c r="AC159" s="398"/>
      <c r="AD159" s="398"/>
      <c r="AE159" s="398"/>
      <c r="AF159" s="568" t="str">
        <f>IF(B18="","",B18)</f>
        <v/>
      </c>
      <c r="AG159" s="52"/>
      <c r="AH159" s="52"/>
      <c r="AI159" s="398"/>
      <c r="AJ159" s="398"/>
      <c r="AK159" s="398"/>
      <c r="AL159" s="398"/>
      <c r="AM159" s="398"/>
      <c r="AN159" s="398"/>
      <c r="AO159" s="398"/>
      <c r="AP159" s="398"/>
    </row>
    <row r="160" spans="1:42" ht="15" customHeight="1" thickTop="1" thickBot="1" x14ac:dyDescent="0.3">
      <c r="A160" s="340" t="str">
        <f>IF(B19="","",B19)</f>
        <v/>
      </c>
      <c r="B160" s="52"/>
      <c r="C160" s="52"/>
      <c r="D160" s="711" t="s">
        <v>317</v>
      </c>
      <c r="E160" s="949"/>
      <c r="F160" s="444"/>
      <c r="G160" s="342" t="str">
        <f>IF(B19="","",B19)</f>
        <v/>
      </c>
      <c r="H160" s="52"/>
      <c r="I160" s="52"/>
      <c r="J160" s="448"/>
      <c r="K160" s="444"/>
      <c r="L160" s="444"/>
      <c r="M160" s="398"/>
      <c r="N160" s="337" t="str">
        <f>IF(B19="","",B19)</f>
        <v/>
      </c>
      <c r="O160" s="52"/>
      <c r="P160" s="52"/>
      <c r="Q160" s="398"/>
      <c r="R160" s="398"/>
      <c r="S160" s="398"/>
      <c r="T160" s="342" t="str">
        <f>IF(B19="","",B19)</f>
        <v/>
      </c>
      <c r="U160" s="52"/>
      <c r="V160" s="52"/>
      <c r="W160" s="398"/>
      <c r="X160" s="398"/>
      <c r="Y160" s="398"/>
      <c r="Z160" s="342" t="str">
        <f>IF(B19="","",B19)</f>
        <v/>
      </c>
      <c r="AA160" s="52"/>
      <c r="AB160" s="52"/>
      <c r="AC160" s="398"/>
      <c r="AD160" s="398"/>
      <c r="AE160" s="398"/>
      <c r="AF160" s="568" t="str">
        <f>IF(B19="","",B19)</f>
        <v/>
      </c>
      <c r="AG160" s="52"/>
      <c r="AH160" s="52"/>
      <c r="AI160" s="398"/>
      <c r="AJ160" s="398"/>
      <c r="AK160" s="398"/>
      <c r="AL160" s="398"/>
      <c r="AM160" s="398"/>
      <c r="AN160" s="398"/>
      <c r="AO160" s="398"/>
      <c r="AP160" s="398"/>
    </row>
    <row r="161" spans="1:42" ht="15" customHeight="1" thickTop="1" thickBot="1" x14ac:dyDescent="0.3">
      <c r="A161" s="340" t="str">
        <f>IF(B20="","",B20)</f>
        <v/>
      </c>
      <c r="B161" s="52"/>
      <c r="C161" s="52"/>
      <c r="D161" s="711" t="s">
        <v>315</v>
      </c>
      <c r="E161" s="986"/>
      <c r="F161" s="433"/>
      <c r="G161" s="342" t="str">
        <f>IF(B20="","",B20)</f>
        <v/>
      </c>
      <c r="H161" s="52"/>
      <c r="I161" s="52"/>
      <c r="J161" s="433"/>
      <c r="K161" s="433"/>
      <c r="L161" s="433"/>
      <c r="M161" s="398"/>
      <c r="N161" s="337" t="str">
        <f>IF(B20="","",B20)</f>
        <v/>
      </c>
      <c r="O161" s="52"/>
      <c r="P161" s="52"/>
      <c r="Q161" s="398"/>
      <c r="R161" s="398"/>
      <c r="S161" s="398"/>
      <c r="T161" s="342" t="str">
        <f>IF(B20="","",B20)</f>
        <v/>
      </c>
      <c r="U161" s="52"/>
      <c r="V161" s="52"/>
      <c r="W161" s="398"/>
      <c r="X161" s="398"/>
      <c r="Y161" s="398"/>
      <c r="Z161" s="342" t="str">
        <f>IF(B20="","",B20)</f>
        <v/>
      </c>
      <c r="AA161" s="52"/>
      <c r="AB161" s="52"/>
      <c r="AC161" s="398"/>
      <c r="AD161" s="398"/>
      <c r="AE161" s="398"/>
      <c r="AF161" s="568" t="str">
        <f>IF(B20="","",B20)</f>
        <v/>
      </c>
      <c r="AG161" s="52"/>
      <c r="AH161" s="52"/>
      <c r="AI161" s="398"/>
      <c r="AJ161" s="398"/>
      <c r="AK161" s="398"/>
      <c r="AL161" s="398"/>
      <c r="AM161" s="398"/>
      <c r="AN161" s="398"/>
      <c r="AO161" s="398"/>
      <c r="AP161" s="398"/>
    </row>
    <row r="162" spans="1:42" ht="15" customHeight="1" thickTop="1" thickBot="1" x14ac:dyDescent="0.3">
      <c r="A162" s="340" t="str">
        <f>IF(B21="","",B21)</f>
        <v/>
      </c>
      <c r="B162" s="52"/>
      <c r="C162" s="52"/>
      <c r="D162" s="711" t="s">
        <v>319</v>
      </c>
      <c r="E162" s="987"/>
      <c r="F162" s="433"/>
      <c r="G162" s="342" t="str">
        <f>IF(B21="","",B21)</f>
        <v/>
      </c>
      <c r="H162" s="52"/>
      <c r="I162" s="52"/>
      <c r="J162" s="433"/>
      <c r="K162" s="433"/>
      <c r="L162" s="433"/>
      <c r="M162" s="398"/>
      <c r="N162" s="337" t="str">
        <f>IF(B21="","",B21)</f>
        <v/>
      </c>
      <c r="O162" s="52"/>
      <c r="P162" s="52"/>
      <c r="Q162" s="398"/>
      <c r="R162" s="398"/>
      <c r="S162" s="398"/>
      <c r="T162" s="342" t="str">
        <f>IF(B21="","",B21)</f>
        <v/>
      </c>
      <c r="U162" s="52"/>
      <c r="V162" s="52"/>
      <c r="W162" s="398"/>
      <c r="X162" s="398"/>
      <c r="Y162" s="398"/>
      <c r="Z162" s="342" t="str">
        <f>IF(B21="","",B21)</f>
        <v/>
      </c>
      <c r="AA162" s="52"/>
      <c r="AB162" s="52"/>
      <c r="AC162" s="398"/>
      <c r="AD162" s="398"/>
      <c r="AE162" s="398"/>
      <c r="AF162" s="568" t="str">
        <f>IF(B21="","",B21)</f>
        <v/>
      </c>
      <c r="AG162" s="52"/>
      <c r="AH162" s="52"/>
      <c r="AI162" s="398"/>
      <c r="AJ162" s="398"/>
      <c r="AK162" s="398"/>
      <c r="AL162" s="398"/>
      <c r="AM162" s="398"/>
      <c r="AN162" s="398"/>
      <c r="AO162" s="398"/>
      <c r="AP162" s="398"/>
    </row>
    <row r="163" spans="1:42" ht="15" customHeight="1" thickTop="1" thickBot="1" x14ac:dyDescent="0.3">
      <c r="A163" s="341" t="s">
        <v>53</v>
      </c>
      <c r="B163" s="73"/>
      <c r="C163" s="52"/>
      <c r="D163" s="713" t="s">
        <v>314</v>
      </c>
      <c r="E163" s="948" t="s">
        <v>259</v>
      </c>
      <c r="F163" s="433"/>
      <c r="G163" s="341" t="s">
        <v>53</v>
      </c>
      <c r="H163" s="73"/>
      <c r="I163" s="52"/>
      <c r="J163" s="433"/>
      <c r="K163" s="433"/>
      <c r="L163" s="433"/>
      <c r="M163" s="398"/>
      <c r="N163" s="341" t="s">
        <v>53</v>
      </c>
      <c r="O163" s="73"/>
      <c r="P163" s="52"/>
      <c r="Q163" s="398"/>
      <c r="R163" s="398"/>
      <c r="S163" s="398"/>
      <c r="T163" s="341" t="s">
        <v>53</v>
      </c>
      <c r="U163" s="73"/>
      <c r="V163" s="52"/>
      <c r="W163" s="398"/>
      <c r="X163" s="398"/>
      <c r="Y163" s="398"/>
      <c r="Z163" s="341" t="s">
        <v>53</v>
      </c>
      <c r="AA163" s="73"/>
      <c r="AB163" s="52"/>
      <c r="AC163" s="398"/>
      <c r="AD163" s="398"/>
      <c r="AE163" s="398"/>
      <c r="AF163" s="341" t="s">
        <v>53</v>
      </c>
      <c r="AG163" s="73"/>
      <c r="AH163" s="52"/>
      <c r="AI163" s="398"/>
      <c r="AJ163" s="398"/>
      <c r="AK163" s="398"/>
      <c r="AL163" s="398"/>
      <c r="AM163" s="398"/>
      <c r="AN163" s="398"/>
      <c r="AO163" s="398"/>
      <c r="AP163" s="398"/>
    </row>
    <row r="164" spans="1:42" ht="15" customHeight="1" thickTop="1" thickBot="1" x14ac:dyDescent="0.3">
      <c r="A164" s="342" t="str">
        <f>IF(B22="","",B22)</f>
        <v/>
      </c>
      <c r="B164" s="112"/>
      <c r="C164" s="52"/>
      <c r="D164" s="713" t="s">
        <v>316</v>
      </c>
      <c r="E164" s="949"/>
      <c r="F164" s="433"/>
      <c r="G164" s="342" t="str">
        <f>IF(B22="","",B22)</f>
        <v/>
      </c>
      <c r="H164" s="112"/>
      <c r="I164" s="52"/>
      <c r="J164" s="433"/>
      <c r="K164" s="433"/>
      <c r="L164" s="433"/>
      <c r="M164" s="398"/>
      <c r="N164" s="337" t="str">
        <f>IF(B22="","",B22)</f>
        <v/>
      </c>
      <c r="O164" s="112"/>
      <c r="P164" s="52"/>
      <c r="Q164" s="398"/>
      <c r="R164" s="398"/>
      <c r="S164" s="398"/>
      <c r="T164" s="342" t="str">
        <f>IF(B22="","",B22)</f>
        <v/>
      </c>
      <c r="U164" s="112"/>
      <c r="V164" s="52"/>
      <c r="W164" s="398"/>
      <c r="X164" s="398"/>
      <c r="Y164" s="398"/>
      <c r="Z164" s="342" t="str">
        <f>IF(B22="","",B22)</f>
        <v/>
      </c>
      <c r="AA164" s="112"/>
      <c r="AB164" s="52"/>
      <c r="AC164" s="1067"/>
      <c r="AD164" s="1068"/>
      <c r="AE164" s="398"/>
      <c r="AF164" s="568" t="str">
        <f>IF(B22="","",B22)</f>
        <v/>
      </c>
      <c r="AG164" s="112"/>
      <c r="AH164" s="52"/>
      <c r="AI164" s="1067"/>
      <c r="AJ164" s="398"/>
      <c r="AK164" s="398"/>
      <c r="AL164" s="398"/>
      <c r="AM164" s="398"/>
      <c r="AN164" s="398"/>
      <c r="AO164" s="398"/>
      <c r="AP164" s="398"/>
    </row>
    <row r="165" spans="1:42" ht="15" customHeight="1" thickTop="1" thickBot="1" x14ac:dyDescent="0.3">
      <c r="A165" s="342" t="str">
        <f>IF(B23="","",B23)</f>
        <v/>
      </c>
      <c r="B165" s="112"/>
      <c r="C165" s="52"/>
      <c r="D165" s="713" t="s">
        <v>318</v>
      </c>
      <c r="E165" s="986"/>
      <c r="F165" s="433"/>
      <c r="G165" s="342" t="str">
        <f>IF(B23="","",B23)</f>
        <v/>
      </c>
      <c r="H165" s="112"/>
      <c r="I165" s="52"/>
      <c r="J165" s="433"/>
      <c r="K165" s="433"/>
      <c r="L165" s="433"/>
      <c r="M165" s="398"/>
      <c r="N165" s="337" t="str">
        <f>IF(B23="","",B23)</f>
        <v/>
      </c>
      <c r="O165" s="112"/>
      <c r="P165" s="52"/>
      <c r="Q165" s="398"/>
      <c r="R165" s="398"/>
      <c r="S165" s="398"/>
      <c r="T165" s="342" t="str">
        <f>IF(B23="","",B23)</f>
        <v/>
      </c>
      <c r="U165" s="112"/>
      <c r="V165" s="52"/>
      <c r="W165" s="398"/>
      <c r="X165" s="398"/>
      <c r="Y165" s="398"/>
      <c r="Z165" s="342" t="str">
        <f>IF(B23="","",B23)</f>
        <v/>
      </c>
      <c r="AA165" s="112"/>
      <c r="AB165" s="52"/>
      <c r="AC165" s="1067"/>
      <c r="AD165" s="1068"/>
      <c r="AE165" s="398"/>
      <c r="AF165" s="568" t="str">
        <f>IF(B23="","",B23)</f>
        <v/>
      </c>
      <c r="AG165" s="112"/>
      <c r="AH165" s="52"/>
      <c r="AI165" s="1067"/>
      <c r="AJ165" s="398"/>
      <c r="AK165" s="398"/>
      <c r="AL165" s="398"/>
      <c r="AM165" s="398"/>
      <c r="AN165" s="398"/>
      <c r="AO165" s="398"/>
      <c r="AP165" s="398"/>
    </row>
    <row r="166" spans="1:42" ht="15" customHeight="1" thickTop="1" thickBot="1" x14ac:dyDescent="0.3">
      <c r="A166" s="342" t="str">
        <f>IF(B24="","",B24)</f>
        <v/>
      </c>
      <c r="B166" s="112"/>
      <c r="C166" s="52"/>
      <c r="D166" s="713" t="s">
        <v>320</v>
      </c>
      <c r="E166" s="987"/>
      <c r="F166" s="433"/>
      <c r="G166" s="342" t="str">
        <f>IF(B24="","",B24)</f>
        <v/>
      </c>
      <c r="H166" s="112"/>
      <c r="I166" s="52"/>
      <c r="J166" s="433"/>
      <c r="K166" s="433"/>
      <c r="L166" s="433"/>
      <c r="M166" s="398"/>
      <c r="N166" s="337" t="str">
        <f>IF(B24="","",B24)</f>
        <v/>
      </c>
      <c r="O166" s="112"/>
      <c r="P166" s="52"/>
      <c r="Q166" s="398"/>
      <c r="R166" s="398"/>
      <c r="S166" s="398"/>
      <c r="T166" s="342" t="str">
        <f>IF(B24="","",B24)</f>
        <v/>
      </c>
      <c r="U166" s="112"/>
      <c r="V166" s="52"/>
      <c r="W166" s="398"/>
      <c r="X166" s="398"/>
      <c r="Y166" s="398"/>
      <c r="Z166" s="342" t="str">
        <f>IF(B24="","",B24)</f>
        <v/>
      </c>
      <c r="AA166" s="112"/>
      <c r="AB166" s="52"/>
      <c r="AC166" s="1281"/>
      <c r="AD166" s="1282"/>
      <c r="AE166" s="398"/>
      <c r="AF166" s="568" t="str">
        <f>IF(B24="","",B24)</f>
        <v/>
      </c>
      <c r="AG166" s="112"/>
      <c r="AH166" s="52"/>
      <c r="AI166" s="1281"/>
      <c r="AJ166" s="398"/>
      <c r="AK166" s="398"/>
      <c r="AL166" s="398"/>
      <c r="AM166" s="398"/>
      <c r="AN166" s="398"/>
      <c r="AO166" s="398"/>
      <c r="AP166" s="398"/>
    </row>
    <row r="167" spans="1:42" ht="15" customHeight="1" thickTop="1" thickBot="1" x14ac:dyDescent="0.3">
      <c r="A167" s="342" t="str">
        <f>IF(B25="","",B25)</f>
        <v/>
      </c>
      <c r="B167" s="112"/>
      <c r="C167" s="52"/>
      <c r="D167" s="714" t="s">
        <v>313</v>
      </c>
      <c r="E167" s="948" t="s">
        <v>256</v>
      </c>
      <c r="F167" s="433"/>
      <c r="G167" s="342" t="str">
        <f>IF(B25="","",B25)</f>
        <v/>
      </c>
      <c r="H167" s="112"/>
      <c r="I167" s="52"/>
      <c r="J167" s="433"/>
      <c r="K167" s="433"/>
      <c r="L167" s="433"/>
      <c r="M167" s="398"/>
      <c r="N167" s="337" t="str">
        <f>IF(B25="","",B25)</f>
        <v/>
      </c>
      <c r="O167" s="112"/>
      <c r="P167" s="52"/>
      <c r="Q167" s="398"/>
      <c r="R167" s="398"/>
      <c r="S167" s="398"/>
      <c r="T167" s="342" t="str">
        <f>IF(B25="","",B25)</f>
        <v/>
      </c>
      <c r="U167" s="112"/>
      <c r="V167" s="52"/>
      <c r="W167" s="398"/>
      <c r="X167" s="398"/>
      <c r="Y167" s="398"/>
      <c r="Z167" s="342" t="str">
        <f>IF(B25="","",B25)</f>
        <v/>
      </c>
      <c r="AA167" s="112"/>
      <c r="AB167" s="52"/>
      <c r="AC167" s="1281"/>
      <c r="AD167" s="1282"/>
      <c r="AE167" s="398"/>
      <c r="AF167" s="568" t="str">
        <f>IF(B25="","",B25)</f>
        <v/>
      </c>
      <c r="AG167" s="112"/>
      <c r="AH167" s="52"/>
      <c r="AI167" s="1281"/>
      <c r="AJ167" s="398"/>
      <c r="AK167" s="398"/>
      <c r="AL167" s="398"/>
      <c r="AM167" s="398"/>
      <c r="AN167" s="398"/>
      <c r="AO167" s="398"/>
      <c r="AP167" s="398"/>
    </row>
    <row r="168" spans="1:42" ht="15" customHeight="1" thickTop="1" thickBot="1" x14ac:dyDescent="0.3">
      <c r="A168" s="342" t="str">
        <f>IF(B26="","",B26)</f>
        <v/>
      </c>
      <c r="B168" s="112"/>
      <c r="C168" s="52"/>
      <c r="D168" s="714" t="s">
        <v>312</v>
      </c>
      <c r="E168" s="949"/>
      <c r="F168" s="433"/>
      <c r="G168" s="342" t="str">
        <f>IF(B26="","",B26)</f>
        <v/>
      </c>
      <c r="H168" s="112"/>
      <c r="I168" s="52"/>
      <c r="J168" s="433"/>
      <c r="K168" s="433"/>
      <c r="L168" s="433"/>
      <c r="M168" s="398"/>
      <c r="N168" s="337" t="str">
        <f>IF(B26="","",B26)</f>
        <v/>
      </c>
      <c r="O168" s="112"/>
      <c r="P168" s="52"/>
      <c r="Q168" s="398"/>
      <c r="R168" s="398"/>
      <c r="S168" s="398"/>
      <c r="T168" s="342" t="str">
        <f>IF(B26="","",B26)</f>
        <v/>
      </c>
      <c r="U168" s="112"/>
      <c r="V168" s="52"/>
      <c r="W168" s="398"/>
      <c r="X168" s="398"/>
      <c r="Y168" s="398"/>
      <c r="Z168" s="342" t="str">
        <f>IF(B26="","",B26)</f>
        <v/>
      </c>
      <c r="AA168" s="112"/>
      <c r="AB168" s="52"/>
      <c r="AC168" s="1067"/>
      <c r="AD168" s="1068"/>
      <c r="AE168" s="398"/>
      <c r="AF168" s="568" t="str">
        <f>IF(B26="","",B26)</f>
        <v/>
      </c>
      <c r="AG168" s="112"/>
      <c r="AH168" s="52"/>
      <c r="AI168" s="1067"/>
      <c r="AJ168" s="398"/>
      <c r="AK168" s="398"/>
      <c r="AL168" s="398"/>
      <c r="AM168" s="398"/>
      <c r="AN168" s="398"/>
      <c r="AO168" s="398"/>
      <c r="AP168" s="398"/>
    </row>
    <row r="169" spans="1:42" ht="15" customHeight="1" thickTop="1" thickBot="1" x14ac:dyDescent="0.3">
      <c r="A169" s="341" t="s">
        <v>53</v>
      </c>
      <c r="B169" s="73"/>
      <c r="C169" s="52"/>
      <c r="D169" s="715" t="s">
        <v>311</v>
      </c>
      <c r="E169" s="986"/>
      <c r="F169" s="433"/>
      <c r="G169" s="341" t="s">
        <v>53</v>
      </c>
      <c r="H169" s="73"/>
      <c r="I169" s="52"/>
      <c r="J169" s="433"/>
      <c r="K169" s="433"/>
      <c r="L169" s="433"/>
      <c r="M169" s="398"/>
      <c r="N169" s="341" t="s">
        <v>53</v>
      </c>
      <c r="O169" s="73"/>
      <c r="P169" s="52"/>
      <c r="Q169" s="398"/>
      <c r="R169" s="398"/>
      <c r="S169" s="398"/>
      <c r="T169" s="341" t="s">
        <v>53</v>
      </c>
      <c r="U169" s="73"/>
      <c r="V169" s="52"/>
      <c r="W169" s="398"/>
      <c r="X169" s="398"/>
      <c r="Y169" s="398"/>
      <c r="Z169" s="341" t="s">
        <v>53</v>
      </c>
      <c r="AA169" s="73"/>
      <c r="AB169" s="52"/>
      <c r="AC169" s="1067"/>
      <c r="AD169" s="1068"/>
      <c r="AE169" s="398"/>
      <c r="AF169" s="341" t="s">
        <v>53</v>
      </c>
      <c r="AG169" s="73"/>
      <c r="AH169" s="52"/>
      <c r="AI169" s="1067"/>
      <c r="AJ169" s="398"/>
      <c r="AK169" s="398"/>
      <c r="AL169" s="398"/>
      <c r="AM169" s="398"/>
      <c r="AN169" s="398"/>
      <c r="AO169" s="398"/>
      <c r="AP169" s="398"/>
    </row>
    <row r="170" spans="1:42" ht="15" customHeight="1" thickTop="1" thickBot="1" x14ac:dyDescent="0.3">
      <c r="A170" s="342" t="str">
        <f>IF(B27="","",B27)</f>
        <v/>
      </c>
      <c r="B170" s="112"/>
      <c r="C170" s="52"/>
      <c r="D170" s="715" t="s">
        <v>310</v>
      </c>
      <c r="E170" s="987"/>
      <c r="F170" s="433"/>
      <c r="G170" s="342" t="str">
        <f>IF(B27="","",B27)</f>
        <v/>
      </c>
      <c r="H170" s="112"/>
      <c r="I170" s="52"/>
      <c r="J170" s="433"/>
      <c r="K170" s="433"/>
      <c r="L170" s="433"/>
      <c r="M170" s="398"/>
      <c r="N170" s="337" t="str">
        <f>IF(B27="","",B27)</f>
        <v/>
      </c>
      <c r="O170" s="112"/>
      <c r="P170" s="52"/>
      <c r="Q170" s="398"/>
      <c r="R170" s="398"/>
      <c r="S170" s="398"/>
      <c r="T170" s="342" t="str">
        <f>IF(B27="","",B27)</f>
        <v/>
      </c>
      <c r="U170" s="112"/>
      <c r="V170" s="52"/>
      <c r="W170" s="398"/>
      <c r="X170" s="398"/>
      <c r="Y170" s="398"/>
      <c r="Z170" s="342" t="str">
        <f>IF(B27="","",B27)</f>
        <v/>
      </c>
      <c r="AA170" s="112"/>
      <c r="AB170" s="52"/>
      <c r="AC170" s="1067"/>
      <c r="AD170" s="1068"/>
      <c r="AE170" s="398"/>
      <c r="AF170" s="568" t="str">
        <f>IF(B27="","",B27)</f>
        <v/>
      </c>
      <c r="AG170" s="112"/>
      <c r="AH170" s="52"/>
      <c r="AI170" s="1067"/>
      <c r="AJ170" s="398"/>
      <c r="AK170" s="398"/>
      <c r="AL170" s="398"/>
      <c r="AM170" s="398"/>
      <c r="AN170" s="398"/>
      <c r="AO170" s="398"/>
      <c r="AP170" s="398"/>
    </row>
    <row r="171" spans="1:42" ht="15" customHeight="1" thickTop="1" thickBot="1" x14ac:dyDescent="0.3">
      <c r="A171" s="342" t="str">
        <f>IF(B28="","",B28)</f>
        <v/>
      </c>
      <c r="B171" s="112"/>
      <c r="C171" s="52"/>
      <c r="D171" s="715" t="s">
        <v>309</v>
      </c>
      <c r="E171" s="948" t="s">
        <v>323</v>
      </c>
      <c r="F171" s="433"/>
      <c r="G171" s="342" t="str">
        <f>IF(B28="","",B28)</f>
        <v/>
      </c>
      <c r="H171" s="112"/>
      <c r="I171" s="52"/>
      <c r="J171" s="433"/>
      <c r="K171" s="433"/>
      <c r="L171" s="433"/>
      <c r="M171" s="398"/>
      <c r="N171" s="337" t="str">
        <f>IF(B28="","",B28)</f>
        <v/>
      </c>
      <c r="O171" s="112"/>
      <c r="P171" s="52"/>
      <c r="Q171" s="398"/>
      <c r="R171" s="398"/>
      <c r="S171" s="398"/>
      <c r="T171" s="342" t="str">
        <f>IF(B28="","",B28)</f>
        <v/>
      </c>
      <c r="U171" s="112"/>
      <c r="V171" s="52"/>
      <c r="W171" s="398"/>
      <c r="X171" s="398"/>
      <c r="Y171" s="398"/>
      <c r="Z171" s="342" t="str">
        <f>IF(B28="","",B28)</f>
        <v/>
      </c>
      <c r="AA171" s="112"/>
      <c r="AB171" s="52"/>
      <c r="AC171" s="1281"/>
      <c r="AD171" s="1282"/>
      <c r="AE171" s="398"/>
      <c r="AF171" s="568" t="str">
        <f>IF(B28="","",B28)</f>
        <v/>
      </c>
      <c r="AG171" s="112"/>
      <c r="AH171" s="52"/>
      <c r="AI171" s="1281"/>
      <c r="AJ171" s="398"/>
      <c r="AK171" s="398"/>
      <c r="AL171" s="398"/>
      <c r="AM171" s="398"/>
      <c r="AN171" s="398"/>
      <c r="AO171" s="398"/>
      <c r="AP171" s="398"/>
    </row>
    <row r="172" spans="1:42" ht="15" customHeight="1" thickTop="1" thickBot="1" x14ac:dyDescent="0.3">
      <c r="A172" s="342" t="str">
        <f>IF(B29="","",B29)</f>
        <v/>
      </c>
      <c r="B172" s="112"/>
      <c r="C172" s="52"/>
      <c r="D172" s="715" t="s">
        <v>308</v>
      </c>
      <c r="E172" s="949"/>
      <c r="F172" s="433"/>
      <c r="G172" s="342" t="str">
        <f>IF(B29="","",B29)</f>
        <v/>
      </c>
      <c r="H172" s="112"/>
      <c r="I172" s="52"/>
      <c r="J172" s="433"/>
      <c r="K172" s="433"/>
      <c r="L172" s="433"/>
      <c r="M172" s="398"/>
      <c r="N172" s="337" t="str">
        <f>IF(B29="","",B29)</f>
        <v/>
      </c>
      <c r="O172" s="112"/>
      <c r="P172" s="52"/>
      <c r="Q172" s="398"/>
      <c r="R172" s="398"/>
      <c r="S172" s="398"/>
      <c r="T172" s="342" t="str">
        <f>IF(B29="","",B29)</f>
        <v/>
      </c>
      <c r="U172" s="112"/>
      <c r="V172" s="52"/>
      <c r="W172" s="398"/>
      <c r="X172" s="398"/>
      <c r="Y172" s="398"/>
      <c r="Z172" s="342" t="str">
        <f>IF(B29="","",B29)</f>
        <v/>
      </c>
      <c r="AA172" s="112"/>
      <c r="AB172" s="52"/>
      <c r="AC172" s="1281"/>
      <c r="AD172" s="1282"/>
      <c r="AE172" s="398"/>
      <c r="AF172" s="568" t="str">
        <f>IF(B29="","",B29)</f>
        <v/>
      </c>
      <c r="AG172" s="112"/>
      <c r="AH172" s="52"/>
      <c r="AI172" s="1281"/>
      <c r="AJ172" s="398"/>
      <c r="AK172" s="398"/>
      <c r="AL172" s="398"/>
      <c r="AM172" s="398"/>
      <c r="AN172" s="398"/>
      <c r="AO172" s="398"/>
      <c r="AP172" s="398"/>
    </row>
    <row r="173" spans="1:42" ht="15" customHeight="1" thickTop="1" thickBot="1" x14ac:dyDescent="0.3">
      <c r="A173" s="342" t="str">
        <f>IF(B30="","",B30)</f>
        <v/>
      </c>
      <c r="B173" s="112"/>
      <c r="C173" s="52"/>
      <c r="D173" s="714" t="s">
        <v>307</v>
      </c>
      <c r="E173" s="986"/>
      <c r="F173" s="433"/>
      <c r="G173" s="342" t="str">
        <f>IF(B30="","",B30)</f>
        <v/>
      </c>
      <c r="H173" s="112"/>
      <c r="I173" s="52"/>
      <c r="J173" s="433"/>
      <c r="K173" s="433"/>
      <c r="L173" s="433"/>
      <c r="M173" s="398"/>
      <c r="N173" s="337" t="str">
        <f>IF(B30="","",B30)</f>
        <v/>
      </c>
      <c r="O173" s="112"/>
      <c r="P173" s="52"/>
      <c r="Q173" s="398"/>
      <c r="R173" s="398"/>
      <c r="S173" s="398"/>
      <c r="T173" s="342" t="str">
        <f>IF(B30="","",B30)</f>
        <v/>
      </c>
      <c r="U173" s="112"/>
      <c r="V173" s="52"/>
      <c r="W173" s="398"/>
      <c r="X173" s="398"/>
      <c r="Y173" s="398"/>
      <c r="Z173" s="342" t="str">
        <f>IF(B30="","",B30)</f>
        <v/>
      </c>
      <c r="AA173" s="112"/>
      <c r="AB173" s="52"/>
      <c r="AC173" s="398"/>
      <c r="AD173" s="398"/>
      <c r="AE173" s="398"/>
      <c r="AF173" s="568" t="str">
        <f>IF(B30="","",B30)</f>
        <v/>
      </c>
      <c r="AG173" s="112"/>
      <c r="AH173" s="52"/>
      <c r="AI173" s="398"/>
      <c r="AJ173" s="398"/>
      <c r="AK173" s="398"/>
      <c r="AL173" s="398"/>
      <c r="AM173" s="398"/>
      <c r="AN173" s="398"/>
      <c r="AO173" s="398"/>
      <c r="AP173" s="398"/>
    </row>
    <row r="174" spans="1:42" ht="15" customHeight="1" thickTop="1" thickBot="1" x14ac:dyDescent="0.25">
      <c r="A174" s="342" t="str">
        <f>IF(B31="","",B31)</f>
        <v/>
      </c>
      <c r="B174" s="112"/>
      <c r="C174" s="52"/>
      <c r="D174" s="710"/>
      <c r="E174" s="994"/>
      <c r="F174" s="433"/>
      <c r="G174" s="342" t="str">
        <f>IF(B31="","",B31)</f>
        <v/>
      </c>
      <c r="H174" s="112"/>
      <c r="I174" s="52"/>
      <c r="J174" s="433"/>
      <c r="K174" s="433"/>
      <c r="L174" s="433"/>
      <c r="M174" s="398"/>
      <c r="N174" s="337" t="str">
        <f>IF(B31="","",B31)</f>
        <v/>
      </c>
      <c r="O174" s="112"/>
      <c r="P174" s="52"/>
      <c r="Q174" s="398"/>
      <c r="R174" s="398"/>
      <c r="S174" s="398"/>
      <c r="T174" s="342" t="str">
        <f>IF(B31="","",B31)</f>
        <v/>
      </c>
      <c r="U174" s="112"/>
      <c r="V174" s="52"/>
      <c r="W174" s="398"/>
      <c r="X174" s="398"/>
      <c r="Y174" s="398"/>
      <c r="Z174" s="342" t="str">
        <f>IF(B31="","",B31)</f>
        <v/>
      </c>
      <c r="AA174" s="112"/>
      <c r="AB174" s="52"/>
      <c r="AC174" s="398"/>
      <c r="AD174" s="398"/>
      <c r="AE174" s="398"/>
      <c r="AF174" s="568" t="str">
        <f>IF(B31="","",B31)</f>
        <v/>
      </c>
      <c r="AG174" s="112"/>
      <c r="AH174" s="52"/>
      <c r="AI174" s="398"/>
      <c r="AJ174" s="398"/>
      <c r="AK174" s="398"/>
      <c r="AL174" s="398"/>
      <c r="AM174" s="398"/>
      <c r="AN174" s="398"/>
      <c r="AO174" s="398"/>
      <c r="AP174" s="398"/>
    </row>
    <row r="175" spans="1:42" ht="15" customHeight="1" thickTop="1" x14ac:dyDescent="0.2">
      <c r="A175" s="341" t="s">
        <v>53</v>
      </c>
      <c r="B175" s="73"/>
      <c r="C175" s="52"/>
      <c r="D175" s="710"/>
      <c r="E175" s="433"/>
      <c r="F175" s="433"/>
      <c r="G175" s="341" t="s">
        <v>53</v>
      </c>
      <c r="H175" s="73"/>
      <c r="I175" s="52"/>
      <c r="J175" s="433"/>
      <c r="K175" s="433"/>
      <c r="L175" s="433"/>
      <c r="M175" s="398"/>
      <c r="N175" s="341" t="s">
        <v>53</v>
      </c>
      <c r="O175" s="73"/>
      <c r="P175" s="52"/>
      <c r="Q175" s="398"/>
      <c r="R175" s="398"/>
      <c r="S175" s="398"/>
      <c r="T175" s="341" t="s">
        <v>53</v>
      </c>
      <c r="U175" s="73"/>
      <c r="V175" s="52"/>
      <c r="W175" s="398"/>
      <c r="X175" s="398"/>
      <c r="Y175" s="398"/>
      <c r="Z175" s="341" t="s">
        <v>53</v>
      </c>
      <c r="AA175" s="73"/>
      <c r="AB175" s="52"/>
      <c r="AC175" s="398"/>
      <c r="AD175" s="398"/>
      <c r="AE175" s="398"/>
      <c r="AF175" s="341" t="s">
        <v>53</v>
      </c>
      <c r="AG175" s="73"/>
      <c r="AH175" s="52"/>
      <c r="AI175" s="398"/>
      <c r="AJ175" s="398"/>
      <c r="AK175" s="398"/>
      <c r="AL175" s="398"/>
      <c r="AM175" s="398"/>
      <c r="AN175" s="398"/>
      <c r="AO175" s="398"/>
      <c r="AP175" s="398"/>
    </row>
    <row r="176" spans="1:42" ht="15" customHeight="1" x14ac:dyDescent="0.2">
      <c r="A176" s="342" t="str">
        <f>IF(B32="","",B32)</f>
        <v/>
      </c>
      <c r="B176" s="112"/>
      <c r="C176" s="52"/>
      <c r="D176" s="710"/>
      <c r="E176" s="433"/>
      <c r="F176" s="433"/>
      <c r="G176" s="342" t="str">
        <f>IF(B32="","",B32)</f>
        <v/>
      </c>
      <c r="H176" s="112"/>
      <c r="I176" s="52"/>
      <c r="J176" s="433"/>
      <c r="K176" s="433"/>
      <c r="L176" s="433"/>
      <c r="M176" s="398"/>
      <c r="N176" s="337" t="str">
        <f>IF(B32="","",B32)</f>
        <v/>
      </c>
      <c r="O176" s="112"/>
      <c r="P176" s="52"/>
      <c r="Q176" s="398"/>
      <c r="R176" s="398"/>
      <c r="S176" s="398"/>
      <c r="T176" s="342" t="str">
        <f>IF(B32="","",B32)</f>
        <v/>
      </c>
      <c r="U176" s="112"/>
      <c r="V176" s="52"/>
      <c r="W176" s="398"/>
      <c r="X176" s="398"/>
      <c r="Y176" s="398"/>
      <c r="Z176" s="342" t="str">
        <f>IF(B32="","",B32)</f>
        <v/>
      </c>
      <c r="AA176" s="112"/>
      <c r="AB176" s="52"/>
      <c r="AC176" s="398"/>
      <c r="AD176" s="398"/>
      <c r="AE176" s="398"/>
      <c r="AF176" s="568" t="str">
        <f>IF(B32="","",B32)</f>
        <v/>
      </c>
      <c r="AG176" s="112"/>
      <c r="AH176" s="52"/>
      <c r="AI176" s="398"/>
      <c r="AJ176" s="398"/>
      <c r="AK176" s="398"/>
      <c r="AL176" s="398"/>
      <c r="AM176" s="398"/>
      <c r="AN176" s="398"/>
      <c r="AO176" s="398"/>
      <c r="AP176" s="398"/>
    </row>
    <row r="177" spans="1:42" ht="15" customHeight="1" x14ac:dyDescent="0.2">
      <c r="A177" s="343" t="str">
        <f>IF(B33="","",B33)</f>
        <v>MUESTRA CONTROL</v>
      </c>
      <c r="B177" s="112"/>
      <c r="C177" s="52"/>
      <c r="D177" s="710"/>
      <c r="E177" s="433"/>
      <c r="F177" s="433"/>
      <c r="G177" s="343" t="str">
        <f>IF(B33="","",B33)</f>
        <v>MUESTRA CONTROL</v>
      </c>
      <c r="H177" s="112"/>
      <c r="I177" s="52"/>
      <c r="J177" s="433"/>
      <c r="K177" s="433"/>
      <c r="L177" s="433"/>
      <c r="M177" s="398"/>
      <c r="N177" s="570" t="str">
        <f>IF(B33="","",B33)</f>
        <v>MUESTRA CONTROL</v>
      </c>
      <c r="O177" s="112"/>
      <c r="P177" s="52"/>
      <c r="Q177" s="398"/>
      <c r="R177" s="398"/>
      <c r="S177" s="398"/>
      <c r="T177" s="343" t="str">
        <f>IF(B33="","",B33)</f>
        <v>MUESTRA CONTROL</v>
      </c>
      <c r="U177" s="112"/>
      <c r="V177" s="52"/>
      <c r="W177" s="398"/>
      <c r="X177" s="398"/>
      <c r="Y177" s="398"/>
      <c r="Z177" s="343" t="str">
        <f>IF(B33="","",B33)</f>
        <v>MUESTRA CONTROL</v>
      </c>
      <c r="AA177" s="112"/>
      <c r="AB177" s="52"/>
      <c r="AC177" s="398"/>
      <c r="AD177" s="398"/>
      <c r="AE177" s="398"/>
      <c r="AF177" s="567" t="str">
        <f>IF(B33="","",B33)</f>
        <v>MUESTRA CONTROL</v>
      </c>
      <c r="AG177" s="112"/>
      <c r="AH177" s="52"/>
      <c r="AI177" s="398"/>
      <c r="AJ177" s="398"/>
      <c r="AK177" s="398"/>
      <c r="AL177" s="398"/>
      <c r="AM177" s="398"/>
      <c r="AN177" s="398"/>
      <c r="AO177" s="398"/>
      <c r="AP177" s="398"/>
    </row>
    <row r="178" spans="1:42" ht="15" customHeight="1" x14ac:dyDescent="0.2">
      <c r="A178" s="342" t="str">
        <f>IF(B34="","",B34)</f>
        <v/>
      </c>
      <c r="B178" s="112"/>
      <c r="C178" s="52"/>
      <c r="D178" s="710"/>
      <c r="E178" s="433"/>
      <c r="F178" s="433"/>
      <c r="G178" s="342" t="str">
        <f>IF(B34="","",B34)</f>
        <v/>
      </c>
      <c r="H178" s="112"/>
      <c r="I178" s="52"/>
      <c r="J178" s="433"/>
      <c r="K178" s="433"/>
      <c r="L178" s="433"/>
      <c r="M178" s="398"/>
      <c r="N178" s="337" t="str">
        <f>IF(B34="","",B34)</f>
        <v/>
      </c>
      <c r="O178" s="112"/>
      <c r="P178" s="52"/>
      <c r="Q178" s="398"/>
      <c r="R178" s="398"/>
      <c r="S178" s="398"/>
      <c r="T178" s="342" t="str">
        <f>IF(B34="","",B34)</f>
        <v/>
      </c>
      <c r="U178" s="112"/>
      <c r="V178" s="52"/>
      <c r="W178" s="398"/>
      <c r="X178" s="398"/>
      <c r="Y178" s="398"/>
      <c r="Z178" s="342" t="str">
        <f>IF(B34="","",B34)</f>
        <v/>
      </c>
      <c r="AA178" s="112"/>
      <c r="AB178" s="52"/>
      <c r="AC178" s="398"/>
      <c r="AD178" s="398"/>
      <c r="AE178" s="398"/>
      <c r="AF178" s="568" t="str">
        <f>IF(B34="","",B34)</f>
        <v/>
      </c>
      <c r="AG178" s="112"/>
      <c r="AH178" s="52"/>
      <c r="AI178" s="398"/>
      <c r="AJ178" s="398"/>
      <c r="AK178" s="398"/>
      <c r="AL178" s="398"/>
      <c r="AM178" s="398"/>
      <c r="AN178" s="398"/>
      <c r="AO178" s="398"/>
      <c r="AP178" s="398"/>
    </row>
    <row r="179" spans="1:42" ht="15" customHeight="1" x14ac:dyDescent="0.2">
      <c r="A179" s="342" t="str">
        <f>IF(B35="","",B35)</f>
        <v/>
      </c>
      <c r="B179" s="112"/>
      <c r="C179" s="52"/>
      <c r="D179" s="710"/>
      <c r="E179" s="433"/>
      <c r="F179" s="433"/>
      <c r="G179" s="342" t="str">
        <f>IF(B35="","",B35)</f>
        <v/>
      </c>
      <c r="H179" s="112"/>
      <c r="I179" s="52"/>
      <c r="J179" s="433"/>
      <c r="K179" s="433"/>
      <c r="L179" s="433"/>
      <c r="M179" s="398"/>
      <c r="N179" s="337" t="str">
        <f>IF(B35="","",B35)</f>
        <v/>
      </c>
      <c r="O179" s="112"/>
      <c r="P179" s="52"/>
      <c r="Q179" s="398"/>
      <c r="R179" s="398"/>
      <c r="S179" s="398"/>
      <c r="T179" s="342" t="str">
        <f>IF(B35="","",B35)</f>
        <v/>
      </c>
      <c r="U179" s="112"/>
      <c r="V179" s="52"/>
      <c r="W179" s="398"/>
      <c r="X179" s="398"/>
      <c r="Y179" s="398"/>
      <c r="Z179" s="342" t="str">
        <f>IF(B35="","",B35)</f>
        <v/>
      </c>
      <c r="AA179" s="112"/>
      <c r="AB179" s="52"/>
      <c r="AC179" s="398"/>
      <c r="AD179" s="398"/>
      <c r="AE179" s="398"/>
      <c r="AF179" s="568" t="str">
        <f>IF(B35="","",B35)</f>
        <v/>
      </c>
      <c r="AG179" s="112"/>
      <c r="AH179" s="52"/>
      <c r="AI179" s="398"/>
      <c r="AJ179" s="398"/>
      <c r="AK179" s="398"/>
      <c r="AL179" s="398"/>
      <c r="AM179" s="398"/>
      <c r="AN179" s="398"/>
      <c r="AO179" s="398"/>
      <c r="AP179" s="398"/>
    </row>
    <row r="180" spans="1:42" ht="15" customHeight="1" x14ac:dyDescent="0.2">
      <c r="A180" s="342" t="str">
        <f>IF(B36="","",B36)</f>
        <v/>
      </c>
      <c r="B180" s="112"/>
      <c r="C180" s="52"/>
      <c r="D180" s="710"/>
      <c r="E180" s="433"/>
      <c r="F180" s="433"/>
      <c r="G180" s="342" t="str">
        <f>IF(B36="","",B36)</f>
        <v/>
      </c>
      <c r="H180" s="112"/>
      <c r="I180" s="52"/>
      <c r="J180" s="433"/>
      <c r="K180" s="433"/>
      <c r="L180" s="433"/>
      <c r="M180" s="398"/>
      <c r="N180" s="337" t="str">
        <f>IF(B36="","",B36)</f>
        <v/>
      </c>
      <c r="O180" s="112"/>
      <c r="P180" s="52"/>
      <c r="Q180" s="398"/>
      <c r="R180" s="398"/>
      <c r="S180" s="398"/>
      <c r="T180" s="342" t="str">
        <f>IF(B36="","",B36)</f>
        <v/>
      </c>
      <c r="U180" s="112"/>
      <c r="V180" s="52"/>
      <c r="W180" s="398"/>
      <c r="X180" s="398"/>
      <c r="Y180" s="398"/>
      <c r="Z180" s="342" t="str">
        <f>IF(B36="","",B36)</f>
        <v/>
      </c>
      <c r="AA180" s="112"/>
      <c r="AB180" s="52"/>
      <c r="AC180" s="398"/>
      <c r="AD180" s="398"/>
      <c r="AE180" s="398"/>
      <c r="AF180" s="568" t="str">
        <f>IF(B36="","",B36)</f>
        <v/>
      </c>
      <c r="AG180" s="112"/>
      <c r="AH180" s="52"/>
      <c r="AI180" s="398"/>
      <c r="AJ180" s="398"/>
      <c r="AK180" s="398"/>
      <c r="AL180" s="398"/>
      <c r="AM180" s="398"/>
      <c r="AN180" s="398"/>
      <c r="AO180" s="398"/>
      <c r="AP180" s="398"/>
    </row>
    <row r="181" spans="1:42" ht="15" customHeight="1" x14ac:dyDescent="0.2">
      <c r="A181" s="341" t="s">
        <v>53</v>
      </c>
      <c r="B181" s="73"/>
      <c r="C181" s="52"/>
      <c r="D181" s="433"/>
      <c r="E181" s="433"/>
      <c r="F181" s="433"/>
      <c r="G181" s="341" t="s">
        <v>53</v>
      </c>
      <c r="H181" s="73"/>
      <c r="I181" s="52"/>
      <c r="J181" s="433"/>
      <c r="K181" s="433"/>
      <c r="L181" s="433"/>
      <c r="M181" s="398"/>
      <c r="N181" s="341" t="s">
        <v>53</v>
      </c>
      <c r="O181" s="73"/>
      <c r="P181" s="52"/>
      <c r="Q181" s="398"/>
      <c r="R181" s="398"/>
      <c r="S181" s="398"/>
      <c r="T181" s="341" t="s">
        <v>53</v>
      </c>
      <c r="U181" s="73"/>
      <c r="V181" s="52"/>
      <c r="W181" s="398"/>
      <c r="X181" s="398"/>
      <c r="Y181" s="398"/>
      <c r="Z181" s="341" t="s">
        <v>53</v>
      </c>
      <c r="AA181" s="73"/>
      <c r="AB181" s="52"/>
      <c r="AC181" s="398"/>
      <c r="AD181" s="398"/>
      <c r="AE181" s="398"/>
      <c r="AF181" s="341" t="s">
        <v>53</v>
      </c>
      <c r="AG181" s="73"/>
      <c r="AH181" s="52"/>
      <c r="AI181" s="398"/>
      <c r="AJ181" s="398"/>
      <c r="AK181" s="398"/>
      <c r="AL181" s="398"/>
      <c r="AM181" s="398"/>
      <c r="AN181" s="398"/>
      <c r="AO181" s="398"/>
      <c r="AP181" s="398"/>
    </row>
    <row r="182" spans="1:42" ht="15" customHeight="1" x14ac:dyDescent="0.2">
      <c r="A182" s="342" t="str">
        <f>IF(B37="","",B37)</f>
        <v/>
      </c>
      <c r="B182" s="112"/>
      <c r="C182" s="52"/>
      <c r="D182" s="433"/>
      <c r="E182" s="433"/>
      <c r="F182" s="433"/>
      <c r="G182" s="342" t="str">
        <f>IF(B37="","",B37)</f>
        <v/>
      </c>
      <c r="H182" s="112"/>
      <c r="I182" s="52"/>
      <c r="J182" s="433"/>
      <c r="K182" s="433"/>
      <c r="L182" s="433"/>
      <c r="M182" s="398"/>
      <c r="N182" s="337" t="str">
        <f>IF(B37="","",B37)</f>
        <v/>
      </c>
      <c r="O182" s="112"/>
      <c r="P182" s="52"/>
      <c r="Q182" s="398"/>
      <c r="R182" s="398"/>
      <c r="S182" s="398"/>
      <c r="T182" s="342" t="str">
        <f>IF(B37="","",B37)</f>
        <v/>
      </c>
      <c r="U182" s="112"/>
      <c r="V182" s="52"/>
      <c r="W182" s="398"/>
      <c r="X182" s="398"/>
      <c r="Y182" s="398"/>
      <c r="Z182" s="342" t="str">
        <f>IF(B37="","",B37)</f>
        <v/>
      </c>
      <c r="AA182" s="112"/>
      <c r="AB182" s="52"/>
      <c r="AC182" s="398"/>
      <c r="AD182" s="398"/>
      <c r="AE182" s="398"/>
      <c r="AF182" s="568" t="str">
        <f>IF(B37="","",B37)</f>
        <v/>
      </c>
      <c r="AG182" s="112"/>
      <c r="AH182" s="52"/>
      <c r="AI182" s="398"/>
      <c r="AJ182" s="398"/>
      <c r="AK182" s="398"/>
      <c r="AL182" s="398"/>
      <c r="AM182" s="398"/>
      <c r="AN182" s="398"/>
      <c r="AO182" s="398"/>
      <c r="AP182" s="398"/>
    </row>
    <row r="183" spans="1:42" ht="15" customHeight="1" x14ac:dyDescent="0.2">
      <c r="A183" s="342" t="str">
        <f>IF(B38="","",B38)</f>
        <v/>
      </c>
      <c r="B183" s="112"/>
      <c r="C183" s="52"/>
      <c r="D183" s="433"/>
      <c r="E183" s="433"/>
      <c r="F183" s="433"/>
      <c r="G183" s="342" t="str">
        <f>IF(B38="","",B38)</f>
        <v/>
      </c>
      <c r="H183" s="112"/>
      <c r="I183" s="52"/>
      <c r="J183" s="433"/>
      <c r="K183" s="433"/>
      <c r="L183" s="433"/>
      <c r="M183" s="398"/>
      <c r="N183" s="337" t="str">
        <f>IF(B38="","",B38)</f>
        <v/>
      </c>
      <c r="O183" s="112"/>
      <c r="P183" s="52"/>
      <c r="Q183" s="398"/>
      <c r="R183" s="398"/>
      <c r="S183" s="398"/>
      <c r="T183" s="342" t="str">
        <f>IF(B38="","",B38)</f>
        <v/>
      </c>
      <c r="U183" s="112"/>
      <c r="V183" s="52"/>
      <c r="W183" s="398"/>
      <c r="X183" s="398"/>
      <c r="Y183" s="398"/>
      <c r="Z183" s="342" t="str">
        <f>IF(B38="","",B38)</f>
        <v/>
      </c>
      <c r="AA183" s="112"/>
      <c r="AB183" s="52"/>
      <c r="AC183" s="398"/>
      <c r="AD183" s="398"/>
      <c r="AE183" s="398"/>
      <c r="AF183" s="568" t="str">
        <f>IF(B38="","",B38)</f>
        <v/>
      </c>
      <c r="AG183" s="112"/>
      <c r="AH183" s="52"/>
      <c r="AI183" s="398"/>
      <c r="AJ183" s="398"/>
      <c r="AK183" s="398"/>
      <c r="AL183" s="398"/>
      <c r="AM183" s="398"/>
      <c r="AN183" s="398"/>
      <c r="AO183" s="398"/>
      <c r="AP183" s="398"/>
    </row>
    <row r="184" spans="1:42" ht="15" customHeight="1" x14ac:dyDescent="0.2">
      <c r="A184" s="342" t="str">
        <f>IF(B39="","",B39)</f>
        <v/>
      </c>
      <c r="B184" s="112"/>
      <c r="C184" s="52"/>
      <c r="D184" s="433"/>
      <c r="E184" s="433"/>
      <c r="F184" s="433"/>
      <c r="G184" s="342" t="str">
        <f>IF(B39="","",B39)</f>
        <v/>
      </c>
      <c r="H184" s="112"/>
      <c r="I184" s="52"/>
      <c r="J184" s="433"/>
      <c r="K184" s="433"/>
      <c r="L184" s="433"/>
      <c r="M184" s="398"/>
      <c r="N184" s="337" t="str">
        <f>IF(B39="","",B39)</f>
        <v/>
      </c>
      <c r="O184" s="112"/>
      <c r="P184" s="52"/>
      <c r="Q184" s="398"/>
      <c r="R184" s="398"/>
      <c r="S184" s="398"/>
      <c r="T184" s="342" t="str">
        <f>IF(B39="","",B39)</f>
        <v/>
      </c>
      <c r="U184" s="112"/>
      <c r="V184" s="52"/>
      <c r="W184" s="398"/>
      <c r="X184" s="398"/>
      <c r="Y184" s="398"/>
      <c r="Z184" s="342" t="str">
        <f>IF(B39="","",B39)</f>
        <v/>
      </c>
      <c r="AA184" s="112"/>
      <c r="AB184" s="52"/>
      <c r="AC184" s="398"/>
      <c r="AD184" s="398"/>
      <c r="AE184" s="398"/>
      <c r="AF184" s="568" t="str">
        <f>IF(B39="","",B39)</f>
        <v/>
      </c>
      <c r="AG184" s="112"/>
      <c r="AH184" s="52"/>
      <c r="AI184" s="398"/>
      <c r="AJ184" s="398"/>
      <c r="AK184" s="398"/>
      <c r="AL184" s="398"/>
      <c r="AM184" s="398"/>
      <c r="AN184" s="398"/>
      <c r="AO184" s="398"/>
      <c r="AP184" s="398"/>
    </row>
    <row r="185" spans="1:42" ht="15" customHeight="1" x14ac:dyDescent="0.2">
      <c r="A185" s="342" t="str">
        <f>IF(B40="","",B40)</f>
        <v/>
      </c>
      <c r="B185" s="112"/>
      <c r="C185" s="52"/>
      <c r="D185" s="433"/>
      <c r="E185" s="433"/>
      <c r="F185" s="433"/>
      <c r="G185" s="342" t="str">
        <f>IF(B40="","",B40)</f>
        <v/>
      </c>
      <c r="H185" s="112"/>
      <c r="I185" s="52"/>
      <c r="J185" s="433"/>
      <c r="K185" s="433"/>
      <c r="L185" s="433"/>
      <c r="M185" s="398"/>
      <c r="N185" s="337" t="str">
        <f>IF(B40="","",B40)</f>
        <v/>
      </c>
      <c r="O185" s="112"/>
      <c r="P185" s="52"/>
      <c r="Q185" s="398"/>
      <c r="R185" s="398"/>
      <c r="S185" s="398"/>
      <c r="T185" s="342" t="str">
        <f>IF(B40="","",B40)</f>
        <v/>
      </c>
      <c r="U185" s="112"/>
      <c r="V185" s="52"/>
      <c r="W185" s="398"/>
      <c r="X185" s="398"/>
      <c r="Y185" s="398"/>
      <c r="Z185" s="342" t="str">
        <f>IF(B40="","",B40)</f>
        <v/>
      </c>
      <c r="AA185" s="112"/>
      <c r="AB185" s="52"/>
      <c r="AC185" s="398"/>
      <c r="AD185" s="398"/>
      <c r="AE185" s="398"/>
      <c r="AF185" s="568" t="str">
        <f>IF(B40="","",B40)</f>
        <v/>
      </c>
      <c r="AG185" s="112"/>
      <c r="AH185" s="52"/>
      <c r="AI185" s="398"/>
      <c r="AJ185" s="398"/>
      <c r="AK185" s="398"/>
      <c r="AL185" s="398"/>
      <c r="AM185" s="398"/>
      <c r="AN185" s="398"/>
      <c r="AO185" s="398"/>
      <c r="AP185" s="398"/>
    </row>
    <row r="186" spans="1:42" ht="15" customHeight="1" x14ac:dyDescent="0.2">
      <c r="A186" s="342" t="str">
        <f>IF(B41="","",B41)</f>
        <v/>
      </c>
      <c r="B186" s="112"/>
      <c r="C186" s="52"/>
      <c r="D186" s="433"/>
      <c r="E186" s="433"/>
      <c r="F186" s="433"/>
      <c r="G186" s="342" t="str">
        <f>IF(B41="","",B41)</f>
        <v/>
      </c>
      <c r="H186" s="112"/>
      <c r="I186" s="52"/>
      <c r="J186" s="433"/>
      <c r="K186" s="433"/>
      <c r="L186" s="433"/>
      <c r="M186" s="398"/>
      <c r="N186" s="337" t="str">
        <f>IF(B41="","",B41)</f>
        <v/>
      </c>
      <c r="O186" s="112"/>
      <c r="P186" s="52"/>
      <c r="Q186" s="398"/>
      <c r="R186" s="398"/>
      <c r="S186" s="398"/>
      <c r="T186" s="342" t="str">
        <f>IF(B41="","",B41)</f>
        <v/>
      </c>
      <c r="U186" s="112"/>
      <c r="V186" s="52"/>
      <c r="W186" s="398"/>
      <c r="X186" s="398"/>
      <c r="Y186" s="398"/>
      <c r="Z186" s="342" t="str">
        <f>IF(B41="","",B41)</f>
        <v/>
      </c>
      <c r="AA186" s="112"/>
      <c r="AB186" s="52"/>
      <c r="AC186" s="398"/>
      <c r="AD186" s="398"/>
      <c r="AE186" s="398"/>
      <c r="AF186" s="568" t="str">
        <f>IF(B41="","",B41)</f>
        <v/>
      </c>
      <c r="AG186" s="112"/>
      <c r="AH186" s="52"/>
      <c r="AI186" s="398"/>
      <c r="AJ186" s="398"/>
      <c r="AK186" s="398"/>
      <c r="AL186" s="398"/>
      <c r="AM186" s="398"/>
      <c r="AN186" s="398"/>
      <c r="AO186" s="398"/>
      <c r="AP186" s="398"/>
    </row>
    <row r="187" spans="1:42" ht="15" customHeight="1" x14ac:dyDescent="0.2">
      <c r="A187" s="341" t="s">
        <v>53</v>
      </c>
      <c r="B187" s="73"/>
      <c r="C187" s="52"/>
      <c r="D187" s="433"/>
      <c r="E187" s="433"/>
      <c r="F187" s="433"/>
      <c r="G187" s="341" t="s">
        <v>53</v>
      </c>
      <c r="H187" s="73"/>
      <c r="I187" s="52"/>
      <c r="J187" s="433"/>
      <c r="K187" s="433"/>
      <c r="L187" s="433"/>
      <c r="M187" s="398"/>
      <c r="N187" s="341" t="s">
        <v>53</v>
      </c>
      <c r="O187" s="73"/>
      <c r="P187" s="52"/>
      <c r="Q187" s="398"/>
      <c r="R187" s="398"/>
      <c r="S187" s="398"/>
      <c r="T187" s="341" t="s">
        <v>53</v>
      </c>
      <c r="U187" s="73"/>
      <c r="V187" s="52"/>
      <c r="W187" s="398"/>
      <c r="X187" s="398"/>
      <c r="Y187" s="398"/>
      <c r="Z187" s="341" t="s">
        <v>53</v>
      </c>
      <c r="AA187" s="73"/>
      <c r="AB187" s="52"/>
      <c r="AC187" s="398"/>
      <c r="AD187" s="398"/>
      <c r="AE187" s="398"/>
      <c r="AF187" s="341" t="s">
        <v>53</v>
      </c>
      <c r="AG187" s="73"/>
      <c r="AH187" s="52"/>
      <c r="AI187" s="398"/>
      <c r="AJ187" s="398"/>
      <c r="AK187" s="398"/>
      <c r="AL187" s="398"/>
      <c r="AM187" s="398"/>
      <c r="AN187" s="398"/>
      <c r="AO187" s="398"/>
      <c r="AP187" s="398"/>
    </row>
    <row r="188" spans="1:42" ht="15" customHeight="1" x14ac:dyDescent="0.2">
      <c r="A188" s="342" t="str">
        <f>IF(B42="","",B42)</f>
        <v/>
      </c>
      <c r="B188" s="112"/>
      <c r="C188" s="52"/>
      <c r="D188" s="433"/>
      <c r="E188" s="433"/>
      <c r="F188" s="433"/>
      <c r="G188" s="342" t="str">
        <f>IF(B42="","",B42)</f>
        <v/>
      </c>
      <c r="H188" s="112"/>
      <c r="I188" s="52"/>
      <c r="J188" s="433"/>
      <c r="K188" s="433"/>
      <c r="L188" s="433"/>
      <c r="M188" s="398"/>
      <c r="N188" s="337" t="str">
        <f>IF(B42="","",B42)</f>
        <v/>
      </c>
      <c r="O188" s="112"/>
      <c r="P188" s="52"/>
      <c r="Q188" s="398"/>
      <c r="R188" s="398"/>
      <c r="S188" s="398"/>
      <c r="T188" s="342" t="str">
        <f>IF(B42="","",B42)</f>
        <v/>
      </c>
      <c r="U188" s="112"/>
      <c r="V188" s="52"/>
      <c r="W188" s="398"/>
      <c r="X188" s="398"/>
      <c r="Y188" s="398"/>
      <c r="Z188" s="342" t="str">
        <f>IF(B42="","",B42)</f>
        <v/>
      </c>
      <c r="AA188" s="112"/>
      <c r="AB188" s="52"/>
      <c r="AC188" s="398"/>
      <c r="AD188" s="398"/>
      <c r="AE188" s="398"/>
      <c r="AF188" s="568" t="str">
        <f>IF(B42="","",B42)</f>
        <v/>
      </c>
      <c r="AG188" s="112"/>
      <c r="AH188" s="52"/>
      <c r="AI188" s="398"/>
      <c r="AJ188" s="398"/>
      <c r="AK188" s="398"/>
      <c r="AL188" s="398"/>
      <c r="AM188" s="398"/>
      <c r="AN188" s="398"/>
      <c r="AO188" s="398"/>
      <c r="AP188" s="398"/>
    </row>
    <row r="189" spans="1:42" ht="15" customHeight="1" x14ac:dyDescent="0.2">
      <c r="A189" s="342" t="str">
        <f>IF(B43="","",B43)</f>
        <v/>
      </c>
      <c r="B189" s="112"/>
      <c r="C189" s="52"/>
      <c r="D189" s="433"/>
      <c r="E189" s="433"/>
      <c r="F189" s="433"/>
      <c r="G189" s="342" t="str">
        <f>IF(B43="","",B43)</f>
        <v/>
      </c>
      <c r="H189" s="112"/>
      <c r="I189" s="52"/>
      <c r="J189" s="433"/>
      <c r="K189" s="433"/>
      <c r="L189" s="433"/>
      <c r="M189" s="398"/>
      <c r="N189" s="337" t="str">
        <f>IF(B43="","",B43)</f>
        <v/>
      </c>
      <c r="O189" s="112"/>
      <c r="P189" s="52"/>
      <c r="Q189" s="398"/>
      <c r="R189" s="398"/>
      <c r="S189" s="398"/>
      <c r="T189" s="342" t="str">
        <f>IF(B43="","",B43)</f>
        <v/>
      </c>
      <c r="U189" s="112"/>
      <c r="V189" s="52"/>
      <c r="W189" s="398"/>
      <c r="X189" s="398"/>
      <c r="Y189" s="398"/>
      <c r="Z189" s="342" t="str">
        <f>IF(B43="","",B43)</f>
        <v/>
      </c>
      <c r="AA189" s="112"/>
      <c r="AB189" s="52"/>
      <c r="AC189" s="398"/>
      <c r="AD189" s="398"/>
      <c r="AE189" s="398"/>
      <c r="AF189" s="568" t="str">
        <f>IF(B43="","",B43)</f>
        <v/>
      </c>
      <c r="AG189" s="112"/>
      <c r="AH189" s="52"/>
      <c r="AI189" s="398"/>
      <c r="AJ189" s="398"/>
      <c r="AK189" s="398"/>
      <c r="AL189" s="398"/>
      <c r="AM189" s="398"/>
      <c r="AN189" s="398"/>
      <c r="AO189" s="398"/>
      <c r="AP189" s="398"/>
    </row>
    <row r="190" spans="1:42" ht="15" customHeight="1" x14ac:dyDescent="0.2">
      <c r="A190" s="342" t="str">
        <f>IF(B44="","",B44)</f>
        <v/>
      </c>
      <c r="B190" s="112"/>
      <c r="C190" s="52"/>
      <c r="D190" s="433"/>
      <c r="E190" s="433"/>
      <c r="F190" s="433"/>
      <c r="G190" s="342" t="str">
        <f>IF(B44="","",B44)</f>
        <v/>
      </c>
      <c r="H190" s="112"/>
      <c r="I190" s="52"/>
      <c r="J190" s="433"/>
      <c r="K190" s="433"/>
      <c r="L190" s="433"/>
      <c r="M190" s="398"/>
      <c r="N190" s="337" t="str">
        <f>IF(B44="","",B44)</f>
        <v/>
      </c>
      <c r="O190" s="112"/>
      <c r="P190" s="52"/>
      <c r="Q190" s="398"/>
      <c r="R190" s="398"/>
      <c r="S190" s="398"/>
      <c r="T190" s="342" t="str">
        <f>IF(B44="","",B44)</f>
        <v/>
      </c>
      <c r="U190" s="112"/>
      <c r="V190" s="52"/>
      <c r="W190" s="398"/>
      <c r="X190" s="398"/>
      <c r="Y190" s="398"/>
      <c r="Z190" s="342" t="str">
        <f>IF(B44="","",B44)</f>
        <v/>
      </c>
      <c r="AA190" s="112"/>
      <c r="AB190" s="52"/>
      <c r="AC190" s="398"/>
      <c r="AD190" s="398"/>
      <c r="AE190" s="398"/>
      <c r="AF190" s="568" t="str">
        <f>IF(B44="","",B44)</f>
        <v/>
      </c>
      <c r="AG190" s="112"/>
      <c r="AH190" s="52"/>
      <c r="AI190" s="398"/>
      <c r="AJ190" s="398"/>
      <c r="AK190" s="398"/>
      <c r="AL190" s="398"/>
      <c r="AM190" s="398"/>
      <c r="AN190" s="398"/>
      <c r="AO190" s="398"/>
      <c r="AP190" s="398"/>
    </row>
    <row r="191" spans="1:42" ht="15" customHeight="1" x14ac:dyDescent="0.2">
      <c r="A191" s="342" t="str">
        <f>IF(B45="","",B45)</f>
        <v/>
      </c>
      <c r="B191" s="112"/>
      <c r="C191" s="52"/>
      <c r="D191" s="433"/>
      <c r="E191" s="433"/>
      <c r="F191" s="433"/>
      <c r="G191" s="342" t="str">
        <f>IF(B45="","",B45)</f>
        <v/>
      </c>
      <c r="H191" s="112"/>
      <c r="I191" s="52"/>
      <c r="J191" s="433"/>
      <c r="K191" s="433"/>
      <c r="L191" s="433"/>
      <c r="M191" s="398"/>
      <c r="N191" s="337" t="str">
        <f>IF(B45="","",B45)</f>
        <v/>
      </c>
      <c r="O191" s="112"/>
      <c r="P191" s="52"/>
      <c r="Q191" s="398"/>
      <c r="R191" s="398"/>
      <c r="S191" s="398"/>
      <c r="T191" s="342" t="str">
        <f>IF(B45="","",B45)</f>
        <v/>
      </c>
      <c r="U191" s="112"/>
      <c r="V191" s="52"/>
      <c r="W191" s="398"/>
      <c r="X191" s="398"/>
      <c r="Y191" s="398"/>
      <c r="Z191" s="342" t="str">
        <f>IF(B45="","",B45)</f>
        <v/>
      </c>
      <c r="AA191" s="112"/>
      <c r="AB191" s="52"/>
      <c r="AC191" s="398"/>
      <c r="AD191" s="398"/>
      <c r="AE191" s="398"/>
      <c r="AF191" s="568" t="str">
        <f>IF(B45="","",B45)</f>
        <v/>
      </c>
      <c r="AG191" s="112"/>
      <c r="AH191" s="52"/>
      <c r="AI191" s="398"/>
      <c r="AJ191" s="398"/>
      <c r="AK191" s="398"/>
      <c r="AL191" s="398"/>
      <c r="AM191" s="398"/>
      <c r="AN191" s="398"/>
      <c r="AO191" s="398"/>
      <c r="AP191" s="398"/>
    </row>
    <row r="192" spans="1:42" ht="15" customHeight="1" x14ac:dyDescent="0.2">
      <c r="A192" s="342" t="str">
        <f>IF(B46="","",B46)</f>
        <v/>
      </c>
      <c r="B192" s="112"/>
      <c r="C192" s="52"/>
      <c r="D192" s="433"/>
      <c r="E192" s="433"/>
      <c r="F192" s="433"/>
      <c r="G192" s="342" t="str">
        <f>IF(B46="","",B46)</f>
        <v/>
      </c>
      <c r="H192" s="112"/>
      <c r="I192" s="52"/>
      <c r="J192" s="433"/>
      <c r="K192" s="433"/>
      <c r="L192" s="433"/>
      <c r="M192" s="398"/>
      <c r="N192" s="337" t="str">
        <f>IF(B46="","",B46)</f>
        <v/>
      </c>
      <c r="O192" s="112"/>
      <c r="P192" s="52"/>
      <c r="Q192" s="398"/>
      <c r="R192" s="398"/>
      <c r="S192" s="398"/>
      <c r="T192" s="342" t="str">
        <f>IF(B46="","",B46)</f>
        <v/>
      </c>
      <c r="U192" s="112"/>
      <c r="V192" s="52"/>
      <c r="W192" s="398"/>
      <c r="X192" s="398"/>
      <c r="Y192" s="398"/>
      <c r="Z192" s="342" t="str">
        <f>IF(B46="","",B46)</f>
        <v/>
      </c>
      <c r="AA192" s="112"/>
      <c r="AB192" s="52"/>
      <c r="AC192" s="398"/>
      <c r="AD192" s="398"/>
      <c r="AE192" s="398"/>
      <c r="AF192" s="568" t="str">
        <f>IF(B46="","",B46)</f>
        <v/>
      </c>
      <c r="AG192" s="112"/>
      <c r="AH192" s="52"/>
      <c r="AI192" s="398"/>
      <c r="AJ192" s="398"/>
      <c r="AK192" s="398"/>
      <c r="AL192" s="398"/>
      <c r="AM192" s="398"/>
      <c r="AN192" s="398"/>
      <c r="AO192" s="398"/>
      <c r="AP192" s="398"/>
    </row>
    <row r="193" spans="1:42" ht="15" customHeight="1" x14ac:dyDescent="0.2">
      <c r="A193" s="341" t="s">
        <v>53</v>
      </c>
      <c r="B193" s="73"/>
      <c r="C193" s="52"/>
      <c r="D193" s="433"/>
      <c r="E193" s="433"/>
      <c r="F193" s="433"/>
      <c r="G193" s="341" t="s">
        <v>53</v>
      </c>
      <c r="H193" s="73"/>
      <c r="I193" s="52"/>
      <c r="J193" s="433"/>
      <c r="K193" s="433"/>
      <c r="L193" s="433"/>
      <c r="M193" s="398"/>
      <c r="N193" s="341" t="s">
        <v>53</v>
      </c>
      <c r="O193" s="73"/>
      <c r="P193" s="52"/>
      <c r="Q193" s="398"/>
      <c r="R193" s="398"/>
      <c r="S193" s="398"/>
      <c r="T193" s="341" t="s">
        <v>53</v>
      </c>
      <c r="U193" s="73"/>
      <c r="V193" s="52"/>
      <c r="W193" s="398"/>
      <c r="X193" s="398"/>
      <c r="Y193" s="398"/>
      <c r="Z193" s="341" t="s">
        <v>53</v>
      </c>
      <c r="AA193" s="73"/>
      <c r="AB193" s="52"/>
      <c r="AC193" s="398"/>
      <c r="AD193" s="398"/>
      <c r="AE193" s="398"/>
      <c r="AF193" s="341" t="s">
        <v>53</v>
      </c>
      <c r="AG193" s="73"/>
      <c r="AH193" s="52"/>
      <c r="AI193" s="398"/>
      <c r="AJ193" s="398"/>
      <c r="AK193" s="398"/>
      <c r="AL193" s="398"/>
      <c r="AM193" s="398"/>
      <c r="AN193" s="398"/>
      <c r="AO193" s="398"/>
      <c r="AP193" s="398"/>
    </row>
    <row r="194" spans="1:42" ht="15" customHeight="1" x14ac:dyDescent="0.2">
      <c r="A194" s="342" t="str">
        <f>IF(B47="","",B47)</f>
        <v/>
      </c>
      <c r="B194" s="112"/>
      <c r="C194" s="52"/>
      <c r="D194" s="433"/>
      <c r="E194" s="433"/>
      <c r="F194" s="433"/>
      <c r="G194" s="342" t="str">
        <f>IF(B47="","",B47)</f>
        <v/>
      </c>
      <c r="H194" s="112"/>
      <c r="I194" s="52"/>
      <c r="J194" s="433"/>
      <c r="K194" s="433"/>
      <c r="L194" s="433"/>
      <c r="M194" s="398"/>
      <c r="N194" s="337" t="str">
        <f>IF(B47="","",B47)</f>
        <v/>
      </c>
      <c r="O194" s="112"/>
      <c r="P194" s="52"/>
      <c r="Q194" s="398"/>
      <c r="R194" s="398"/>
      <c r="S194" s="398"/>
      <c r="T194" s="342" t="str">
        <f>IF(B47="","",B47)</f>
        <v/>
      </c>
      <c r="U194" s="112"/>
      <c r="V194" s="52"/>
      <c r="W194" s="398"/>
      <c r="X194" s="398"/>
      <c r="Y194" s="398"/>
      <c r="Z194" s="342" t="str">
        <f>IF(B47="","",B47)</f>
        <v/>
      </c>
      <c r="AA194" s="112"/>
      <c r="AB194" s="52"/>
      <c r="AC194" s="398"/>
      <c r="AD194" s="398"/>
      <c r="AE194" s="398"/>
      <c r="AF194" s="568" t="str">
        <f>IF(B47="","",B47)</f>
        <v/>
      </c>
      <c r="AG194" s="112"/>
      <c r="AH194" s="52"/>
      <c r="AI194" s="398"/>
      <c r="AJ194" s="398"/>
      <c r="AK194" s="398"/>
      <c r="AL194" s="398"/>
      <c r="AM194" s="398"/>
      <c r="AN194" s="398"/>
      <c r="AO194" s="398"/>
      <c r="AP194" s="398"/>
    </row>
    <row r="195" spans="1:42" ht="15" customHeight="1" x14ac:dyDescent="0.2">
      <c r="A195" s="342" t="str">
        <f>IF(B48="","",B48)</f>
        <v/>
      </c>
      <c r="B195" s="112"/>
      <c r="C195" s="52"/>
      <c r="D195" s="433"/>
      <c r="E195" s="433"/>
      <c r="F195" s="433"/>
      <c r="G195" s="342" t="str">
        <f>IF(B48="","",B48)</f>
        <v/>
      </c>
      <c r="H195" s="112"/>
      <c r="I195" s="52"/>
      <c r="J195" s="433"/>
      <c r="K195" s="433"/>
      <c r="L195" s="433"/>
      <c r="M195" s="398"/>
      <c r="N195" s="337" t="str">
        <f>IF(B48="","",B48)</f>
        <v/>
      </c>
      <c r="O195" s="112"/>
      <c r="P195" s="52"/>
      <c r="Q195" s="398"/>
      <c r="R195" s="398"/>
      <c r="S195" s="398"/>
      <c r="T195" s="342" t="str">
        <f>IF(B48="","",B48)</f>
        <v/>
      </c>
      <c r="U195" s="112"/>
      <c r="V195" s="52"/>
      <c r="W195" s="398"/>
      <c r="X195" s="398"/>
      <c r="Y195" s="398"/>
      <c r="Z195" s="342" t="str">
        <f>IF(B48="","",B48)</f>
        <v/>
      </c>
      <c r="AA195" s="112"/>
      <c r="AB195" s="52"/>
      <c r="AC195" s="398"/>
      <c r="AD195" s="398"/>
      <c r="AE195" s="398"/>
      <c r="AF195" s="568" t="str">
        <f>IF(B48="","",B48)</f>
        <v/>
      </c>
      <c r="AG195" s="112"/>
      <c r="AH195" s="52"/>
      <c r="AI195" s="398"/>
      <c r="AJ195" s="398"/>
      <c r="AK195" s="398"/>
      <c r="AL195" s="398"/>
      <c r="AM195" s="398"/>
      <c r="AN195" s="398"/>
      <c r="AO195" s="398"/>
      <c r="AP195" s="398"/>
    </row>
    <row r="196" spans="1:42" ht="15" customHeight="1" x14ac:dyDescent="0.2">
      <c r="A196" s="342" t="str">
        <f>IF(B49="","",B49)</f>
        <v/>
      </c>
      <c r="B196" s="112"/>
      <c r="C196" s="52"/>
      <c r="D196" s="433"/>
      <c r="E196" s="433"/>
      <c r="F196" s="433"/>
      <c r="G196" s="342" t="str">
        <f>IF(B49="","",B49)</f>
        <v/>
      </c>
      <c r="H196" s="112"/>
      <c r="I196" s="52"/>
      <c r="J196" s="433"/>
      <c r="K196" s="433"/>
      <c r="L196" s="433"/>
      <c r="M196" s="398"/>
      <c r="N196" s="337" t="str">
        <f>IF(B49="","",B49)</f>
        <v/>
      </c>
      <c r="O196" s="112"/>
      <c r="P196" s="52"/>
      <c r="Q196" s="398"/>
      <c r="R196" s="398"/>
      <c r="S196" s="398"/>
      <c r="T196" s="342" t="str">
        <f>IF(B49="","",B49)</f>
        <v/>
      </c>
      <c r="U196" s="112"/>
      <c r="V196" s="52"/>
      <c r="W196" s="398"/>
      <c r="X196" s="398"/>
      <c r="Y196" s="398"/>
      <c r="Z196" s="342" t="str">
        <f>IF(B49="","",B49)</f>
        <v/>
      </c>
      <c r="AA196" s="112"/>
      <c r="AB196" s="52"/>
      <c r="AC196" s="398"/>
      <c r="AD196" s="398"/>
      <c r="AE196" s="398"/>
      <c r="AF196" s="568" t="str">
        <f>IF(B49="","",B49)</f>
        <v/>
      </c>
      <c r="AG196" s="112"/>
      <c r="AH196" s="52"/>
      <c r="AI196" s="398"/>
      <c r="AJ196" s="398"/>
      <c r="AK196" s="398"/>
      <c r="AL196" s="398"/>
      <c r="AM196" s="398"/>
      <c r="AN196" s="398"/>
      <c r="AO196" s="398"/>
      <c r="AP196" s="398"/>
    </row>
    <row r="197" spans="1:42" ht="15" customHeight="1" x14ac:dyDescent="0.2">
      <c r="A197" s="342" t="str">
        <f>IF(B50="","",B50)</f>
        <v/>
      </c>
      <c r="B197" s="112"/>
      <c r="C197" s="52"/>
      <c r="D197" s="433"/>
      <c r="E197" s="433"/>
      <c r="F197" s="433"/>
      <c r="G197" s="342" t="str">
        <f>IF(B50="","",B50)</f>
        <v/>
      </c>
      <c r="H197" s="112"/>
      <c r="I197" s="52"/>
      <c r="J197" s="433"/>
      <c r="K197" s="433"/>
      <c r="L197" s="433"/>
      <c r="M197" s="398"/>
      <c r="N197" s="337" t="str">
        <f>IF(B50="","",B50)</f>
        <v/>
      </c>
      <c r="O197" s="112"/>
      <c r="P197" s="52"/>
      <c r="Q197" s="398"/>
      <c r="R197" s="398"/>
      <c r="S197" s="398"/>
      <c r="T197" s="342" t="str">
        <f>IF(B50="","",B50)</f>
        <v/>
      </c>
      <c r="U197" s="112"/>
      <c r="V197" s="52"/>
      <c r="W197" s="398"/>
      <c r="X197" s="398"/>
      <c r="Y197" s="398"/>
      <c r="Z197" s="342" t="str">
        <f>IF(B50="","",B50)</f>
        <v/>
      </c>
      <c r="AA197" s="112"/>
      <c r="AB197" s="52"/>
      <c r="AC197" s="398"/>
      <c r="AD197" s="398"/>
      <c r="AE197" s="398"/>
      <c r="AF197" s="568" t="str">
        <f>IF(B50="","",B50)</f>
        <v/>
      </c>
      <c r="AG197" s="112"/>
      <c r="AH197" s="52"/>
      <c r="AI197" s="398"/>
      <c r="AJ197" s="398"/>
      <c r="AK197" s="398"/>
      <c r="AL197" s="398"/>
      <c r="AM197" s="398"/>
      <c r="AN197" s="398"/>
      <c r="AO197" s="398"/>
      <c r="AP197" s="398"/>
    </row>
    <row r="198" spans="1:42" ht="15" customHeight="1" x14ac:dyDescent="0.2">
      <c r="A198" s="342" t="str">
        <f>IF(B51="","",B51)</f>
        <v/>
      </c>
      <c r="B198" s="112"/>
      <c r="C198" s="52"/>
      <c r="D198" s="433"/>
      <c r="E198" s="433"/>
      <c r="F198" s="433"/>
      <c r="G198" s="342" t="str">
        <f>IF(B51="","",B51)</f>
        <v/>
      </c>
      <c r="H198" s="112"/>
      <c r="I198" s="52"/>
      <c r="J198" s="433"/>
      <c r="K198" s="433"/>
      <c r="L198" s="433"/>
      <c r="M198" s="398"/>
      <c r="N198" s="337" t="str">
        <f>IF(B51="","",B51)</f>
        <v/>
      </c>
      <c r="O198" s="112"/>
      <c r="P198" s="52"/>
      <c r="Q198" s="398"/>
      <c r="R198" s="398"/>
      <c r="S198" s="398"/>
      <c r="T198" s="342" t="str">
        <f>IF(B51="","",B51)</f>
        <v/>
      </c>
      <c r="U198" s="112"/>
      <c r="V198" s="52"/>
      <c r="W198" s="398"/>
      <c r="X198" s="398"/>
      <c r="Y198" s="398"/>
      <c r="Z198" s="342" t="str">
        <f>IF(B51="","",B51)</f>
        <v/>
      </c>
      <c r="AA198" s="112"/>
      <c r="AB198" s="52"/>
      <c r="AC198" s="398"/>
      <c r="AD198" s="398"/>
      <c r="AE198" s="398"/>
      <c r="AF198" s="568" t="str">
        <f>IF(B51="","",B51)</f>
        <v/>
      </c>
      <c r="AG198" s="112"/>
      <c r="AH198" s="52"/>
      <c r="AI198" s="398"/>
      <c r="AJ198" s="398"/>
      <c r="AK198" s="398"/>
      <c r="AL198" s="398"/>
      <c r="AM198" s="398"/>
      <c r="AN198" s="398"/>
      <c r="AO198" s="398"/>
      <c r="AP198" s="398"/>
    </row>
    <row r="199" spans="1:42" ht="15" customHeight="1" x14ac:dyDescent="0.2">
      <c r="A199" s="341" t="s">
        <v>53</v>
      </c>
      <c r="B199" s="73"/>
      <c r="C199" s="52"/>
      <c r="D199" s="433"/>
      <c r="E199" s="433"/>
      <c r="F199" s="433"/>
      <c r="G199" s="341" t="s">
        <v>53</v>
      </c>
      <c r="H199" s="73"/>
      <c r="I199" s="52"/>
      <c r="J199" s="433"/>
      <c r="K199" s="433"/>
      <c r="L199" s="433"/>
      <c r="M199" s="398"/>
      <c r="N199" s="341" t="s">
        <v>53</v>
      </c>
      <c r="O199" s="73"/>
      <c r="P199" s="52"/>
      <c r="Q199" s="398"/>
      <c r="R199" s="398"/>
      <c r="S199" s="398"/>
      <c r="T199" s="341" t="s">
        <v>53</v>
      </c>
      <c r="U199" s="73"/>
      <c r="V199" s="52"/>
      <c r="W199" s="398"/>
      <c r="X199" s="398"/>
      <c r="Y199" s="398"/>
      <c r="Z199" s="341" t="s">
        <v>53</v>
      </c>
      <c r="AA199" s="73"/>
      <c r="AB199" s="52"/>
      <c r="AC199" s="398"/>
      <c r="AD199" s="398"/>
      <c r="AE199" s="398"/>
      <c r="AF199" s="341" t="s">
        <v>53</v>
      </c>
      <c r="AG199" s="73"/>
      <c r="AH199" s="52"/>
      <c r="AI199" s="398"/>
      <c r="AJ199" s="398"/>
      <c r="AK199" s="398"/>
      <c r="AL199" s="398"/>
      <c r="AM199" s="398"/>
      <c r="AN199" s="398"/>
      <c r="AO199" s="398"/>
      <c r="AP199" s="398"/>
    </row>
    <row r="200" spans="1:42" ht="15" customHeight="1" x14ac:dyDescent="0.2">
      <c r="A200" s="342" t="str">
        <f>IF(B52="","",B52)</f>
        <v/>
      </c>
      <c r="B200" s="112"/>
      <c r="C200" s="52"/>
      <c r="D200" s="433"/>
      <c r="E200" s="433"/>
      <c r="F200" s="433"/>
      <c r="G200" s="342" t="str">
        <f>IF(B52="","",B52)</f>
        <v/>
      </c>
      <c r="H200" s="112"/>
      <c r="I200" s="52"/>
      <c r="J200" s="433"/>
      <c r="K200" s="433"/>
      <c r="L200" s="433"/>
      <c r="M200" s="398"/>
      <c r="N200" s="337" t="str">
        <f>IF(B52="","",B52)</f>
        <v/>
      </c>
      <c r="O200" s="112"/>
      <c r="P200" s="52"/>
      <c r="Q200" s="398"/>
      <c r="R200" s="398"/>
      <c r="S200" s="398"/>
      <c r="T200" s="342" t="str">
        <f>IF(B52="","",B52)</f>
        <v/>
      </c>
      <c r="U200" s="112"/>
      <c r="V200" s="52"/>
      <c r="W200" s="398"/>
      <c r="X200" s="398"/>
      <c r="Y200" s="398"/>
      <c r="Z200" s="342" t="str">
        <f>IF(B52="","",B52)</f>
        <v/>
      </c>
      <c r="AA200" s="112"/>
      <c r="AB200" s="52"/>
      <c r="AC200" s="398"/>
      <c r="AD200" s="398"/>
      <c r="AE200" s="398"/>
      <c r="AF200" s="568" t="str">
        <f>IF(B52="","",B52)</f>
        <v/>
      </c>
      <c r="AG200" s="112"/>
      <c r="AH200" s="52"/>
      <c r="AI200" s="398"/>
      <c r="AJ200" s="398"/>
      <c r="AK200" s="398"/>
      <c r="AL200" s="398"/>
      <c r="AM200" s="398"/>
      <c r="AN200" s="398"/>
      <c r="AO200" s="398"/>
      <c r="AP200" s="398"/>
    </row>
    <row r="201" spans="1:42" ht="15" customHeight="1" x14ac:dyDescent="0.2">
      <c r="A201" s="342" t="str">
        <f>IF(B53="","",B53)</f>
        <v/>
      </c>
      <c r="B201" s="112"/>
      <c r="C201" s="52"/>
      <c r="D201" s="433"/>
      <c r="E201" s="433"/>
      <c r="F201" s="433"/>
      <c r="G201" s="342" t="str">
        <f>IF(B53="","",B53)</f>
        <v/>
      </c>
      <c r="H201" s="112"/>
      <c r="I201" s="52"/>
      <c r="J201" s="433"/>
      <c r="K201" s="433"/>
      <c r="L201" s="433"/>
      <c r="M201" s="398"/>
      <c r="N201" s="337" t="str">
        <f>IF(B53="","",B53)</f>
        <v/>
      </c>
      <c r="O201" s="112"/>
      <c r="P201" s="52"/>
      <c r="Q201" s="398"/>
      <c r="R201" s="398"/>
      <c r="S201" s="398"/>
      <c r="T201" s="342" t="str">
        <f>IF(B53="","",B53)</f>
        <v/>
      </c>
      <c r="U201" s="112"/>
      <c r="V201" s="52"/>
      <c r="W201" s="398"/>
      <c r="X201" s="398"/>
      <c r="Y201" s="398"/>
      <c r="Z201" s="342" t="str">
        <f>IF(B53="","",B53)</f>
        <v/>
      </c>
      <c r="AA201" s="112"/>
      <c r="AB201" s="52"/>
      <c r="AC201" s="398"/>
      <c r="AD201" s="398"/>
      <c r="AE201" s="398"/>
      <c r="AF201" s="568" t="str">
        <f>IF(B53="","",B53)</f>
        <v/>
      </c>
      <c r="AG201" s="112"/>
      <c r="AH201" s="52"/>
      <c r="AI201" s="398"/>
      <c r="AJ201" s="398"/>
      <c r="AK201" s="398"/>
      <c r="AL201" s="398"/>
      <c r="AM201" s="398"/>
      <c r="AN201" s="398"/>
      <c r="AO201" s="398"/>
      <c r="AP201" s="398"/>
    </row>
    <row r="202" spans="1:42" ht="15" customHeight="1" thickBot="1" x14ac:dyDescent="0.25">
      <c r="A202" s="343" t="str">
        <f>IF(B54="","",B54)</f>
        <v>MUESTRA CONTROL</v>
      </c>
      <c r="B202" s="112"/>
      <c r="C202" s="52"/>
      <c r="D202" s="433"/>
      <c r="E202" s="433"/>
      <c r="F202" s="433"/>
      <c r="G202" s="343" t="str">
        <f>IF(B54="","",B54)</f>
        <v>MUESTRA CONTROL</v>
      </c>
      <c r="H202" s="112"/>
      <c r="I202" s="52"/>
      <c r="J202" s="433"/>
      <c r="K202" s="433"/>
      <c r="L202" s="433"/>
      <c r="M202" s="398"/>
      <c r="N202" s="570" t="str">
        <f>IF(B54="","",B54)</f>
        <v>MUESTRA CONTROL</v>
      </c>
      <c r="O202" s="112"/>
      <c r="P202" s="52"/>
      <c r="Q202" s="398"/>
      <c r="R202" s="398"/>
      <c r="S202" s="398"/>
      <c r="T202" s="343" t="str">
        <f>IF(B54="","",B54)</f>
        <v>MUESTRA CONTROL</v>
      </c>
      <c r="U202" s="112"/>
      <c r="V202" s="52"/>
      <c r="W202" s="398"/>
      <c r="X202" s="398"/>
      <c r="Y202" s="398"/>
      <c r="Z202" s="343" t="str">
        <f>IF(B54="","",B54)</f>
        <v>MUESTRA CONTROL</v>
      </c>
      <c r="AA202" s="112"/>
      <c r="AB202" s="52"/>
      <c r="AC202" s="398"/>
      <c r="AD202" s="398"/>
      <c r="AE202" s="398"/>
      <c r="AF202" s="567" t="str">
        <f>IF(B54="","",B54)</f>
        <v>MUESTRA CONTROL</v>
      </c>
      <c r="AG202" s="112"/>
      <c r="AH202" s="52"/>
      <c r="AI202" s="398"/>
      <c r="AJ202" s="398"/>
      <c r="AK202" s="398"/>
      <c r="AL202" s="398"/>
      <c r="AM202" s="398"/>
      <c r="AN202" s="398"/>
      <c r="AO202" s="398"/>
      <c r="AP202" s="398"/>
    </row>
    <row r="203" spans="1:42" ht="13.5" customHeight="1" thickTop="1" thickBot="1" x14ac:dyDescent="0.35">
      <c r="A203" s="988" t="s">
        <v>94</v>
      </c>
      <c r="B203" s="989"/>
      <c r="C203" s="963"/>
      <c r="D203" s="964"/>
      <c r="E203" s="964"/>
      <c r="F203" s="449"/>
      <c r="G203" s="988" t="s">
        <v>94</v>
      </c>
      <c r="H203" s="989"/>
      <c r="I203" s="963"/>
      <c r="J203" s="964"/>
      <c r="K203" s="964"/>
      <c r="L203" s="449"/>
      <c r="M203" s="398"/>
      <c r="N203" s="1283" t="s">
        <v>94</v>
      </c>
      <c r="O203" s="1283"/>
      <c r="P203" s="1283"/>
      <c r="Q203" s="963"/>
      <c r="R203" s="965"/>
      <c r="S203" s="449"/>
      <c r="T203" s="988" t="s">
        <v>94</v>
      </c>
      <c r="U203" s="989"/>
      <c r="V203" s="1061"/>
      <c r="W203" s="1061"/>
      <c r="X203" s="1062"/>
      <c r="Y203" s="398"/>
      <c r="Z203" s="980" t="s">
        <v>94</v>
      </c>
      <c r="AA203" s="981"/>
      <c r="AB203" s="1061"/>
      <c r="AC203" s="1061"/>
      <c r="AD203" s="1062"/>
      <c r="AE203" s="398"/>
      <c r="AF203" s="988" t="s">
        <v>94</v>
      </c>
      <c r="AG203" s="989"/>
      <c r="AH203" s="1061"/>
      <c r="AI203" s="1061"/>
      <c r="AJ203" s="1062"/>
      <c r="AK203" s="398"/>
      <c r="AL203" s="398"/>
      <c r="AM203" s="398"/>
      <c r="AN203" s="398"/>
      <c r="AO203" s="398"/>
      <c r="AP203" s="398"/>
    </row>
    <row r="204" spans="1:42" ht="12.75" customHeight="1" thickTop="1" thickBot="1" x14ac:dyDescent="0.35">
      <c r="A204" s="990"/>
      <c r="B204" s="991"/>
      <c r="C204" s="966"/>
      <c r="D204" s="967"/>
      <c r="E204" s="967"/>
      <c r="F204" s="449"/>
      <c r="G204" s="990"/>
      <c r="H204" s="991"/>
      <c r="I204" s="966"/>
      <c r="J204" s="967"/>
      <c r="K204" s="967"/>
      <c r="L204" s="449"/>
      <c r="M204" s="398"/>
      <c r="N204" s="1283"/>
      <c r="O204" s="1283"/>
      <c r="P204" s="1283"/>
      <c r="Q204" s="966"/>
      <c r="R204" s="968"/>
      <c r="S204" s="449"/>
      <c r="T204" s="990"/>
      <c r="U204" s="991"/>
      <c r="V204" s="1063"/>
      <c r="W204" s="1063"/>
      <c r="X204" s="1064"/>
      <c r="Y204" s="398"/>
      <c r="Z204" s="982"/>
      <c r="AA204" s="983"/>
      <c r="AB204" s="1063"/>
      <c r="AC204" s="1063"/>
      <c r="AD204" s="1064"/>
      <c r="AE204" s="398"/>
      <c r="AF204" s="990"/>
      <c r="AG204" s="991"/>
      <c r="AH204" s="1063"/>
      <c r="AI204" s="1063"/>
      <c r="AJ204" s="1064"/>
      <c r="AK204" s="398"/>
      <c r="AL204" s="398"/>
      <c r="AM204" s="398"/>
      <c r="AN204" s="398"/>
      <c r="AO204" s="398"/>
      <c r="AP204" s="398"/>
    </row>
    <row r="205" spans="1:42" ht="13.5" customHeight="1" thickTop="1" thickBot="1" x14ac:dyDescent="0.35">
      <c r="A205" s="992"/>
      <c r="B205" s="993"/>
      <c r="C205" s="969"/>
      <c r="D205" s="970"/>
      <c r="E205" s="970"/>
      <c r="F205" s="449"/>
      <c r="G205" s="992"/>
      <c r="H205" s="993"/>
      <c r="I205" s="969"/>
      <c r="J205" s="970"/>
      <c r="K205" s="970"/>
      <c r="L205" s="449"/>
      <c r="M205" s="398"/>
      <c r="N205" s="1283"/>
      <c r="O205" s="1283"/>
      <c r="P205" s="1283"/>
      <c r="Q205" s="969"/>
      <c r="R205" s="971"/>
      <c r="S205" s="449"/>
      <c r="T205" s="992"/>
      <c r="U205" s="993"/>
      <c r="V205" s="1065"/>
      <c r="W205" s="1065"/>
      <c r="X205" s="1066"/>
      <c r="Y205" s="398"/>
      <c r="Z205" s="984"/>
      <c r="AA205" s="985"/>
      <c r="AB205" s="1065"/>
      <c r="AC205" s="1065"/>
      <c r="AD205" s="1066"/>
      <c r="AE205" s="398"/>
      <c r="AF205" s="992"/>
      <c r="AG205" s="993"/>
      <c r="AH205" s="1065"/>
      <c r="AI205" s="1065"/>
      <c r="AJ205" s="1066"/>
      <c r="AK205" s="398"/>
      <c r="AL205" s="398"/>
      <c r="AM205" s="398"/>
      <c r="AN205" s="398"/>
      <c r="AO205" s="398"/>
      <c r="AP205" s="398"/>
    </row>
    <row r="206" spans="1:42" ht="13.5" customHeight="1" thickTop="1" x14ac:dyDescent="0.4">
      <c r="A206" s="538"/>
      <c r="B206" s="542"/>
      <c r="C206" s="542"/>
      <c r="D206" s="542"/>
      <c r="E206" s="539"/>
      <c r="F206" s="382"/>
      <c r="G206" s="538"/>
      <c r="H206" s="542"/>
      <c r="I206" s="542"/>
      <c r="J206" s="542"/>
      <c r="K206" s="539"/>
      <c r="L206" s="382"/>
      <c r="M206" s="398"/>
      <c r="N206" s="572"/>
      <c r="O206" s="573"/>
      <c r="P206" s="573"/>
      <c r="Q206" s="573"/>
      <c r="R206" s="574"/>
      <c r="S206" s="457"/>
      <c r="T206" s="356"/>
      <c r="U206" s="357"/>
      <c r="V206" s="357"/>
      <c r="W206" s="357"/>
      <c r="X206" s="358"/>
      <c r="Y206" s="398"/>
      <c r="Z206" s="356"/>
      <c r="AA206" s="357"/>
      <c r="AB206" s="357"/>
      <c r="AC206" s="357"/>
      <c r="AD206" s="358"/>
      <c r="AE206" s="398"/>
      <c r="AF206" s="356"/>
      <c r="AG206" s="357"/>
      <c r="AH206" s="357"/>
      <c r="AI206" s="357"/>
      <c r="AJ206" s="358"/>
      <c r="AK206" s="398"/>
      <c r="AL206" s="398"/>
      <c r="AM206" s="398"/>
      <c r="AN206" s="398"/>
      <c r="AO206" s="398"/>
      <c r="AP206" s="398"/>
    </row>
    <row r="207" spans="1:42" ht="12.75" customHeight="1" x14ac:dyDescent="0.4">
      <c r="A207" s="543"/>
      <c r="B207" s="544"/>
      <c r="C207" s="544"/>
      <c r="D207" s="544"/>
      <c r="E207" s="545"/>
      <c r="F207" s="382"/>
      <c r="G207" s="543"/>
      <c r="H207" s="544"/>
      <c r="I207" s="544"/>
      <c r="J207" s="544"/>
      <c r="K207" s="545"/>
      <c r="L207" s="382"/>
      <c r="M207" s="398"/>
      <c r="N207" s="575"/>
      <c r="O207" s="576"/>
      <c r="P207" s="576"/>
      <c r="Q207" s="576"/>
      <c r="R207" s="577"/>
      <c r="S207" s="457"/>
      <c r="T207" s="359"/>
      <c r="U207" s="360"/>
      <c r="V207" s="360"/>
      <c r="W207" s="360"/>
      <c r="X207" s="361"/>
      <c r="Y207" s="398"/>
      <c r="Z207" s="359"/>
      <c r="AA207" s="360"/>
      <c r="AB207" s="360"/>
      <c r="AC207" s="360"/>
      <c r="AD207" s="361"/>
      <c r="AE207" s="398"/>
      <c r="AF207" s="359"/>
      <c r="AG207" s="360"/>
      <c r="AH207" s="360"/>
      <c r="AI207" s="360"/>
      <c r="AJ207" s="361"/>
      <c r="AK207" s="398"/>
      <c r="AL207" s="398"/>
      <c r="AM207" s="398"/>
      <c r="AN207" s="398"/>
      <c r="AO207" s="398"/>
      <c r="AP207" s="398"/>
    </row>
    <row r="208" spans="1:42" ht="12.75" customHeight="1" x14ac:dyDescent="0.4">
      <c r="A208" s="543"/>
      <c r="B208" s="544"/>
      <c r="C208" s="544"/>
      <c r="D208" s="544"/>
      <c r="E208" s="545"/>
      <c r="F208" s="382"/>
      <c r="G208" s="543"/>
      <c r="H208" s="544"/>
      <c r="I208" s="544"/>
      <c r="J208" s="544"/>
      <c r="K208" s="545"/>
      <c r="L208" s="382"/>
      <c r="M208" s="398"/>
      <c r="N208" s="575"/>
      <c r="O208" s="576"/>
      <c r="P208" s="576"/>
      <c r="Q208" s="576"/>
      <c r="R208" s="577"/>
      <c r="S208" s="457"/>
      <c r="T208" s="359"/>
      <c r="U208" s="360"/>
      <c r="V208" s="360"/>
      <c r="W208" s="360"/>
      <c r="X208" s="361"/>
      <c r="Y208" s="398"/>
      <c r="Z208" s="359"/>
      <c r="AA208" s="360"/>
      <c r="AB208" s="360"/>
      <c r="AC208" s="360"/>
      <c r="AD208" s="361"/>
      <c r="AE208" s="398"/>
      <c r="AF208" s="359"/>
      <c r="AG208" s="360"/>
      <c r="AH208" s="360"/>
      <c r="AI208" s="360"/>
      <c r="AJ208" s="361"/>
      <c r="AK208" s="398"/>
      <c r="AL208" s="398"/>
      <c r="AM208" s="398"/>
      <c r="AN208" s="398"/>
      <c r="AO208" s="398"/>
      <c r="AP208" s="398"/>
    </row>
    <row r="209" spans="1:42" ht="13.5" customHeight="1" thickBot="1" x14ac:dyDescent="0.45">
      <c r="A209" s="540"/>
      <c r="B209" s="546"/>
      <c r="C209" s="546"/>
      <c r="D209" s="546"/>
      <c r="E209" s="541"/>
      <c r="F209" s="382"/>
      <c r="G209" s="540"/>
      <c r="H209" s="546"/>
      <c r="I209" s="546"/>
      <c r="J209" s="546"/>
      <c r="K209" s="541"/>
      <c r="L209" s="382"/>
      <c r="M209" s="398"/>
      <c r="N209" s="578"/>
      <c r="O209" s="579"/>
      <c r="P209" s="579"/>
      <c r="Q209" s="579"/>
      <c r="R209" s="580"/>
      <c r="S209" s="457"/>
      <c r="T209" s="362"/>
      <c r="U209" s="363"/>
      <c r="V209" s="363"/>
      <c r="W209" s="363"/>
      <c r="X209" s="364"/>
      <c r="Y209" s="398"/>
      <c r="Z209" s="362"/>
      <c r="AA209" s="363"/>
      <c r="AB209" s="363"/>
      <c r="AC209" s="363"/>
      <c r="AD209" s="364"/>
      <c r="AE209" s="398"/>
      <c r="AF209" s="362"/>
      <c r="AG209" s="363"/>
      <c r="AH209" s="363"/>
      <c r="AI209" s="363"/>
      <c r="AJ209" s="364"/>
      <c r="AK209" s="398"/>
      <c r="AL209" s="398"/>
      <c r="AM209" s="398"/>
      <c r="AN209" s="398"/>
      <c r="AO209" s="398"/>
      <c r="AP209" s="398"/>
    </row>
    <row r="210" spans="1:42" ht="27.75" customHeight="1" thickTop="1" x14ac:dyDescent="0.4">
      <c r="A210" s="379"/>
      <c r="B210" s="538"/>
      <c r="C210" s="539"/>
      <c r="D210" s="379"/>
      <c r="E210" s="379"/>
      <c r="F210" s="379"/>
      <c r="G210" s="379"/>
      <c r="H210" s="538"/>
      <c r="I210" s="542"/>
      <c r="J210" s="539"/>
      <c r="K210" s="379"/>
      <c r="L210" s="379"/>
      <c r="M210" s="398"/>
      <c r="N210" s="450"/>
      <c r="O210" s="572"/>
      <c r="P210" s="573"/>
      <c r="Q210" s="574"/>
      <c r="R210" s="456"/>
      <c r="S210" s="450"/>
      <c r="T210" s="398"/>
      <c r="U210" s="356"/>
      <c r="V210" s="358"/>
      <c r="W210" s="508"/>
      <c r="X210" s="413"/>
      <c r="Y210" s="413"/>
      <c r="Z210" s="413"/>
      <c r="AA210" s="356"/>
      <c r="AB210" s="357"/>
      <c r="AC210" s="358"/>
      <c r="AD210" s="413"/>
      <c r="AE210" s="398"/>
      <c r="AF210" s="413"/>
      <c r="AG210" s="356"/>
      <c r="AH210" s="357"/>
      <c r="AI210" s="358"/>
      <c r="AJ210" s="413"/>
      <c r="AK210" s="398"/>
      <c r="AL210" s="398"/>
      <c r="AM210" s="398"/>
      <c r="AN210" s="398"/>
      <c r="AO210" s="398"/>
      <c r="AP210" s="398"/>
    </row>
    <row r="211" spans="1:42" ht="27" thickBot="1" x14ac:dyDescent="0.45">
      <c r="A211" s="379"/>
      <c r="B211" s="540"/>
      <c r="C211" s="541"/>
      <c r="D211" s="379"/>
      <c r="E211" s="398"/>
      <c r="F211" s="398"/>
      <c r="G211" s="398"/>
      <c r="H211" s="540"/>
      <c r="I211" s="546"/>
      <c r="J211" s="541"/>
      <c r="K211" s="398"/>
      <c r="L211" s="379"/>
      <c r="M211" s="398"/>
      <c r="N211" s="398"/>
      <c r="O211" s="578"/>
      <c r="P211" s="579"/>
      <c r="Q211" s="580"/>
      <c r="R211" s="457"/>
      <c r="S211" s="398"/>
      <c r="T211" s="398"/>
      <c r="U211" s="362"/>
      <c r="V211" s="364"/>
      <c r="W211" s="473"/>
      <c r="X211" s="398"/>
      <c r="Y211" s="398"/>
      <c r="Z211" s="398"/>
      <c r="AA211" s="362"/>
      <c r="AB211" s="363"/>
      <c r="AC211" s="364"/>
      <c r="AD211" s="398"/>
      <c r="AE211" s="398"/>
      <c r="AF211" s="398"/>
      <c r="AG211" s="362"/>
      <c r="AH211" s="363"/>
      <c r="AI211" s="364"/>
      <c r="AJ211" s="398"/>
      <c r="AK211" s="398"/>
      <c r="AL211" s="398"/>
      <c r="AM211" s="398"/>
      <c r="AN211" s="398"/>
      <c r="AO211" s="398"/>
      <c r="AP211" s="398"/>
    </row>
    <row r="212" spans="1:42" ht="12.75" customHeight="1" thickTop="1" x14ac:dyDescent="0.2">
      <c r="A212" s="398"/>
      <c r="B212" s="398"/>
      <c r="C212" s="398"/>
      <c r="D212" s="435"/>
      <c r="E212" s="435"/>
      <c r="F212" s="435"/>
      <c r="G212" s="435"/>
      <c r="H212" s="435"/>
      <c r="I212" s="435"/>
      <c r="J212" s="398"/>
      <c r="K212" s="398"/>
      <c r="L212" s="398"/>
      <c r="M212" s="398"/>
      <c r="N212" s="398"/>
      <c r="O212" s="435"/>
      <c r="P212" s="436"/>
      <c r="Q212" s="435"/>
      <c r="R212" s="435"/>
      <c r="S212" s="435"/>
      <c r="T212" s="398"/>
      <c r="U212" s="398"/>
      <c r="V212" s="398"/>
      <c r="W212" s="398"/>
      <c r="X212" s="398"/>
      <c r="Y212" s="398"/>
      <c r="Z212" s="398"/>
      <c r="AA212" s="398"/>
      <c r="AB212" s="398"/>
      <c r="AC212" s="398"/>
      <c r="AD212" s="398"/>
      <c r="AE212" s="398"/>
      <c r="AF212" s="398"/>
      <c r="AG212" s="398"/>
      <c r="AH212" s="398"/>
      <c r="AI212" s="398"/>
      <c r="AJ212" s="398"/>
      <c r="AK212" s="398"/>
      <c r="AL212" s="398"/>
      <c r="AM212" s="398"/>
      <c r="AN212" s="398"/>
      <c r="AO212" s="398"/>
      <c r="AP212" s="398"/>
    </row>
    <row r="213" spans="1:42" ht="12.75" customHeight="1" x14ac:dyDescent="0.2">
      <c r="A213" s="398"/>
      <c r="B213" s="398"/>
      <c r="C213" s="398"/>
      <c r="D213" s="435"/>
      <c r="E213" s="435"/>
      <c r="F213" s="435"/>
      <c r="G213" s="435"/>
      <c r="H213" s="435"/>
      <c r="I213" s="435"/>
      <c r="J213" s="398"/>
      <c r="K213" s="398"/>
      <c r="L213" s="398"/>
      <c r="M213" s="398"/>
      <c r="N213" s="398"/>
      <c r="O213" s="435"/>
      <c r="P213" s="436"/>
      <c r="Q213" s="435"/>
      <c r="R213" s="435"/>
      <c r="S213" s="435"/>
      <c r="T213" s="398"/>
      <c r="U213" s="398"/>
      <c r="V213" s="398"/>
      <c r="W213" s="398"/>
      <c r="X213" s="398"/>
      <c r="Y213" s="398"/>
      <c r="Z213" s="398"/>
      <c r="AA213" s="398"/>
      <c r="AB213" s="398"/>
      <c r="AC213" s="398"/>
      <c r="AD213" s="398"/>
      <c r="AE213" s="398"/>
      <c r="AF213" s="398"/>
      <c r="AG213" s="398"/>
      <c r="AH213" s="398"/>
      <c r="AI213" s="398"/>
      <c r="AJ213" s="398"/>
      <c r="AK213" s="398"/>
      <c r="AL213" s="398"/>
      <c r="AM213" s="398"/>
      <c r="AN213" s="398"/>
      <c r="AO213" s="398"/>
      <c r="AP213" s="398"/>
    </row>
    <row r="214" spans="1:42" ht="12" customHeight="1" thickBot="1" x14ac:dyDescent="0.45">
      <c r="A214" s="379"/>
      <c r="B214" s="379"/>
      <c r="C214" s="379"/>
      <c r="D214" s="379"/>
      <c r="E214" s="398"/>
      <c r="F214" s="398"/>
      <c r="G214" s="398"/>
      <c r="H214" s="398"/>
      <c r="I214" s="398"/>
      <c r="J214" s="398"/>
      <c r="K214" s="398"/>
      <c r="L214" s="398"/>
      <c r="M214" s="398"/>
      <c r="N214" s="398"/>
      <c r="O214" s="398"/>
      <c r="P214" s="398"/>
      <c r="Q214" s="398"/>
      <c r="R214" s="398"/>
      <c r="S214" s="398"/>
      <c r="T214" s="398"/>
      <c r="U214" s="398"/>
      <c r="V214" s="398"/>
      <c r="W214" s="398"/>
      <c r="X214" s="398"/>
      <c r="Y214" s="398"/>
      <c r="Z214" s="398"/>
      <c r="AA214" s="398"/>
      <c r="AB214" s="398"/>
      <c r="AC214" s="398"/>
      <c r="AD214" s="398"/>
      <c r="AE214" s="398"/>
      <c r="AF214" s="398"/>
      <c r="AG214" s="398"/>
      <c r="AH214" s="398"/>
      <c r="AI214" s="398"/>
      <c r="AJ214" s="398"/>
      <c r="AK214" s="398"/>
      <c r="AL214" s="398"/>
      <c r="AM214" s="398"/>
      <c r="AN214" s="398"/>
      <c r="AO214" s="398"/>
      <c r="AP214" s="398"/>
    </row>
    <row r="215" spans="1:42" ht="13.5" customHeight="1" thickTop="1" x14ac:dyDescent="0.2">
      <c r="A215" s="398"/>
      <c r="B215" s="398"/>
      <c r="C215" s="398"/>
      <c r="D215" s="529"/>
      <c r="E215" s="530"/>
      <c r="F215" s="530"/>
      <c r="G215" s="530"/>
      <c r="H215" s="530"/>
      <c r="I215" s="530"/>
      <c r="J215" s="530"/>
      <c r="K215" s="531"/>
      <c r="L215" s="398"/>
      <c r="M215" s="398"/>
      <c r="N215" s="398"/>
      <c r="O215" s="398"/>
      <c r="P215" s="398"/>
      <c r="Q215" s="398"/>
      <c r="R215" s="1102"/>
      <c r="S215" s="1103"/>
      <c r="T215" s="1103"/>
      <c r="U215" s="1103"/>
      <c r="V215" s="1103"/>
      <c r="W215" s="1104"/>
      <c r="X215" s="477"/>
      <c r="Y215" s="455"/>
      <c r="Z215" s="398"/>
      <c r="AA215" s="398"/>
      <c r="AB215" s="398"/>
      <c r="AC215" s="398"/>
      <c r="AD215" s="398"/>
      <c r="AE215" s="398"/>
      <c r="AF215" s="398"/>
      <c r="AG215" s="398"/>
      <c r="AH215" s="398"/>
      <c r="AI215" s="398"/>
      <c r="AJ215" s="398"/>
      <c r="AK215" s="398"/>
      <c r="AL215" s="398"/>
      <c r="AM215" s="398"/>
      <c r="AN215" s="398"/>
      <c r="AO215" s="398"/>
      <c r="AP215" s="398"/>
    </row>
    <row r="216" spans="1:42" ht="12.75" customHeight="1" x14ac:dyDescent="0.2">
      <c r="A216" s="398"/>
      <c r="B216" s="398"/>
      <c r="C216" s="398"/>
      <c r="D216" s="532"/>
      <c r="E216" s="533"/>
      <c r="F216" s="533"/>
      <c r="G216" s="533"/>
      <c r="H216" s="533"/>
      <c r="I216" s="533"/>
      <c r="J216" s="533"/>
      <c r="K216" s="534"/>
      <c r="L216" s="398"/>
      <c r="M216" s="398"/>
      <c r="N216" s="398"/>
      <c r="O216" s="398"/>
      <c r="P216" s="398"/>
      <c r="Q216" s="398"/>
      <c r="R216" s="1105"/>
      <c r="S216" s="1106"/>
      <c r="T216" s="1106"/>
      <c r="U216" s="1106"/>
      <c r="V216" s="1106"/>
      <c r="W216" s="1107"/>
      <c r="X216" s="477"/>
      <c r="Y216" s="455"/>
      <c r="Z216" s="398"/>
      <c r="AA216" s="398"/>
      <c r="AB216" s="398"/>
      <c r="AC216" s="398"/>
      <c r="AD216" s="398"/>
      <c r="AE216" s="398"/>
      <c r="AF216" s="398"/>
      <c r="AG216" s="398"/>
      <c r="AH216" s="398"/>
      <c r="AI216" s="398"/>
      <c r="AJ216" s="398"/>
      <c r="AK216" s="398"/>
      <c r="AL216" s="398"/>
      <c r="AM216" s="398"/>
      <c r="AN216" s="398"/>
      <c r="AO216" s="398"/>
      <c r="AP216" s="398"/>
    </row>
    <row r="217" spans="1:42" ht="12.75" customHeight="1" x14ac:dyDescent="0.2">
      <c r="A217" s="398"/>
      <c r="B217" s="398"/>
      <c r="C217" s="398"/>
      <c r="D217" s="532"/>
      <c r="E217" s="533"/>
      <c r="F217" s="533"/>
      <c r="G217" s="533"/>
      <c r="H217" s="533"/>
      <c r="I217" s="533"/>
      <c r="J217" s="533"/>
      <c r="K217" s="534"/>
      <c r="L217" s="398"/>
      <c r="M217" s="398"/>
      <c r="N217" s="398"/>
      <c r="O217" s="398"/>
      <c r="P217" s="398"/>
      <c r="Q217" s="398"/>
      <c r="R217" s="1105"/>
      <c r="S217" s="1106"/>
      <c r="T217" s="1106"/>
      <c r="U217" s="1106"/>
      <c r="V217" s="1106"/>
      <c r="W217" s="1107"/>
      <c r="X217" s="477"/>
      <c r="Y217" s="455"/>
      <c r="Z217" s="398"/>
      <c r="AA217" s="398"/>
      <c r="AB217" s="398"/>
      <c r="AC217" s="398"/>
      <c r="AD217" s="398"/>
      <c r="AE217" s="398"/>
      <c r="AF217" s="398"/>
      <c r="AG217" s="398"/>
      <c r="AH217" s="398"/>
      <c r="AI217" s="398"/>
      <c r="AJ217" s="398"/>
      <c r="AK217" s="398"/>
      <c r="AL217" s="398"/>
      <c r="AM217" s="398"/>
      <c r="AN217" s="398"/>
      <c r="AO217" s="398"/>
      <c r="AP217" s="398"/>
    </row>
    <row r="218" spans="1:42" ht="12.75" customHeight="1" x14ac:dyDescent="0.2">
      <c r="A218" s="398"/>
      <c r="B218" s="398"/>
      <c r="C218" s="398"/>
      <c r="D218" s="532"/>
      <c r="E218" s="533"/>
      <c r="F218" s="533"/>
      <c r="G218" s="533"/>
      <c r="H218" s="533"/>
      <c r="I218" s="533"/>
      <c r="J218" s="533"/>
      <c r="K218" s="534"/>
      <c r="L218" s="398"/>
      <c r="M218" s="398"/>
      <c r="N218" s="398"/>
      <c r="O218" s="398"/>
      <c r="P218" s="398"/>
      <c r="Q218" s="398"/>
      <c r="R218" s="1105"/>
      <c r="S218" s="1106"/>
      <c r="T218" s="1106"/>
      <c r="U218" s="1106"/>
      <c r="V218" s="1106"/>
      <c r="W218" s="1107"/>
      <c r="X218" s="477"/>
      <c r="Y218" s="455"/>
      <c r="Z218" s="398"/>
      <c r="AA218" s="398"/>
      <c r="AB218" s="398"/>
      <c r="AC218" s="398"/>
      <c r="AD218" s="398"/>
      <c r="AE218" s="398"/>
      <c r="AF218" s="398"/>
      <c r="AG218" s="398"/>
      <c r="AH218" s="398"/>
      <c r="AI218" s="398"/>
      <c r="AJ218" s="398"/>
      <c r="AK218" s="398"/>
      <c r="AL218" s="398"/>
      <c r="AM218" s="398"/>
      <c r="AN218" s="398"/>
      <c r="AO218" s="398"/>
      <c r="AP218" s="398"/>
    </row>
    <row r="219" spans="1:42" ht="12.75" customHeight="1" thickBot="1" x14ac:dyDescent="0.25">
      <c r="A219" s="398"/>
      <c r="B219" s="398"/>
      <c r="C219" s="398"/>
      <c r="D219" s="535"/>
      <c r="E219" s="536"/>
      <c r="F219" s="536"/>
      <c r="G219" s="536"/>
      <c r="H219" s="536"/>
      <c r="I219" s="536"/>
      <c r="J219" s="536"/>
      <c r="K219" s="537"/>
      <c r="L219" s="398"/>
      <c r="M219" s="398"/>
      <c r="N219" s="398"/>
      <c r="O219" s="398"/>
      <c r="P219" s="398"/>
      <c r="Q219" s="398"/>
      <c r="R219" s="1108"/>
      <c r="S219" s="1109"/>
      <c r="T219" s="1109"/>
      <c r="U219" s="1109"/>
      <c r="V219" s="1109"/>
      <c r="W219" s="1110"/>
      <c r="X219" s="477"/>
      <c r="Y219" s="455"/>
      <c r="Z219" s="398"/>
      <c r="AA219" s="398"/>
      <c r="AB219" s="398"/>
      <c r="AC219" s="398"/>
      <c r="AD219" s="398"/>
      <c r="AE219" s="398"/>
      <c r="AF219" s="398"/>
      <c r="AG219" s="398"/>
      <c r="AH219" s="398"/>
      <c r="AI219" s="398"/>
      <c r="AJ219" s="398"/>
      <c r="AK219" s="398"/>
      <c r="AL219" s="398"/>
      <c r="AM219" s="398"/>
      <c r="AN219" s="398"/>
      <c r="AO219" s="398"/>
      <c r="AP219" s="398"/>
    </row>
    <row r="220" spans="1:42" ht="12.75" customHeight="1" thickTop="1" x14ac:dyDescent="0.2">
      <c r="A220" s="398"/>
      <c r="B220" s="398"/>
      <c r="C220" s="398"/>
      <c r="D220" s="454"/>
      <c r="E220" s="454"/>
      <c r="F220" s="454"/>
      <c r="G220" s="454"/>
      <c r="H220" s="454"/>
      <c r="I220" s="454"/>
      <c r="J220" s="454"/>
      <c r="K220" s="454"/>
      <c r="L220" s="398"/>
      <c r="M220" s="398"/>
      <c r="N220" s="398"/>
      <c r="O220" s="398"/>
      <c r="P220" s="398"/>
      <c r="Q220" s="398"/>
      <c r="R220" s="454"/>
      <c r="S220" s="454"/>
      <c r="T220" s="454"/>
      <c r="U220" s="454"/>
      <c r="V220" s="454"/>
      <c r="W220" s="454"/>
      <c r="X220" s="455"/>
      <c r="Y220" s="455"/>
      <c r="Z220" s="398"/>
      <c r="AA220" s="398"/>
      <c r="AB220" s="398"/>
      <c r="AC220" s="398"/>
      <c r="AD220" s="398"/>
      <c r="AE220" s="398"/>
      <c r="AF220" s="398"/>
      <c r="AG220" s="398"/>
      <c r="AH220" s="398"/>
      <c r="AI220" s="398"/>
      <c r="AJ220" s="398"/>
      <c r="AK220" s="398"/>
      <c r="AL220" s="398"/>
      <c r="AM220" s="398"/>
      <c r="AN220" s="398"/>
      <c r="AO220" s="398"/>
      <c r="AP220" s="398"/>
    </row>
    <row r="221" spans="1:42" ht="12.75" customHeight="1" thickBot="1" x14ac:dyDescent="0.25">
      <c r="A221" s="398"/>
      <c r="B221" s="398"/>
      <c r="C221" s="398"/>
      <c r="D221" s="435"/>
      <c r="E221" s="435"/>
      <c r="F221" s="435"/>
      <c r="G221" s="435"/>
      <c r="H221" s="435"/>
      <c r="I221" s="435"/>
      <c r="J221" s="435"/>
      <c r="K221" s="398"/>
      <c r="L221" s="398"/>
      <c r="M221" s="398"/>
      <c r="N221" s="398"/>
      <c r="O221" s="398"/>
      <c r="P221" s="435"/>
      <c r="Q221" s="436"/>
      <c r="R221" s="435"/>
      <c r="S221" s="435"/>
      <c r="T221" s="435"/>
      <c r="U221" s="398"/>
      <c r="V221" s="398"/>
      <c r="W221" s="398"/>
      <c r="X221" s="398"/>
      <c r="Y221" s="398"/>
      <c r="Z221" s="398"/>
      <c r="AA221" s="398"/>
      <c r="AB221" s="398"/>
      <c r="AC221" s="398"/>
      <c r="AD221" s="398"/>
      <c r="AE221" s="398"/>
      <c r="AF221" s="398"/>
      <c r="AG221" s="398"/>
      <c r="AH221" s="398"/>
      <c r="AI221" s="398"/>
      <c r="AJ221" s="398"/>
      <c r="AK221" s="398"/>
      <c r="AL221" s="398"/>
      <c r="AM221" s="398"/>
      <c r="AN221" s="398"/>
      <c r="AO221" s="398"/>
      <c r="AP221" s="398"/>
    </row>
    <row r="222" spans="1:42" ht="31.5" customHeight="1" thickTop="1" thickBot="1" x14ac:dyDescent="0.45">
      <c r="A222" s="1124" t="s">
        <v>215</v>
      </c>
      <c r="B222" s="1125"/>
      <c r="C222" s="1125"/>
      <c r="D222" s="1125"/>
      <c r="E222" s="1126"/>
      <c r="F222" s="461"/>
      <c r="G222" s="1124" t="s">
        <v>213</v>
      </c>
      <c r="H222" s="1125"/>
      <c r="I222" s="1125"/>
      <c r="J222" s="1125"/>
      <c r="K222" s="1126"/>
      <c r="L222" s="494"/>
      <c r="M222" s="1124" t="s">
        <v>214</v>
      </c>
      <c r="N222" s="1125"/>
      <c r="O222" s="1125"/>
      <c r="P222" s="1125"/>
      <c r="Q222" s="1126"/>
      <c r="R222" s="435"/>
      <c r="S222" s="435"/>
      <c r="T222" s="435"/>
      <c r="U222" s="398"/>
      <c r="V222" s="398"/>
      <c r="W222" s="398"/>
      <c r="X222" s="398"/>
      <c r="Y222" s="398"/>
      <c r="Z222" s="398"/>
      <c r="AA222" s="398"/>
      <c r="AB222" s="398"/>
      <c r="AC222" s="398"/>
      <c r="AD222" s="398"/>
      <c r="AE222" s="398"/>
      <c r="AF222" s="398"/>
      <c r="AG222" s="398"/>
      <c r="AH222" s="398"/>
      <c r="AI222" s="398"/>
      <c r="AJ222" s="398"/>
      <c r="AK222" s="398"/>
      <c r="AL222" s="398"/>
      <c r="AM222" s="398"/>
      <c r="AN222" s="398"/>
      <c r="AO222" s="398"/>
      <c r="AP222" s="398"/>
    </row>
    <row r="223" spans="1:42" ht="32.25" customHeight="1" thickTop="1" thickBot="1" x14ac:dyDescent="0.25">
      <c r="A223" s="1005" t="s">
        <v>71</v>
      </c>
      <c r="B223" s="1006"/>
      <c r="C223" s="1002"/>
      <c r="D223" s="1003"/>
      <c r="E223" s="1004"/>
      <c r="F223" s="461"/>
      <c r="G223" s="1005" t="s">
        <v>71</v>
      </c>
      <c r="H223" s="1006"/>
      <c r="I223" s="1002"/>
      <c r="J223" s="1003"/>
      <c r="K223" s="1004"/>
      <c r="L223" s="495"/>
      <c r="M223" s="1005" t="s">
        <v>71</v>
      </c>
      <c r="N223" s="1006"/>
      <c r="O223" s="1002"/>
      <c r="P223" s="1003"/>
      <c r="Q223" s="1004"/>
      <c r="R223" s="435"/>
      <c r="S223" s="435"/>
      <c r="T223" s="435"/>
      <c r="U223" s="398"/>
      <c r="V223" s="398"/>
      <c r="W223" s="398"/>
      <c r="X223" s="398"/>
      <c r="Y223" s="398"/>
      <c r="Z223" s="398"/>
      <c r="AA223" s="398"/>
      <c r="AB223" s="398"/>
      <c r="AC223" s="398"/>
      <c r="AD223" s="398"/>
      <c r="AE223" s="398"/>
      <c r="AF223" s="398"/>
      <c r="AG223" s="398"/>
      <c r="AH223" s="398"/>
      <c r="AI223" s="398"/>
      <c r="AJ223" s="398"/>
      <c r="AK223" s="398"/>
      <c r="AL223" s="398"/>
      <c r="AM223" s="398"/>
      <c r="AN223" s="398"/>
      <c r="AO223" s="398"/>
      <c r="AP223" s="398"/>
    </row>
    <row r="224" spans="1:42" ht="33" customHeight="1" thickTop="1" thickBot="1" x14ac:dyDescent="0.25">
      <c r="A224" s="1005" t="s">
        <v>11</v>
      </c>
      <c r="B224" s="1006"/>
      <c r="C224" s="1002"/>
      <c r="D224" s="1003"/>
      <c r="E224" s="1004"/>
      <c r="F224" s="461"/>
      <c r="G224" s="1005" t="s">
        <v>11</v>
      </c>
      <c r="H224" s="1006"/>
      <c r="I224" s="1002"/>
      <c r="J224" s="1003"/>
      <c r="K224" s="1004"/>
      <c r="L224" s="495"/>
      <c r="M224" s="1005" t="s">
        <v>11</v>
      </c>
      <c r="N224" s="1006"/>
      <c r="O224" s="1002"/>
      <c r="P224" s="1003"/>
      <c r="Q224" s="1004"/>
      <c r="R224" s="435"/>
      <c r="S224" s="435"/>
      <c r="T224" s="435"/>
      <c r="U224" s="398"/>
      <c r="V224" s="398"/>
      <c r="W224" s="398"/>
      <c r="X224" s="398"/>
      <c r="Y224" s="398"/>
      <c r="Z224" s="398"/>
      <c r="AA224" s="398"/>
      <c r="AB224" s="398"/>
      <c r="AC224" s="398"/>
      <c r="AD224" s="398"/>
      <c r="AE224" s="398"/>
      <c r="AF224" s="398"/>
      <c r="AG224" s="398"/>
      <c r="AH224" s="398"/>
      <c r="AI224" s="398"/>
      <c r="AJ224" s="398"/>
      <c r="AK224" s="398"/>
      <c r="AL224" s="398"/>
      <c r="AM224" s="398"/>
      <c r="AN224" s="398"/>
      <c r="AO224" s="398"/>
      <c r="AP224" s="398"/>
    </row>
    <row r="225" spans="1:42" ht="12.75" customHeight="1" thickTop="1" x14ac:dyDescent="0.2">
      <c r="A225" s="344" t="s">
        <v>6</v>
      </c>
      <c r="B225" s="997" t="s">
        <v>49</v>
      </c>
      <c r="C225" s="997" t="s">
        <v>332</v>
      </c>
      <c r="D225" s="1007"/>
      <c r="E225" s="1289"/>
      <c r="F225" s="461"/>
      <c r="G225" s="581" t="s">
        <v>6</v>
      </c>
      <c r="H225" s="1284" t="s">
        <v>49</v>
      </c>
      <c r="I225" s="997" t="s">
        <v>332</v>
      </c>
      <c r="J225" s="1007"/>
      <c r="K225" s="1289"/>
      <c r="L225" s="399"/>
      <c r="M225" s="547" t="s">
        <v>96</v>
      </c>
      <c r="N225" s="997" t="s">
        <v>49</v>
      </c>
      <c r="O225" s="997" t="s">
        <v>332</v>
      </c>
      <c r="P225" s="435"/>
      <c r="Q225" s="435"/>
      <c r="R225" s="435"/>
      <c r="S225" s="435"/>
      <c r="T225" s="435"/>
      <c r="U225" s="398"/>
      <c r="V225" s="398"/>
      <c r="W225" s="398"/>
      <c r="X225" s="398"/>
      <c r="Y225" s="398"/>
      <c r="Z225" s="398"/>
      <c r="AA225" s="398"/>
      <c r="AB225" s="398"/>
      <c r="AC225" s="398"/>
      <c r="AD225" s="398"/>
      <c r="AE225" s="398"/>
      <c r="AF225" s="398"/>
      <c r="AG225" s="398"/>
      <c r="AH225" s="398"/>
      <c r="AI225" s="398"/>
      <c r="AJ225" s="398"/>
      <c r="AK225" s="398"/>
      <c r="AL225" s="398"/>
      <c r="AM225" s="398"/>
      <c r="AN225" s="398"/>
      <c r="AO225" s="398"/>
      <c r="AP225" s="398"/>
    </row>
    <row r="226" spans="1:42" ht="12.75" customHeight="1" x14ac:dyDescent="0.2">
      <c r="A226" s="995" t="s">
        <v>7</v>
      </c>
      <c r="B226" s="995"/>
      <c r="C226" s="995"/>
      <c r="D226" s="1008"/>
      <c r="E226" s="1290"/>
      <c r="F226" s="461"/>
      <c r="G226" s="1000" t="s">
        <v>7</v>
      </c>
      <c r="H226" s="1285"/>
      <c r="I226" s="995"/>
      <c r="J226" s="1008"/>
      <c r="K226" s="1290"/>
      <c r="L226" s="461"/>
      <c r="M226" s="1009" t="s">
        <v>7</v>
      </c>
      <c r="N226" s="995"/>
      <c r="O226" s="995"/>
      <c r="P226" s="435"/>
      <c r="Q226" s="435"/>
      <c r="R226" s="435"/>
      <c r="S226" s="435"/>
      <c r="T226" s="435"/>
      <c r="U226" s="398"/>
      <c r="V226" s="398"/>
      <c r="W226" s="398"/>
      <c r="X226" s="398"/>
      <c r="Y226" s="398"/>
      <c r="Z226" s="398"/>
      <c r="AA226" s="398"/>
      <c r="AB226" s="398"/>
      <c r="AC226" s="398"/>
      <c r="AD226" s="398"/>
      <c r="AE226" s="398"/>
      <c r="AF226" s="398"/>
      <c r="AG226" s="398"/>
      <c r="AH226" s="398"/>
      <c r="AI226" s="398"/>
      <c r="AJ226" s="398"/>
      <c r="AK226" s="398"/>
      <c r="AL226" s="398"/>
      <c r="AM226" s="398"/>
      <c r="AN226" s="398"/>
      <c r="AO226" s="398"/>
      <c r="AP226" s="398"/>
    </row>
    <row r="227" spans="1:42" ht="12.75" customHeight="1" thickBot="1" x14ac:dyDescent="0.25">
      <c r="A227" s="996"/>
      <c r="B227" s="996"/>
      <c r="C227" s="996"/>
      <c r="D227" s="1008"/>
      <c r="E227" s="1290"/>
      <c r="F227" s="461"/>
      <c r="G227" s="1001"/>
      <c r="H227" s="1286"/>
      <c r="I227" s="996"/>
      <c r="J227" s="1008"/>
      <c r="K227" s="1290"/>
      <c r="L227" s="461"/>
      <c r="M227" s="1010"/>
      <c r="N227" s="996"/>
      <c r="O227" s="996"/>
      <c r="P227" s="435"/>
      <c r="Q227" s="435"/>
      <c r="R227" s="435"/>
      <c r="S227" s="435"/>
      <c r="T227" s="435"/>
      <c r="U227" s="398"/>
      <c r="V227" s="398"/>
      <c r="W227" s="398"/>
      <c r="X227" s="398"/>
      <c r="Y227" s="398"/>
      <c r="Z227" s="398"/>
      <c r="AA227" s="398"/>
      <c r="AB227" s="398"/>
      <c r="AC227" s="398"/>
      <c r="AD227" s="398"/>
      <c r="AE227" s="398"/>
      <c r="AF227" s="398"/>
      <c r="AG227" s="398"/>
      <c r="AH227" s="398"/>
      <c r="AI227" s="398"/>
      <c r="AJ227" s="398"/>
      <c r="AK227" s="398"/>
      <c r="AL227" s="398"/>
      <c r="AM227" s="398"/>
      <c r="AN227" s="398"/>
      <c r="AO227" s="398"/>
      <c r="AP227" s="398"/>
    </row>
    <row r="228" spans="1:42" ht="16.5" customHeight="1" thickTop="1" thickBot="1" x14ac:dyDescent="0.25">
      <c r="A228" s="345" t="e">
        <f>IF(#REF!="","",#REF!)</f>
        <v>#REF!</v>
      </c>
      <c r="B228" s="120"/>
      <c r="C228" s="75"/>
      <c r="D228" s="974"/>
      <c r="E228" s="950"/>
      <c r="F228" s="461"/>
      <c r="G228" s="345" t="e">
        <f>IF(#REF!="","",#REF!)</f>
        <v>#REF!</v>
      </c>
      <c r="H228" s="120"/>
      <c r="I228" s="75"/>
      <c r="J228" s="974"/>
      <c r="K228" s="950"/>
      <c r="L228" s="496"/>
      <c r="M228" s="589" t="e">
        <f>IF(#REF!="","",#REF!)</f>
        <v>#REF!</v>
      </c>
      <c r="N228" s="310"/>
      <c r="O228" s="75"/>
      <c r="P228" s="435"/>
      <c r="Q228" s="435"/>
      <c r="R228" s="435"/>
      <c r="S228" s="435"/>
      <c r="T228" s="435"/>
      <c r="U228" s="398"/>
      <c r="V228" s="398"/>
      <c r="W228" s="398"/>
      <c r="X228" s="398"/>
      <c r="Y228" s="398"/>
      <c r="Z228" s="398"/>
      <c r="AA228" s="398"/>
      <c r="AB228" s="398"/>
      <c r="AC228" s="398"/>
      <c r="AD228" s="398"/>
      <c r="AE228" s="398"/>
      <c r="AF228" s="398"/>
      <c r="AG228" s="398"/>
      <c r="AH228" s="398"/>
      <c r="AI228" s="398"/>
      <c r="AJ228" s="398"/>
      <c r="AK228" s="398"/>
      <c r="AL228" s="398"/>
      <c r="AM228" s="398"/>
      <c r="AN228" s="398"/>
      <c r="AO228" s="398"/>
      <c r="AP228" s="398"/>
    </row>
    <row r="229" spans="1:42" ht="16.5" customHeight="1" thickTop="1" thickBot="1" x14ac:dyDescent="0.3">
      <c r="A229" s="346" t="str">
        <f>IF(B12="","",B12)</f>
        <v/>
      </c>
      <c r="B229" s="121"/>
      <c r="C229" s="76"/>
      <c r="D229" s="974"/>
      <c r="E229" s="950"/>
      <c r="F229" s="461"/>
      <c r="G229" s="346" t="str">
        <f>IF(B12="","",B12)</f>
        <v/>
      </c>
      <c r="H229" s="121"/>
      <c r="I229" s="76"/>
      <c r="J229" s="974"/>
      <c r="K229" s="950"/>
      <c r="L229" s="496"/>
      <c r="M229" s="593" t="str">
        <f>IF(B12="","",B12)</f>
        <v/>
      </c>
      <c r="N229" s="311"/>
      <c r="O229" s="76"/>
      <c r="P229" s="435"/>
      <c r="Q229" s="435"/>
      <c r="R229" s="435"/>
      <c r="S229" s="435"/>
      <c r="T229" s="435"/>
      <c r="U229" s="398"/>
      <c r="V229" s="398"/>
      <c r="W229" s="398"/>
      <c r="X229" s="398"/>
      <c r="Y229" s="398"/>
      <c r="Z229" s="398"/>
      <c r="AA229" s="398"/>
      <c r="AB229" s="398"/>
      <c r="AC229" s="398"/>
      <c r="AD229" s="398"/>
      <c r="AE229" s="398"/>
      <c r="AF229" s="398"/>
      <c r="AG229" s="398"/>
      <c r="AH229" s="398"/>
      <c r="AI229" s="398"/>
      <c r="AJ229" s="398"/>
      <c r="AK229" s="398"/>
      <c r="AL229" s="398"/>
      <c r="AM229" s="398"/>
      <c r="AN229" s="398"/>
      <c r="AO229" s="398"/>
      <c r="AP229" s="398"/>
    </row>
    <row r="230" spans="1:42" ht="16.5" customHeight="1" thickTop="1" thickBot="1" x14ac:dyDescent="0.3">
      <c r="A230" s="346" t="str">
        <f>IF(B13="","",B13)</f>
        <v/>
      </c>
      <c r="B230" s="121"/>
      <c r="C230" s="76"/>
      <c r="D230" s="974"/>
      <c r="E230" s="950"/>
      <c r="F230" s="461"/>
      <c r="G230" s="346" t="str">
        <f>IF(B13="","",B13)</f>
        <v/>
      </c>
      <c r="H230" s="121"/>
      <c r="I230" s="76"/>
      <c r="J230" s="974"/>
      <c r="K230" s="950"/>
      <c r="L230" s="496"/>
      <c r="M230" s="593" t="str">
        <f>IF(B13="","",B13)</f>
        <v/>
      </c>
      <c r="N230" s="311"/>
      <c r="O230" s="76"/>
      <c r="P230" s="974"/>
      <c r="Q230" s="1085"/>
      <c r="R230" s="435"/>
      <c r="S230" s="435"/>
      <c r="T230" s="435"/>
      <c r="U230" s="398"/>
      <c r="V230" s="398"/>
      <c r="W230" s="398"/>
      <c r="X230" s="398"/>
      <c r="Y230" s="398"/>
      <c r="Z230" s="398"/>
      <c r="AA230" s="398"/>
      <c r="AB230" s="398"/>
      <c r="AC230" s="398"/>
      <c r="AD230" s="398"/>
      <c r="AE230" s="398"/>
      <c r="AF230" s="398"/>
      <c r="AG230" s="398"/>
      <c r="AH230" s="398"/>
      <c r="AI230" s="398"/>
      <c r="AJ230" s="398"/>
      <c r="AK230" s="398"/>
      <c r="AL230" s="398"/>
      <c r="AM230" s="398"/>
      <c r="AN230" s="398"/>
      <c r="AO230" s="398"/>
      <c r="AP230" s="398"/>
    </row>
    <row r="231" spans="1:42" ht="16.5" customHeight="1" thickTop="1" thickBot="1" x14ac:dyDescent="0.3">
      <c r="A231" s="346" t="str">
        <f>IF(B14="","",B14)</f>
        <v/>
      </c>
      <c r="B231" s="121"/>
      <c r="C231" s="76"/>
      <c r="D231" s="974"/>
      <c r="E231" s="950"/>
      <c r="F231" s="461"/>
      <c r="G231" s="346" t="str">
        <f>IF(B14="","",B14)</f>
        <v/>
      </c>
      <c r="H231" s="121"/>
      <c r="I231" s="76"/>
      <c r="J231" s="974"/>
      <c r="K231" s="950"/>
      <c r="L231" s="496"/>
      <c r="M231" s="593" t="str">
        <f>IF(B14="","",B14)</f>
        <v/>
      </c>
      <c r="N231" s="311"/>
      <c r="O231" s="76"/>
      <c r="P231" s="974"/>
      <c r="Q231" s="1085"/>
      <c r="R231" s="435"/>
      <c r="S231" s="435"/>
      <c r="T231" s="435"/>
      <c r="U231" s="398"/>
      <c r="V231" s="398"/>
      <c r="W231" s="398"/>
      <c r="X231" s="398"/>
      <c r="Y231" s="398"/>
      <c r="Z231" s="398"/>
      <c r="AA231" s="398"/>
      <c r="AB231" s="398"/>
      <c r="AC231" s="398"/>
      <c r="AD231" s="398"/>
      <c r="AE231" s="398"/>
      <c r="AF231" s="398"/>
      <c r="AG231" s="398"/>
      <c r="AH231" s="398"/>
      <c r="AI231" s="398"/>
      <c r="AJ231" s="398"/>
      <c r="AK231" s="398"/>
      <c r="AL231" s="398"/>
      <c r="AM231" s="398"/>
      <c r="AN231" s="398"/>
      <c r="AO231" s="398"/>
      <c r="AP231" s="398"/>
    </row>
    <row r="232" spans="1:42" ht="16.5" customHeight="1" thickTop="1" thickBot="1" x14ac:dyDescent="0.3">
      <c r="A232" s="346" t="str">
        <f>IF(B15="","",B15)</f>
        <v/>
      </c>
      <c r="B232" s="121"/>
      <c r="C232" s="76"/>
      <c r="D232" s="974"/>
      <c r="E232" s="950"/>
      <c r="F232" s="461"/>
      <c r="G232" s="346" t="str">
        <f>IF(B15="","",B15)</f>
        <v/>
      </c>
      <c r="H232" s="121"/>
      <c r="I232" s="76"/>
      <c r="J232" s="974"/>
      <c r="K232" s="950"/>
      <c r="L232" s="496"/>
      <c r="M232" s="593" t="str">
        <f>IF(B15="","",B15)</f>
        <v/>
      </c>
      <c r="N232" s="311"/>
      <c r="O232" s="76"/>
      <c r="P232" s="974"/>
      <c r="Q232" s="1085"/>
      <c r="R232" s="435"/>
      <c r="S232" s="435"/>
      <c r="T232" s="435"/>
      <c r="U232" s="398"/>
      <c r="V232" s="398"/>
      <c r="W232" s="398"/>
      <c r="X232" s="398"/>
      <c r="Y232" s="398"/>
      <c r="Z232" s="398"/>
      <c r="AA232" s="398"/>
      <c r="AB232" s="398"/>
      <c r="AC232" s="398"/>
      <c r="AD232" s="398"/>
      <c r="AE232" s="398"/>
      <c r="AF232" s="398"/>
      <c r="AG232" s="398"/>
      <c r="AH232" s="398"/>
      <c r="AI232" s="398"/>
      <c r="AJ232" s="398"/>
      <c r="AK232" s="398"/>
      <c r="AL232" s="398"/>
      <c r="AM232" s="398"/>
      <c r="AN232" s="398"/>
      <c r="AO232" s="398"/>
      <c r="AP232" s="398"/>
    </row>
    <row r="233" spans="1:42" ht="16.5" customHeight="1" thickTop="1" x14ac:dyDescent="0.25">
      <c r="A233" s="346" t="str">
        <f>IF(B16="","",B16)</f>
        <v/>
      </c>
      <c r="B233" s="121"/>
      <c r="C233" s="76"/>
      <c r="D233" s="974"/>
      <c r="E233" s="950"/>
      <c r="F233" s="461"/>
      <c r="G233" s="346" t="str">
        <f>IF(B16="","",B16)</f>
        <v/>
      </c>
      <c r="H233" s="121"/>
      <c r="I233" s="76"/>
      <c r="J233" s="974"/>
      <c r="K233" s="950"/>
      <c r="L233" s="496"/>
      <c r="M233" s="593" t="str">
        <f>IF(B16="","",B16)</f>
        <v/>
      </c>
      <c r="N233" s="311"/>
      <c r="O233" s="76"/>
      <c r="P233" s="974"/>
      <c r="Q233" s="1085"/>
      <c r="R233" s="435"/>
      <c r="S233" s="435"/>
      <c r="T233" s="435"/>
      <c r="U233" s="398"/>
      <c r="V233" s="398"/>
      <c r="W233" s="398"/>
      <c r="X233" s="398"/>
      <c r="Y233" s="398"/>
      <c r="Z233" s="398"/>
      <c r="AA233" s="398"/>
      <c r="AB233" s="398"/>
      <c r="AC233" s="398"/>
      <c r="AD233" s="398"/>
      <c r="AE233" s="398"/>
      <c r="AF233" s="398"/>
      <c r="AG233" s="398"/>
      <c r="AH233" s="398"/>
      <c r="AI233" s="398"/>
      <c r="AJ233" s="398"/>
      <c r="AK233" s="398"/>
      <c r="AL233" s="398"/>
      <c r="AM233" s="398"/>
      <c r="AN233" s="398"/>
      <c r="AO233" s="398"/>
      <c r="AP233" s="398"/>
    </row>
    <row r="234" spans="1:42" ht="16.5" customHeight="1" x14ac:dyDescent="0.25">
      <c r="A234" s="347" t="s">
        <v>53</v>
      </c>
      <c r="B234" s="117"/>
      <c r="C234" s="76"/>
      <c r="D234" s="462"/>
      <c r="E234" s="463"/>
      <c r="F234" s="461"/>
      <c r="G234" s="349" t="s">
        <v>53</v>
      </c>
      <c r="H234" s="116"/>
      <c r="I234" s="76"/>
      <c r="J234" s="462"/>
      <c r="K234" s="488"/>
      <c r="L234" s="488"/>
      <c r="M234" s="590" t="s">
        <v>53</v>
      </c>
      <c r="N234" s="117"/>
      <c r="O234" s="76"/>
      <c r="P234" s="462"/>
      <c r="Q234" s="399"/>
      <c r="R234" s="435"/>
      <c r="S234" s="435"/>
      <c r="T234" s="435"/>
      <c r="U234" s="398"/>
      <c r="V234" s="398"/>
      <c r="W234" s="398"/>
      <c r="X234" s="398"/>
      <c r="Y234" s="398"/>
      <c r="Z234" s="398"/>
      <c r="AA234" s="398"/>
      <c r="AB234" s="398"/>
      <c r="AC234" s="398"/>
      <c r="AD234" s="398"/>
      <c r="AE234" s="398"/>
      <c r="AF234" s="398"/>
      <c r="AG234" s="398"/>
      <c r="AH234" s="398"/>
      <c r="AI234" s="398"/>
      <c r="AJ234" s="398"/>
      <c r="AK234" s="398"/>
      <c r="AL234" s="398"/>
      <c r="AM234" s="398"/>
      <c r="AN234" s="398"/>
      <c r="AO234" s="398"/>
      <c r="AP234" s="398"/>
    </row>
    <row r="235" spans="1:42" ht="16.5" customHeight="1" x14ac:dyDescent="0.25">
      <c r="A235" s="348" t="str">
        <f>IF(B17="","",B17)</f>
        <v/>
      </c>
      <c r="B235" s="121"/>
      <c r="C235" s="76"/>
      <c r="D235" s="462"/>
      <c r="E235" s="448"/>
      <c r="F235" s="461"/>
      <c r="G235" s="348" t="str">
        <f>IF(B17="","",B17)</f>
        <v/>
      </c>
      <c r="H235" s="121"/>
      <c r="I235" s="76"/>
      <c r="J235" s="462"/>
      <c r="K235" s="444"/>
      <c r="L235" s="444"/>
      <c r="M235" s="591" t="str">
        <f>IF(B17="","",B17)</f>
        <v/>
      </c>
      <c r="N235" s="311"/>
      <c r="O235" s="76"/>
      <c r="P235" s="462"/>
      <c r="Q235" s="399"/>
      <c r="R235" s="435"/>
      <c r="S235" s="435"/>
      <c r="T235" s="435"/>
      <c r="U235" s="398"/>
      <c r="V235" s="398"/>
      <c r="W235" s="398"/>
      <c r="X235" s="398"/>
      <c r="Y235" s="398"/>
      <c r="Z235" s="398"/>
      <c r="AA235" s="398"/>
      <c r="AB235" s="398"/>
      <c r="AC235" s="398"/>
      <c r="AD235" s="398"/>
      <c r="AE235" s="398"/>
      <c r="AF235" s="398"/>
      <c r="AG235" s="398"/>
      <c r="AH235" s="398"/>
      <c r="AI235" s="398"/>
      <c r="AJ235" s="398"/>
      <c r="AK235" s="398"/>
      <c r="AL235" s="398"/>
      <c r="AM235" s="398"/>
      <c r="AN235" s="398"/>
      <c r="AO235" s="398"/>
      <c r="AP235" s="398"/>
    </row>
    <row r="236" spans="1:42" ht="16.5" customHeight="1" x14ac:dyDescent="0.25">
      <c r="A236" s="348" t="str">
        <f>IF(B18="","",B18)</f>
        <v/>
      </c>
      <c r="B236" s="121"/>
      <c r="C236" s="76"/>
      <c r="D236" s="462"/>
      <c r="E236" s="448"/>
      <c r="F236" s="461"/>
      <c r="G236" s="348" t="str">
        <f>IF(B18="","",B18)</f>
        <v/>
      </c>
      <c r="H236" s="121"/>
      <c r="I236" s="76"/>
      <c r="J236" s="462"/>
      <c r="K236" s="444"/>
      <c r="L236" s="444"/>
      <c r="M236" s="591" t="str">
        <f>IF(B18="","",B18)</f>
        <v/>
      </c>
      <c r="N236" s="311"/>
      <c r="O236" s="76"/>
      <c r="P236" s="462"/>
      <c r="Q236" s="399"/>
      <c r="R236" s="435"/>
      <c r="S236" s="435"/>
      <c r="T236" s="435"/>
      <c r="U236" s="398"/>
      <c r="V236" s="398"/>
      <c r="W236" s="398"/>
      <c r="X236" s="398"/>
      <c r="Y236" s="398"/>
      <c r="Z236" s="398"/>
      <c r="AA236" s="398"/>
      <c r="AB236" s="398"/>
      <c r="AC236" s="398"/>
      <c r="AD236" s="398"/>
      <c r="AE236" s="398"/>
      <c r="AF236" s="398"/>
      <c r="AG236" s="398"/>
      <c r="AH236" s="398"/>
      <c r="AI236" s="398"/>
      <c r="AJ236" s="398"/>
      <c r="AK236" s="398"/>
      <c r="AL236" s="398"/>
      <c r="AM236" s="398"/>
      <c r="AN236" s="398"/>
      <c r="AO236" s="398"/>
      <c r="AP236" s="398"/>
    </row>
    <row r="237" spans="1:42" ht="16.5" customHeight="1" x14ac:dyDescent="0.25">
      <c r="A237" s="348" t="str">
        <f>IF(B19="","",B19)</f>
        <v/>
      </c>
      <c r="B237" s="121"/>
      <c r="C237" s="76"/>
      <c r="D237" s="462"/>
      <c r="E237" s="448"/>
      <c r="F237" s="461"/>
      <c r="G237" s="348" t="str">
        <f>IF(B19="","",B19)</f>
        <v/>
      </c>
      <c r="H237" s="121"/>
      <c r="I237" s="76"/>
      <c r="J237" s="462"/>
      <c r="K237" s="444"/>
      <c r="L237" s="444"/>
      <c r="M237" s="591" t="str">
        <f>IF(B19="","",B19)</f>
        <v/>
      </c>
      <c r="N237" s="311"/>
      <c r="O237" s="76"/>
      <c r="P237" s="462"/>
      <c r="Q237" s="399"/>
      <c r="R237" s="435"/>
      <c r="S237" s="435"/>
      <c r="T237" s="435"/>
      <c r="U237" s="398"/>
      <c r="V237" s="398"/>
      <c r="W237" s="398"/>
      <c r="X237" s="398"/>
      <c r="Y237" s="398"/>
      <c r="Z237" s="398"/>
      <c r="AA237" s="398"/>
      <c r="AB237" s="398"/>
      <c r="AC237" s="398"/>
      <c r="AD237" s="398"/>
      <c r="AE237" s="398"/>
      <c r="AF237" s="398"/>
      <c r="AG237" s="398"/>
      <c r="AH237" s="398"/>
      <c r="AI237" s="398"/>
      <c r="AJ237" s="398"/>
      <c r="AK237" s="398"/>
      <c r="AL237" s="398"/>
      <c r="AM237" s="398"/>
      <c r="AN237" s="398"/>
      <c r="AO237" s="398"/>
      <c r="AP237" s="398"/>
    </row>
    <row r="238" spans="1:42" ht="16.5" customHeight="1" thickBot="1" x14ac:dyDescent="0.25">
      <c r="A238" s="348" t="str">
        <f>IF(B20="","",B20)</f>
        <v/>
      </c>
      <c r="B238" s="121"/>
      <c r="C238" s="76"/>
      <c r="D238" s="464"/>
      <c r="E238" s="465"/>
      <c r="F238" s="461"/>
      <c r="G238" s="348" t="str">
        <f>IF(B20="","",B20)</f>
        <v/>
      </c>
      <c r="H238" s="121"/>
      <c r="I238" s="76"/>
      <c r="J238" s="464"/>
      <c r="K238" s="465"/>
      <c r="L238" s="461"/>
      <c r="M238" s="591" t="str">
        <f>IF(B20="","",B20)</f>
        <v/>
      </c>
      <c r="N238" s="311"/>
      <c r="O238" s="76"/>
      <c r="P238" s="582"/>
      <c r="Q238" s="399"/>
      <c r="R238" s="435"/>
      <c r="S238" s="435"/>
      <c r="T238" s="435"/>
      <c r="U238" s="398"/>
      <c r="V238" s="398"/>
      <c r="W238" s="398"/>
      <c r="X238" s="398"/>
      <c r="Y238" s="398"/>
      <c r="Z238" s="398"/>
      <c r="AA238" s="398"/>
      <c r="AB238" s="398"/>
      <c r="AC238" s="398"/>
      <c r="AD238" s="398"/>
      <c r="AE238" s="398"/>
      <c r="AF238" s="398"/>
      <c r="AG238" s="398"/>
      <c r="AH238" s="398"/>
      <c r="AI238" s="398"/>
      <c r="AJ238" s="398"/>
      <c r="AK238" s="398"/>
      <c r="AL238" s="398"/>
      <c r="AM238" s="398"/>
      <c r="AN238" s="398"/>
      <c r="AO238" s="398"/>
      <c r="AP238" s="398"/>
    </row>
    <row r="239" spans="1:42" ht="16.5" customHeight="1" thickTop="1" thickBot="1" x14ac:dyDescent="0.3">
      <c r="A239" s="348" t="str">
        <f>IF(B21="","",B21)</f>
        <v/>
      </c>
      <c r="B239" s="121"/>
      <c r="C239" s="76"/>
      <c r="D239" s="807" t="s">
        <v>101</v>
      </c>
      <c r="E239" s="948" t="s">
        <v>254</v>
      </c>
      <c r="F239" s="461"/>
      <c r="G239" s="348" t="str">
        <f>IF(B21="","",B21)</f>
        <v/>
      </c>
      <c r="H239" s="121"/>
      <c r="I239" s="76"/>
      <c r="J239" s="972"/>
      <c r="K239" s="465"/>
      <c r="L239" s="461"/>
      <c r="M239" s="591" t="str">
        <f>IF(B21="","",B21)</f>
        <v/>
      </c>
      <c r="N239" s="311"/>
      <c r="O239" s="76"/>
      <c r="P239" s="972"/>
      <c r="Q239" s="583"/>
      <c r="R239" s="435"/>
      <c r="S239" s="435"/>
      <c r="T239" s="435"/>
      <c r="U239" s="398"/>
      <c r="V239" s="398"/>
      <c r="W239" s="398"/>
      <c r="X239" s="398"/>
      <c r="Y239" s="398"/>
      <c r="Z239" s="398"/>
      <c r="AA239" s="398"/>
      <c r="AB239" s="398"/>
      <c r="AC239" s="398"/>
      <c r="AD239" s="398"/>
      <c r="AE239" s="398"/>
      <c r="AF239" s="398"/>
      <c r="AG239" s="398"/>
      <c r="AH239" s="398"/>
      <c r="AI239" s="398"/>
      <c r="AJ239" s="398"/>
      <c r="AK239" s="398"/>
      <c r="AL239" s="398"/>
      <c r="AM239" s="398"/>
      <c r="AN239" s="398"/>
      <c r="AO239" s="398"/>
      <c r="AP239" s="398"/>
    </row>
    <row r="240" spans="1:42" ht="16.5" customHeight="1" thickTop="1" thickBot="1" x14ac:dyDescent="0.3">
      <c r="A240" s="349" t="s">
        <v>53</v>
      </c>
      <c r="B240" s="117"/>
      <c r="C240" s="76"/>
      <c r="D240" s="806" t="s">
        <v>322</v>
      </c>
      <c r="E240" s="949"/>
      <c r="F240" s="461"/>
      <c r="G240" s="349" t="s">
        <v>53</v>
      </c>
      <c r="H240" s="116"/>
      <c r="I240" s="76"/>
      <c r="J240" s="972"/>
      <c r="K240" s="465"/>
      <c r="L240" s="461"/>
      <c r="M240" s="349" t="s">
        <v>53</v>
      </c>
      <c r="N240" s="117"/>
      <c r="O240" s="76"/>
      <c r="P240" s="972"/>
      <c r="Q240" s="583"/>
      <c r="R240" s="435"/>
      <c r="S240" s="435"/>
      <c r="T240" s="435"/>
      <c r="U240" s="398"/>
      <c r="V240" s="398"/>
      <c r="W240" s="398"/>
      <c r="X240" s="398"/>
      <c r="Y240" s="398"/>
      <c r="Z240" s="398"/>
      <c r="AA240" s="398"/>
      <c r="AB240" s="398"/>
      <c r="AC240" s="398"/>
      <c r="AD240" s="398"/>
      <c r="AE240" s="398"/>
      <c r="AF240" s="398"/>
      <c r="AG240" s="398"/>
      <c r="AH240" s="398"/>
      <c r="AI240" s="398"/>
      <c r="AJ240" s="398"/>
      <c r="AK240" s="398"/>
      <c r="AL240" s="398"/>
      <c r="AM240" s="398"/>
      <c r="AN240" s="398"/>
      <c r="AO240" s="398"/>
      <c r="AP240" s="398"/>
    </row>
    <row r="241" spans="1:42" ht="16.5" customHeight="1" thickTop="1" thickBot="1" x14ac:dyDescent="0.3">
      <c r="A241" s="348" t="str">
        <f>IF(B22="","",B22)</f>
        <v/>
      </c>
      <c r="B241" s="121"/>
      <c r="C241" s="76"/>
      <c r="D241" s="806" t="s">
        <v>321</v>
      </c>
      <c r="E241" s="948" t="s">
        <v>255</v>
      </c>
      <c r="F241" s="461"/>
      <c r="G241" s="348" t="str">
        <f>IF(B22="","",B22)</f>
        <v/>
      </c>
      <c r="H241" s="121"/>
      <c r="I241" s="76"/>
      <c r="J241" s="1288"/>
      <c r="K241" s="465"/>
      <c r="L241" s="461"/>
      <c r="M241" s="591" t="str">
        <f>IF(B22="","",B22)</f>
        <v/>
      </c>
      <c r="N241" s="311"/>
      <c r="O241" s="76"/>
      <c r="P241" s="1288"/>
      <c r="Q241" s="584"/>
      <c r="R241" s="435"/>
      <c r="S241" s="435"/>
      <c r="T241" s="435"/>
      <c r="U241" s="398"/>
      <c r="V241" s="398"/>
      <c r="W241" s="398"/>
      <c r="X241" s="398"/>
      <c r="Y241" s="398"/>
      <c r="Z241" s="398"/>
      <c r="AA241" s="398"/>
      <c r="AB241" s="398"/>
      <c r="AC241" s="398"/>
      <c r="AD241" s="398"/>
      <c r="AE241" s="398"/>
      <c r="AF241" s="398"/>
      <c r="AG241" s="398"/>
      <c r="AH241" s="398"/>
      <c r="AI241" s="398"/>
      <c r="AJ241" s="398"/>
      <c r="AK241" s="398"/>
      <c r="AL241" s="398"/>
      <c r="AM241" s="398"/>
      <c r="AN241" s="398"/>
      <c r="AO241" s="398"/>
      <c r="AP241" s="398"/>
    </row>
    <row r="242" spans="1:42" ht="16.5" customHeight="1" thickTop="1" thickBot="1" x14ac:dyDescent="0.3">
      <c r="A242" s="348" t="str">
        <f>IF(B23="","",B23)</f>
        <v/>
      </c>
      <c r="B242" s="121"/>
      <c r="C242" s="76"/>
      <c r="D242" s="807" t="s">
        <v>317</v>
      </c>
      <c r="E242" s="949"/>
      <c r="F242" s="461"/>
      <c r="G242" s="348" t="str">
        <f>IF(B23="","",B23)</f>
        <v/>
      </c>
      <c r="H242" s="121"/>
      <c r="I242" s="76"/>
      <c r="J242" s="1288"/>
      <c r="K242" s="465"/>
      <c r="L242" s="461"/>
      <c r="M242" s="591" t="str">
        <f>IF(B23="","",B23)</f>
        <v/>
      </c>
      <c r="N242" s="311"/>
      <c r="O242" s="76"/>
      <c r="P242" s="1288"/>
      <c r="Q242" s="584"/>
      <c r="R242" s="435"/>
      <c r="S242" s="435"/>
      <c r="T242" s="435"/>
      <c r="U242" s="398"/>
      <c r="V242" s="398"/>
      <c r="W242" s="398"/>
      <c r="X242" s="398"/>
      <c r="Y242" s="398"/>
      <c r="Z242" s="398"/>
      <c r="AA242" s="398"/>
      <c r="AB242" s="398"/>
      <c r="AC242" s="398"/>
      <c r="AD242" s="398"/>
      <c r="AE242" s="398"/>
      <c r="AF242" s="398"/>
      <c r="AG242" s="398"/>
      <c r="AH242" s="398"/>
      <c r="AI242" s="398"/>
      <c r="AJ242" s="398"/>
      <c r="AK242" s="398"/>
      <c r="AL242" s="398"/>
      <c r="AM242" s="398"/>
      <c r="AN242" s="398"/>
      <c r="AO242" s="398"/>
      <c r="AP242" s="398"/>
    </row>
    <row r="243" spans="1:42" ht="16.5" customHeight="1" thickTop="1" thickBot="1" x14ac:dyDescent="0.3">
      <c r="A243" s="348" t="str">
        <f>IF(B24="","",B24)</f>
        <v/>
      </c>
      <c r="B243" s="121"/>
      <c r="C243" s="76"/>
      <c r="D243" s="711" t="s">
        <v>315</v>
      </c>
      <c r="E243" s="986"/>
      <c r="F243" s="461"/>
      <c r="G243" s="348" t="str">
        <f>IF(B24="","",B24)</f>
        <v/>
      </c>
      <c r="H243" s="121"/>
      <c r="I243" s="76"/>
      <c r="J243" s="972"/>
      <c r="K243" s="465"/>
      <c r="L243" s="461"/>
      <c r="M243" s="591" t="str">
        <f>IF(B24="","",B24)</f>
        <v/>
      </c>
      <c r="N243" s="311"/>
      <c r="O243" s="76"/>
      <c r="P243" s="972"/>
      <c r="Q243" s="583"/>
      <c r="R243" s="435"/>
      <c r="S243" s="435"/>
      <c r="T243" s="435"/>
      <c r="U243" s="398"/>
      <c r="V243" s="398"/>
      <c r="W243" s="398"/>
      <c r="X243" s="398"/>
      <c r="Y243" s="398"/>
      <c r="Z243" s="398"/>
      <c r="AA243" s="398"/>
      <c r="AB243" s="398"/>
      <c r="AC243" s="398"/>
      <c r="AD243" s="398"/>
      <c r="AE243" s="398"/>
      <c r="AF243" s="398"/>
      <c r="AG243" s="398"/>
      <c r="AH243" s="398"/>
      <c r="AI243" s="398"/>
      <c r="AJ243" s="398"/>
      <c r="AK243" s="398"/>
      <c r="AL243" s="398"/>
      <c r="AM243" s="398"/>
      <c r="AN243" s="398"/>
      <c r="AO243" s="398"/>
      <c r="AP243" s="398"/>
    </row>
    <row r="244" spans="1:42" ht="16.5" customHeight="1" thickTop="1" thickBot="1" x14ac:dyDescent="0.3">
      <c r="A244" s="348" t="str">
        <f>IF(B25="","",B25)</f>
        <v/>
      </c>
      <c r="B244" s="121"/>
      <c r="C244" s="76"/>
      <c r="D244" s="711" t="s">
        <v>343</v>
      </c>
      <c r="E244" s="987"/>
      <c r="F244" s="461"/>
      <c r="G244" s="348" t="str">
        <f>IF(B25="","",B25)</f>
        <v/>
      </c>
      <c r="H244" s="121"/>
      <c r="I244" s="76"/>
      <c r="J244" s="972"/>
      <c r="K244" s="465"/>
      <c r="L244" s="461"/>
      <c r="M244" s="591" t="str">
        <f>IF(B25="","",B25)</f>
        <v/>
      </c>
      <c r="N244" s="311"/>
      <c r="O244" s="76"/>
      <c r="P244" s="972"/>
      <c r="Q244" s="583"/>
      <c r="R244" s="435"/>
      <c r="S244" s="435"/>
      <c r="T244" s="435"/>
      <c r="U244" s="398"/>
      <c r="V244" s="398"/>
      <c r="W244" s="398"/>
      <c r="X244" s="398"/>
      <c r="Y244" s="398"/>
      <c r="Z244" s="398"/>
      <c r="AA244" s="398"/>
      <c r="AB244" s="398"/>
      <c r="AC244" s="398"/>
      <c r="AD244" s="398"/>
      <c r="AE244" s="398"/>
      <c r="AF244" s="398"/>
      <c r="AG244" s="398"/>
      <c r="AH244" s="398"/>
      <c r="AI244" s="398"/>
      <c r="AJ244" s="398"/>
      <c r="AK244" s="398"/>
      <c r="AL244" s="398"/>
      <c r="AM244" s="398"/>
      <c r="AN244" s="398"/>
      <c r="AO244" s="398"/>
      <c r="AP244" s="398"/>
    </row>
    <row r="245" spans="1:42" ht="16.5" customHeight="1" thickTop="1" thickBot="1" x14ac:dyDescent="0.3">
      <c r="A245" s="348" t="str">
        <f>IF(B26="","",B26)</f>
        <v/>
      </c>
      <c r="B245" s="121"/>
      <c r="C245" s="76"/>
      <c r="D245" s="713" t="s">
        <v>344</v>
      </c>
      <c r="E245" s="948" t="s">
        <v>259</v>
      </c>
      <c r="F245" s="461"/>
      <c r="G245" s="348" t="str">
        <f>IF(B26="","",B26)</f>
        <v/>
      </c>
      <c r="H245" s="121"/>
      <c r="I245" s="76"/>
      <c r="J245" s="972"/>
      <c r="K245" s="465"/>
      <c r="L245" s="461"/>
      <c r="M245" s="591" t="str">
        <f>IF(B26="","",B26)</f>
        <v/>
      </c>
      <c r="N245" s="311"/>
      <c r="O245" s="76"/>
      <c r="P245" s="972"/>
      <c r="Q245" s="583"/>
      <c r="R245" s="435"/>
      <c r="S245" s="435"/>
      <c r="T245" s="435"/>
      <c r="U245" s="398"/>
      <c r="V245" s="398"/>
      <c r="W245" s="398"/>
      <c r="X245" s="398"/>
      <c r="Y245" s="398"/>
      <c r="Z245" s="398"/>
      <c r="AA245" s="398"/>
      <c r="AB245" s="398"/>
      <c r="AC245" s="398"/>
      <c r="AD245" s="398"/>
      <c r="AE245" s="398"/>
      <c r="AF245" s="398"/>
      <c r="AG245" s="398"/>
      <c r="AH245" s="398"/>
      <c r="AI245" s="398"/>
      <c r="AJ245" s="398"/>
      <c r="AK245" s="398"/>
      <c r="AL245" s="398"/>
      <c r="AM245" s="398"/>
      <c r="AN245" s="398"/>
      <c r="AO245" s="398"/>
      <c r="AP245" s="398"/>
    </row>
    <row r="246" spans="1:42" ht="16.5" customHeight="1" thickTop="1" thickBot="1" x14ac:dyDescent="0.3">
      <c r="A246" s="349" t="s">
        <v>53</v>
      </c>
      <c r="B246" s="117"/>
      <c r="C246" s="76"/>
      <c r="D246" s="713" t="s">
        <v>319</v>
      </c>
      <c r="E246" s="949"/>
      <c r="F246" s="461"/>
      <c r="G246" s="349" t="s">
        <v>53</v>
      </c>
      <c r="H246" s="116"/>
      <c r="I246" s="76"/>
      <c r="J246" s="1288"/>
      <c r="K246" s="465"/>
      <c r="L246" s="461"/>
      <c r="M246" s="349" t="s">
        <v>53</v>
      </c>
      <c r="N246" s="117"/>
      <c r="O246" s="76"/>
      <c r="P246" s="1288"/>
      <c r="Q246" s="584"/>
      <c r="R246" s="435"/>
      <c r="S246" s="435"/>
      <c r="T246" s="435"/>
      <c r="U246" s="398"/>
      <c r="V246" s="398"/>
      <c r="W246" s="398"/>
      <c r="X246" s="398"/>
      <c r="Y246" s="398"/>
      <c r="Z246" s="398"/>
      <c r="AA246" s="398"/>
      <c r="AB246" s="398"/>
      <c r="AC246" s="398"/>
      <c r="AD246" s="398"/>
      <c r="AE246" s="398"/>
      <c r="AF246" s="398"/>
      <c r="AG246" s="398"/>
      <c r="AH246" s="398"/>
      <c r="AI246" s="398"/>
      <c r="AJ246" s="398"/>
      <c r="AK246" s="398"/>
      <c r="AL246" s="398"/>
      <c r="AM246" s="398"/>
      <c r="AN246" s="398"/>
      <c r="AO246" s="398"/>
      <c r="AP246" s="398"/>
    </row>
    <row r="247" spans="1:42" ht="16.5" customHeight="1" thickTop="1" thickBot="1" x14ac:dyDescent="0.3">
      <c r="A247" s="348" t="str">
        <f>IF(B27="","",B27)</f>
        <v/>
      </c>
      <c r="B247" s="121"/>
      <c r="C247" s="76"/>
      <c r="D247" s="713" t="s">
        <v>345</v>
      </c>
      <c r="E247" s="986"/>
      <c r="F247" s="461"/>
      <c r="G247" s="348" t="str">
        <f>IF(B27="","",B27)</f>
        <v/>
      </c>
      <c r="H247" s="121"/>
      <c r="I247" s="76"/>
      <c r="J247" s="1288"/>
      <c r="K247" s="465"/>
      <c r="L247" s="461"/>
      <c r="M247" s="591" t="str">
        <f>IF(B27="","",B27)</f>
        <v/>
      </c>
      <c r="N247" s="311"/>
      <c r="O247" s="76"/>
      <c r="P247" s="1288"/>
      <c r="Q247" s="584"/>
      <c r="R247" s="435"/>
      <c r="S247" s="435"/>
      <c r="T247" s="435"/>
      <c r="U247" s="398"/>
      <c r="V247" s="398"/>
      <c r="W247" s="398"/>
      <c r="X247" s="398"/>
      <c r="Y247" s="398"/>
      <c r="Z247" s="398"/>
      <c r="AA247" s="398"/>
      <c r="AB247" s="398"/>
      <c r="AC247" s="398"/>
      <c r="AD247" s="398"/>
      <c r="AE247" s="398"/>
      <c r="AF247" s="398"/>
      <c r="AG247" s="398"/>
      <c r="AH247" s="398"/>
      <c r="AI247" s="398"/>
      <c r="AJ247" s="398"/>
      <c r="AK247" s="398"/>
      <c r="AL247" s="398"/>
      <c r="AM247" s="398"/>
      <c r="AN247" s="398"/>
      <c r="AO247" s="398"/>
      <c r="AP247" s="398"/>
    </row>
    <row r="248" spans="1:42" ht="16.5" customHeight="1" thickTop="1" thickBot="1" x14ac:dyDescent="0.3">
      <c r="A248" s="348" t="str">
        <f>IF(B28="","",B28)</f>
        <v/>
      </c>
      <c r="B248" s="121"/>
      <c r="C248" s="76"/>
      <c r="D248" s="713" t="s">
        <v>346</v>
      </c>
      <c r="E248" s="987"/>
      <c r="F248" s="461"/>
      <c r="G248" s="348" t="str">
        <f>IF(B28="","",B28)</f>
        <v/>
      </c>
      <c r="H248" s="121"/>
      <c r="I248" s="76"/>
      <c r="J248" s="464"/>
      <c r="K248" s="465"/>
      <c r="L248" s="461"/>
      <c r="M248" s="591" t="str">
        <f>IF(B28="","",B28)</f>
        <v/>
      </c>
      <c r="N248" s="311"/>
      <c r="O248" s="76"/>
      <c r="P248" s="461"/>
      <c r="Q248" s="461"/>
      <c r="R248" s="435"/>
      <c r="S248" s="435"/>
      <c r="T248" s="435"/>
      <c r="U248" s="398"/>
      <c r="V248" s="398"/>
      <c r="W248" s="398"/>
      <c r="X248" s="398"/>
      <c r="Y248" s="398"/>
      <c r="Z248" s="398"/>
      <c r="AA248" s="398"/>
      <c r="AB248" s="398"/>
      <c r="AC248" s="398"/>
      <c r="AD248" s="398"/>
      <c r="AE248" s="398"/>
      <c r="AF248" s="398"/>
      <c r="AG248" s="398"/>
      <c r="AH248" s="398"/>
      <c r="AI248" s="398"/>
      <c r="AJ248" s="398"/>
      <c r="AK248" s="398"/>
      <c r="AL248" s="398"/>
      <c r="AM248" s="398"/>
      <c r="AN248" s="398"/>
      <c r="AO248" s="398"/>
      <c r="AP248" s="398"/>
    </row>
    <row r="249" spans="1:42" ht="16.5" customHeight="1" thickTop="1" thickBot="1" x14ac:dyDescent="0.3">
      <c r="A249" s="348" t="str">
        <f>IF(B29="","",B29)</f>
        <v/>
      </c>
      <c r="B249" s="121"/>
      <c r="C249" s="76"/>
      <c r="D249" s="714" t="s">
        <v>347</v>
      </c>
      <c r="E249" s="948" t="s">
        <v>256</v>
      </c>
      <c r="F249" s="461"/>
      <c r="G249" s="348" t="str">
        <f>IF(B29="","",B29)</f>
        <v/>
      </c>
      <c r="H249" s="121"/>
      <c r="I249" s="76"/>
      <c r="J249" s="465"/>
      <c r="K249" s="465"/>
      <c r="L249" s="461"/>
      <c r="M249" s="591" t="str">
        <f>IF(B29="","",B29)</f>
        <v/>
      </c>
      <c r="N249" s="311"/>
      <c r="O249" s="76"/>
      <c r="P249" s="461"/>
      <c r="Q249" s="461"/>
      <c r="R249" s="435"/>
      <c r="S249" s="435"/>
      <c r="T249" s="435"/>
      <c r="U249" s="398"/>
      <c r="V249" s="398"/>
      <c r="W249" s="398"/>
      <c r="X249" s="398"/>
      <c r="Y249" s="398"/>
      <c r="Z249" s="398"/>
      <c r="AA249" s="398"/>
      <c r="AB249" s="398"/>
      <c r="AC249" s="398"/>
      <c r="AD249" s="398"/>
      <c r="AE249" s="398"/>
      <c r="AF249" s="398"/>
      <c r="AG249" s="398"/>
      <c r="AH249" s="398"/>
      <c r="AI249" s="398"/>
      <c r="AJ249" s="398"/>
      <c r="AK249" s="398"/>
      <c r="AL249" s="398"/>
      <c r="AM249" s="398"/>
      <c r="AN249" s="398"/>
      <c r="AO249" s="398"/>
      <c r="AP249" s="398"/>
    </row>
    <row r="250" spans="1:42" ht="16.5" customHeight="1" thickTop="1" thickBot="1" x14ac:dyDescent="0.3">
      <c r="A250" s="348" t="str">
        <f>IF(B30="","",B30)</f>
        <v/>
      </c>
      <c r="B250" s="121"/>
      <c r="C250" s="76"/>
      <c r="D250" s="714" t="s">
        <v>348</v>
      </c>
      <c r="E250" s="949"/>
      <c r="F250" s="461"/>
      <c r="G250" s="348" t="str">
        <f>IF(B30="","",B30)</f>
        <v/>
      </c>
      <c r="H250" s="121"/>
      <c r="I250" s="76"/>
      <c r="J250" s="465"/>
      <c r="K250" s="465"/>
      <c r="L250" s="461"/>
      <c r="M250" s="591" t="str">
        <f>IF(B30="","",B30)</f>
        <v/>
      </c>
      <c r="N250" s="311"/>
      <c r="O250" s="76"/>
      <c r="P250" s="461"/>
      <c r="Q250" s="461"/>
      <c r="R250" s="435"/>
      <c r="S250" s="435"/>
      <c r="T250" s="435"/>
      <c r="U250" s="398"/>
      <c r="V250" s="398"/>
      <c r="W250" s="398"/>
      <c r="X250" s="398"/>
      <c r="Y250" s="398"/>
      <c r="Z250" s="398"/>
      <c r="AA250" s="398"/>
      <c r="AB250" s="398"/>
      <c r="AC250" s="398"/>
      <c r="AD250" s="398"/>
      <c r="AE250" s="398"/>
      <c r="AF250" s="398"/>
      <c r="AG250" s="398"/>
      <c r="AH250" s="398"/>
      <c r="AI250" s="398"/>
      <c r="AJ250" s="398"/>
      <c r="AK250" s="398"/>
      <c r="AL250" s="398"/>
      <c r="AM250" s="398"/>
      <c r="AN250" s="398"/>
      <c r="AO250" s="398"/>
      <c r="AP250" s="398"/>
    </row>
    <row r="251" spans="1:42" ht="16.5" customHeight="1" thickTop="1" thickBot="1" x14ac:dyDescent="0.3">
      <c r="A251" s="348" t="str">
        <f>IF(B31="","",B31)</f>
        <v/>
      </c>
      <c r="B251" s="121"/>
      <c r="C251" s="76"/>
      <c r="D251" s="714" t="s">
        <v>314</v>
      </c>
      <c r="E251" s="986"/>
      <c r="F251" s="461"/>
      <c r="G251" s="348" t="str">
        <f>IF(B31="","",B31)</f>
        <v/>
      </c>
      <c r="H251" s="121"/>
      <c r="I251" s="76"/>
      <c r="J251" s="465"/>
      <c r="K251" s="465"/>
      <c r="L251" s="461"/>
      <c r="M251" s="591" t="str">
        <f>IF(B31="","",B31)</f>
        <v/>
      </c>
      <c r="N251" s="311"/>
      <c r="O251" s="76"/>
      <c r="P251" s="461"/>
      <c r="Q251" s="461"/>
      <c r="R251" s="435"/>
      <c r="S251" s="435"/>
      <c r="T251" s="435"/>
      <c r="U251" s="398"/>
      <c r="V251" s="398"/>
      <c r="W251" s="398"/>
      <c r="X251" s="398"/>
      <c r="Y251" s="398"/>
      <c r="Z251" s="398"/>
      <c r="AA251" s="398"/>
      <c r="AB251" s="398"/>
      <c r="AC251" s="398"/>
      <c r="AD251" s="398"/>
      <c r="AE251" s="398"/>
      <c r="AF251" s="398"/>
      <c r="AG251" s="398"/>
      <c r="AH251" s="398"/>
      <c r="AI251" s="398"/>
      <c r="AJ251" s="398"/>
      <c r="AK251" s="398"/>
      <c r="AL251" s="398"/>
      <c r="AM251" s="398"/>
      <c r="AN251" s="398"/>
      <c r="AO251" s="398"/>
      <c r="AP251" s="398"/>
    </row>
    <row r="252" spans="1:42" ht="16.5" customHeight="1" thickTop="1" thickBot="1" x14ac:dyDescent="0.3">
      <c r="A252" s="349" t="s">
        <v>53</v>
      </c>
      <c r="B252" s="117"/>
      <c r="C252" s="76"/>
      <c r="D252" s="714" t="s">
        <v>349</v>
      </c>
      <c r="E252" s="987"/>
      <c r="F252" s="461"/>
      <c r="G252" s="349" t="s">
        <v>53</v>
      </c>
      <c r="H252" s="116"/>
      <c r="I252" s="76"/>
      <c r="J252" s="465"/>
      <c r="K252" s="465"/>
      <c r="L252" s="461"/>
      <c r="M252" s="349" t="s">
        <v>53</v>
      </c>
      <c r="N252" s="117"/>
      <c r="O252" s="76"/>
      <c r="P252" s="461"/>
      <c r="Q252" s="461"/>
      <c r="R252" s="435"/>
      <c r="S252" s="435"/>
      <c r="T252" s="435"/>
      <c r="U252" s="398"/>
      <c r="V252" s="398"/>
      <c r="W252" s="398"/>
      <c r="X252" s="398"/>
      <c r="Y252" s="398"/>
      <c r="Z252" s="398"/>
      <c r="AA252" s="398"/>
      <c r="AB252" s="398"/>
      <c r="AC252" s="398"/>
      <c r="AD252" s="398"/>
      <c r="AE252" s="398"/>
      <c r="AF252" s="398"/>
      <c r="AG252" s="398"/>
      <c r="AH252" s="398"/>
      <c r="AI252" s="398"/>
      <c r="AJ252" s="398"/>
      <c r="AK252" s="398"/>
      <c r="AL252" s="398"/>
      <c r="AM252" s="398"/>
      <c r="AN252" s="398"/>
      <c r="AO252" s="398"/>
      <c r="AP252" s="398"/>
    </row>
    <row r="253" spans="1:42" ht="16.5" customHeight="1" thickTop="1" thickBot="1" x14ac:dyDescent="0.3">
      <c r="A253" s="348" t="str">
        <f>IF(B32="","",B32)</f>
        <v/>
      </c>
      <c r="B253" s="121"/>
      <c r="C253" s="76"/>
      <c r="D253" s="714" t="s">
        <v>316</v>
      </c>
      <c r="E253" s="948" t="s">
        <v>323</v>
      </c>
      <c r="F253" s="461"/>
      <c r="G253" s="348" t="str">
        <f>IF(B32="","",B32)</f>
        <v/>
      </c>
      <c r="H253" s="121"/>
      <c r="I253" s="76"/>
      <c r="J253" s="465"/>
      <c r="K253" s="465"/>
      <c r="L253" s="461"/>
      <c r="M253" s="591" t="str">
        <f>IF(B32="","",B32)</f>
        <v/>
      </c>
      <c r="N253" s="311"/>
      <c r="O253" s="76"/>
      <c r="P253" s="461"/>
      <c r="Q253" s="461"/>
      <c r="R253" s="435"/>
      <c r="S253" s="435"/>
      <c r="T253" s="435"/>
      <c r="U253" s="398"/>
      <c r="V253" s="398"/>
      <c r="W253" s="398"/>
      <c r="X253" s="398"/>
      <c r="Y253" s="398"/>
      <c r="Z253" s="398"/>
      <c r="AA253" s="398"/>
      <c r="AB253" s="398"/>
      <c r="AC253" s="398"/>
      <c r="AD253" s="398"/>
      <c r="AE253" s="398"/>
      <c r="AF253" s="398"/>
      <c r="AG253" s="398"/>
      <c r="AH253" s="398"/>
      <c r="AI253" s="398"/>
      <c r="AJ253" s="398"/>
      <c r="AK253" s="398"/>
      <c r="AL253" s="398"/>
      <c r="AM253" s="398"/>
      <c r="AN253" s="398"/>
      <c r="AO253" s="398"/>
      <c r="AP253" s="398"/>
    </row>
    <row r="254" spans="1:42" ht="16.5" customHeight="1" thickTop="1" thickBot="1" x14ac:dyDescent="0.3">
      <c r="A254" s="350" t="str">
        <f>IF(B33="","",B33)</f>
        <v>MUESTRA CONTROL</v>
      </c>
      <c r="B254" s="121"/>
      <c r="C254" s="76"/>
      <c r="D254" s="714" t="s">
        <v>318</v>
      </c>
      <c r="E254" s="949"/>
      <c r="F254" s="461"/>
      <c r="G254" s="350" t="str">
        <f>IF(B33="","",B33)</f>
        <v>MUESTRA CONTROL</v>
      </c>
      <c r="H254" s="121"/>
      <c r="I254" s="76"/>
      <c r="J254" s="465"/>
      <c r="K254" s="465"/>
      <c r="L254" s="461"/>
      <c r="M254" s="592" t="str">
        <f>IF(B33="","",B33)</f>
        <v>MUESTRA CONTROL</v>
      </c>
      <c r="N254" s="311"/>
      <c r="O254" s="76"/>
      <c r="P254" s="461"/>
      <c r="Q254" s="461"/>
      <c r="R254" s="435"/>
      <c r="S254" s="435"/>
      <c r="T254" s="435"/>
      <c r="U254" s="398"/>
      <c r="V254" s="398"/>
      <c r="W254" s="398"/>
      <c r="X254" s="398"/>
      <c r="Y254" s="398"/>
      <c r="Z254" s="398"/>
      <c r="AA254" s="398"/>
      <c r="AB254" s="398"/>
      <c r="AC254" s="398"/>
      <c r="AD254" s="398"/>
      <c r="AE254" s="398"/>
      <c r="AF254" s="398"/>
      <c r="AG254" s="398"/>
      <c r="AH254" s="398"/>
      <c r="AI254" s="398"/>
      <c r="AJ254" s="398"/>
      <c r="AK254" s="398"/>
      <c r="AL254" s="398"/>
      <c r="AM254" s="398"/>
      <c r="AN254" s="398"/>
      <c r="AO254" s="398"/>
      <c r="AP254" s="398"/>
    </row>
    <row r="255" spans="1:42" ht="16.5" customHeight="1" thickTop="1" thickBot="1" x14ac:dyDescent="0.3">
      <c r="A255" s="348" t="str">
        <f>IF(B34="","",B34)</f>
        <v/>
      </c>
      <c r="B255" s="121"/>
      <c r="C255" s="76"/>
      <c r="D255" s="714" t="s">
        <v>320</v>
      </c>
      <c r="E255" s="986"/>
      <c r="F255" s="461"/>
      <c r="G255" s="348" t="str">
        <f>IF(B34="","",B34)</f>
        <v/>
      </c>
      <c r="H255" s="121"/>
      <c r="I255" s="76"/>
      <c r="J255" s="465"/>
      <c r="K255" s="465"/>
      <c r="L255" s="461"/>
      <c r="M255" s="591" t="str">
        <f>IF(B34="","",B34)</f>
        <v/>
      </c>
      <c r="N255" s="311"/>
      <c r="O255" s="76"/>
      <c r="P255" s="461"/>
      <c r="Q255" s="461"/>
      <c r="R255" s="435"/>
      <c r="S255" s="435"/>
      <c r="T255" s="435"/>
      <c r="U255" s="398"/>
      <c r="V255" s="398"/>
      <c r="W255" s="398"/>
      <c r="X255" s="398"/>
      <c r="Y255" s="398"/>
      <c r="Z255" s="398"/>
      <c r="AA255" s="398"/>
      <c r="AB255" s="398"/>
      <c r="AC255" s="398"/>
      <c r="AD255" s="398"/>
      <c r="AE255" s="398"/>
      <c r="AF255" s="398"/>
      <c r="AG255" s="398"/>
      <c r="AH255" s="398"/>
      <c r="AI255" s="398"/>
      <c r="AJ255" s="398"/>
      <c r="AK255" s="398"/>
      <c r="AL255" s="398"/>
      <c r="AM255" s="398"/>
      <c r="AN255" s="398"/>
      <c r="AO255" s="398"/>
      <c r="AP255" s="398"/>
    </row>
    <row r="256" spans="1:42" ht="16.5" customHeight="1" thickTop="1" thickBot="1" x14ac:dyDescent="0.3">
      <c r="A256" s="348" t="str">
        <f>IF(B35="","",B35)</f>
        <v/>
      </c>
      <c r="B256" s="121"/>
      <c r="C256" s="76"/>
      <c r="D256" s="714" t="s">
        <v>313</v>
      </c>
      <c r="E256" s="994"/>
      <c r="F256" s="461"/>
      <c r="G256" s="348" t="str">
        <f>IF(B35="","",B35)</f>
        <v/>
      </c>
      <c r="H256" s="121"/>
      <c r="I256" s="76"/>
      <c r="J256" s="465"/>
      <c r="K256" s="465"/>
      <c r="L256" s="461"/>
      <c r="M256" s="591" t="str">
        <f>IF(B35="","",B35)</f>
        <v/>
      </c>
      <c r="N256" s="311"/>
      <c r="O256" s="76"/>
      <c r="P256" s="461"/>
      <c r="Q256" s="461"/>
      <c r="R256" s="435"/>
      <c r="S256" s="435"/>
      <c r="T256" s="435"/>
      <c r="U256" s="398"/>
      <c r="V256" s="398"/>
      <c r="W256" s="398"/>
      <c r="X256" s="398"/>
      <c r="Y256" s="398"/>
      <c r="Z256" s="398"/>
      <c r="AA256" s="398"/>
      <c r="AB256" s="398"/>
      <c r="AC256" s="398"/>
      <c r="AD256" s="398"/>
      <c r="AE256" s="398"/>
      <c r="AF256" s="398"/>
      <c r="AG256" s="398"/>
      <c r="AH256" s="398"/>
      <c r="AI256" s="398"/>
      <c r="AJ256" s="398"/>
      <c r="AK256" s="398"/>
      <c r="AL256" s="398"/>
      <c r="AM256" s="398"/>
      <c r="AN256" s="398"/>
      <c r="AO256" s="398"/>
      <c r="AP256" s="398"/>
    </row>
    <row r="257" spans="1:42" ht="16.5" customHeight="1" thickTop="1" thickBot="1" x14ac:dyDescent="0.3">
      <c r="A257" s="348" t="str">
        <f>IF(B36="","",B36)</f>
        <v/>
      </c>
      <c r="B257" s="121"/>
      <c r="C257" s="76"/>
      <c r="D257" s="714" t="s">
        <v>312</v>
      </c>
      <c r="E257" s="465"/>
      <c r="F257" s="461"/>
      <c r="G257" s="348" t="str">
        <f>IF(B36="","",B36)</f>
        <v/>
      </c>
      <c r="H257" s="121"/>
      <c r="I257" s="76"/>
      <c r="J257" s="465"/>
      <c r="K257" s="465"/>
      <c r="L257" s="461"/>
      <c r="M257" s="591" t="str">
        <f>IF(B36="","",B36)</f>
        <v/>
      </c>
      <c r="N257" s="311"/>
      <c r="O257" s="76"/>
      <c r="P257" s="461"/>
      <c r="Q257" s="461"/>
      <c r="R257" s="435"/>
      <c r="S257" s="435"/>
      <c r="T257" s="435"/>
      <c r="U257" s="398"/>
      <c r="V257" s="398"/>
      <c r="W257" s="398"/>
      <c r="X257" s="398"/>
      <c r="Y257" s="398"/>
      <c r="Z257" s="398"/>
      <c r="AA257" s="398"/>
      <c r="AB257" s="398"/>
      <c r="AC257" s="398"/>
      <c r="AD257" s="398"/>
      <c r="AE257" s="398"/>
      <c r="AF257" s="398"/>
      <c r="AG257" s="398"/>
      <c r="AH257" s="398"/>
      <c r="AI257" s="398"/>
      <c r="AJ257" s="398"/>
      <c r="AK257" s="398"/>
      <c r="AL257" s="398"/>
      <c r="AM257" s="398"/>
      <c r="AN257" s="398"/>
      <c r="AO257" s="398"/>
      <c r="AP257" s="398"/>
    </row>
    <row r="258" spans="1:42" ht="16.5" customHeight="1" thickTop="1" thickBot="1" x14ac:dyDescent="0.3">
      <c r="A258" s="349" t="s">
        <v>53</v>
      </c>
      <c r="B258" s="117"/>
      <c r="C258" s="76"/>
      <c r="D258" s="714" t="s">
        <v>350</v>
      </c>
      <c r="E258" s="465"/>
      <c r="F258" s="461"/>
      <c r="G258" s="349" t="s">
        <v>53</v>
      </c>
      <c r="H258" s="116"/>
      <c r="I258" s="76"/>
      <c r="J258" s="465"/>
      <c r="K258" s="465"/>
      <c r="L258" s="461"/>
      <c r="M258" s="349" t="s">
        <v>53</v>
      </c>
      <c r="N258" s="117"/>
      <c r="O258" s="76"/>
      <c r="P258" s="461"/>
      <c r="Q258" s="461"/>
      <c r="R258" s="435"/>
      <c r="S258" s="435"/>
      <c r="T258" s="435"/>
      <c r="U258" s="398"/>
      <c r="V258" s="398"/>
      <c r="W258" s="398"/>
      <c r="X258" s="398"/>
      <c r="Y258" s="398"/>
      <c r="Z258" s="398"/>
      <c r="AA258" s="398"/>
      <c r="AB258" s="398"/>
      <c r="AC258" s="398"/>
      <c r="AD258" s="398"/>
      <c r="AE258" s="398"/>
      <c r="AF258" s="398"/>
      <c r="AG258" s="398"/>
      <c r="AH258" s="398"/>
      <c r="AI258" s="398"/>
      <c r="AJ258" s="398"/>
      <c r="AK258" s="398"/>
      <c r="AL258" s="398"/>
      <c r="AM258" s="398"/>
      <c r="AN258" s="398"/>
      <c r="AO258" s="398"/>
      <c r="AP258" s="398"/>
    </row>
    <row r="259" spans="1:42" ht="16.5" customHeight="1" thickTop="1" thickBot="1" x14ac:dyDescent="0.3">
      <c r="A259" s="348" t="str">
        <f>IF(B37="","",B37)</f>
        <v/>
      </c>
      <c r="B259" s="121"/>
      <c r="C259" s="76"/>
      <c r="D259" s="714" t="s">
        <v>311</v>
      </c>
      <c r="E259" s="465"/>
      <c r="F259" s="461"/>
      <c r="G259" s="348" t="str">
        <f>IF(B37="","",B37)</f>
        <v/>
      </c>
      <c r="H259" s="121"/>
      <c r="I259" s="76"/>
      <c r="J259" s="465"/>
      <c r="K259" s="465"/>
      <c r="L259" s="461"/>
      <c r="M259" s="591" t="str">
        <f>IF(B37="","",B37)</f>
        <v/>
      </c>
      <c r="N259" s="311"/>
      <c r="O259" s="76"/>
      <c r="P259" s="461"/>
      <c r="Q259" s="461"/>
      <c r="R259" s="435"/>
      <c r="S259" s="435"/>
      <c r="T259" s="435"/>
      <c r="U259" s="398"/>
      <c r="V259" s="398"/>
      <c r="W259" s="398"/>
      <c r="X259" s="398"/>
      <c r="Y259" s="398"/>
      <c r="Z259" s="398"/>
      <c r="AA259" s="398"/>
      <c r="AB259" s="398"/>
      <c r="AC259" s="398"/>
      <c r="AD259" s="398"/>
      <c r="AE259" s="398"/>
      <c r="AF259" s="398"/>
      <c r="AG259" s="398"/>
      <c r="AH259" s="398"/>
      <c r="AI259" s="398"/>
      <c r="AJ259" s="398"/>
      <c r="AK259" s="398"/>
      <c r="AL259" s="398"/>
      <c r="AM259" s="398"/>
      <c r="AN259" s="398"/>
      <c r="AO259" s="398"/>
      <c r="AP259" s="398"/>
    </row>
    <row r="260" spans="1:42" ht="16.5" customHeight="1" thickTop="1" x14ac:dyDescent="0.2">
      <c r="A260" s="348" t="str">
        <f>IF(B38="","",B38)</f>
        <v/>
      </c>
      <c r="B260" s="121"/>
      <c r="C260" s="76"/>
      <c r="D260" s="465"/>
      <c r="E260" s="465"/>
      <c r="F260" s="461"/>
      <c r="G260" s="348" t="str">
        <f>IF(B38="","",B38)</f>
        <v/>
      </c>
      <c r="H260" s="121"/>
      <c r="I260" s="76"/>
      <c r="J260" s="465"/>
      <c r="K260" s="465"/>
      <c r="L260" s="461"/>
      <c r="M260" s="591" t="str">
        <f>IF(B38="","",B38)</f>
        <v/>
      </c>
      <c r="N260" s="311"/>
      <c r="O260" s="76"/>
      <c r="P260" s="461"/>
      <c r="Q260" s="461"/>
      <c r="R260" s="435"/>
      <c r="S260" s="435"/>
      <c r="T260" s="435"/>
      <c r="U260" s="398"/>
      <c r="V260" s="398"/>
      <c r="W260" s="398"/>
      <c r="X260" s="398"/>
      <c r="Y260" s="398"/>
      <c r="Z260" s="398"/>
      <c r="AA260" s="398"/>
      <c r="AB260" s="398"/>
      <c r="AC260" s="398"/>
      <c r="AD260" s="398"/>
      <c r="AE260" s="398"/>
      <c r="AF260" s="398"/>
      <c r="AG260" s="398"/>
      <c r="AH260" s="398"/>
      <c r="AI260" s="398"/>
      <c r="AJ260" s="398"/>
      <c r="AK260" s="398"/>
      <c r="AL260" s="398"/>
      <c r="AM260" s="398"/>
      <c r="AN260" s="398"/>
      <c r="AO260" s="398"/>
      <c r="AP260" s="398"/>
    </row>
    <row r="261" spans="1:42" ht="16.5" customHeight="1" x14ac:dyDescent="0.2">
      <c r="A261" s="348" t="str">
        <f>IF(B39="","",B39)</f>
        <v/>
      </c>
      <c r="B261" s="121"/>
      <c r="C261" s="76"/>
      <c r="D261" s="465"/>
      <c r="E261" s="465"/>
      <c r="F261" s="461"/>
      <c r="G261" s="348" t="str">
        <f>IF(B39="","",B39)</f>
        <v/>
      </c>
      <c r="H261" s="121"/>
      <c r="I261" s="76"/>
      <c r="J261" s="465"/>
      <c r="K261" s="465"/>
      <c r="L261" s="461"/>
      <c r="M261" s="591" t="str">
        <f>IF(B39="","",B39)</f>
        <v/>
      </c>
      <c r="N261" s="311"/>
      <c r="O261" s="76"/>
      <c r="P261" s="461"/>
      <c r="Q261" s="461"/>
      <c r="R261" s="435"/>
      <c r="S261" s="435"/>
      <c r="T261" s="435"/>
      <c r="U261" s="398"/>
      <c r="V261" s="398"/>
      <c r="W261" s="398"/>
      <c r="X261" s="398"/>
      <c r="Y261" s="398"/>
      <c r="Z261" s="398"/>
      <c r="AA261" s="398"/>
      <c r="AB261" s="398"/>
      <c r="AC261" s="398"/>
      <c r="AD261" s="398"/>
      <c r="AE261" s="398"/>
      <c r="AF261" s="398"/>
      <c r="AG261" s="398"/>
      <c r="AH261" s="398"/>
      <c r="AI261" s="398"/>
      <c r="AJ261" s="398"/>
      <c r="AK261" s="398"/>
      <c r="AL261" s="398"/>
      <c r="AM261" s="398"/>
      <c r="AN261" s="398"/>
      <c r="AO261" s="398"/>
      <c r="AP261" s="398"/>
    </row>
    <row r="262" spans="1:42" ht="16.5" customHeight="1" x14ac:dyDescent="0.2">
      <c r="A262" s="348" t="str">
        <f>IF(B40="","",B40)</f>
        <v/>
      </c>
      <c r="B262" s="121"/>
      <c r="C262" s="76"/>
      <c r="D262" s="465"/>
      <c r="E262" s="465"/>
      <c r="F262" s="461"/>
      <c r="G262" s="348" t="str">
        <f>IF(B40="","",B40)</f>
        <v/>
      </c>
      <c r="H262" s="121"/>
      <c r="I262" s="76"/>
      <c r="J262" s="465"/>
      <c r="K262" s="465"/>
      <c r="L262" s="461"/>
      <c r="M262" s="591" t="str">
        <f>IF(B40="","",B40)</f>
        <v/>
      </c>
      <c r="N262" s="311"/>
      <c r="O262" s="76"/>
      <c r="P262" s="461"/>
      <c r="Q262" s="461"/>
      <c r="R262" s="435"/>
      <c r="S262" s="435"/>
      <c r="T262" s="435"/>
      <c r="U262" s="398"/>
      <c r="V262" s="398"/>
      <c r="W262" s="398"/>
      <c r="X262" s="398"/>
      <c r="Y262" s="398"/>
      <c r="Z262" s="398"/>
      <c r="AA262" s="398"/>
      <c r="AB262" s="398"/>
      <c r="AC262" s="398"/>
      <c r="AD262" s="398"/>
      <c r="AE262" s="398"/>
      <c r="AF262" s="398"/>
      <c r="AG262" s="398"/>
      <c r="AH262" s="398"/>
      <c r="AI262" s="398"/>
      <c r="AJ262" s="398"/>
      <c r="AK262" s="398"/>
      <c r="AL262" s="398"/>
      <c r="AM262" s="398"/>
      <c r="AN262" s="398"/>
      <c r="AO262" s="398"/>
      <c r="AP262" s="398"/>
    </row>
    <row r="263" spans="1:42" ht="16.5" customHeight="1" x14ac:dyDescent="0.2">
      <c r="A263" s="348" t="str">
        <f>IF(B41="","",B41)</f>
        <v/>
      </c>
      <c r="B263" s="121"/>
      <c r="C263" s="76"/>
      <c r="D263" s="465"/>
      <c r="E263" s="465"/>
      <c r="F263" s="461"/>
      <c r="G263" s="348" t="str">
        <f>IF(B41="","",B41)</f>
        <v/>
      </c>
      <c r="H263" s="121"/>
      <c r="I263" s="76"/>
      <c r="J263" s="465"/>
      <c r="K263" s="465"/>
      <c r="L263" s="461"/>
      <c r="M263" s="591" t="str">
        <f>IF(B41="","",B41)</f>
        <v/>
      </c>
      <c r="N263" s="311"/>
      <c r="O263" s="76"/>
      <c r="P263" s="461"/>
      <c r="Q263" s="461"/>
      <c r="R263" s="435"/>
      <c r="S263" s="435"/>
      <c r="T263" s="435"/>
      <c r="U263" s="398"/>
      <c r="V263" s="398"/>
      <c r="W263" s="398"/>
      <c r="X263" s="398"/>
      <c r="Y263" s="398"/>
      <c r="Z263" s="398"/>
      <c r="AA263" s="398"/>
      <c r="AB263" s="398"/>
      <c r="AC263" s="398"/>
      <c r="AD263" s="398"/>
      <c r="AE263" s="398"/>
      <c r="AF263" s="398"/>
      <c r="AG263" s="398"/>
      <c r="AH263" s="398"/>
      <c r="AI263" s="398"/>
      <c r="AJ263" s="398"/>
      <c r="AK263" s="398"/>
      <c r="AL263" s="398"/>
      <c r="AM263" s="398"/>
      <c r="AN263" s="398"/>
      <c r="AO263" s="398"/>
      <c r="AP263" s="398"/>
    </row>
    <row r="264" spans="1:42" ht="16.5" customHeight="1" x14ac:dyDescent="0.25">
      <c r="A264" s="349" t="s">
        <v>53</v>
      </c>
      <c r="B264" s="117"/>
      <c r="C264" s="76"/>
      <c r="D264" s="465"/>
      <c r="E264" s="465"/>
      <c r="F264" s="461"/>
      <c r="G264" s="349" t="s">
        <v>53</v>
      </c>
      <c r="H264" s="116"/>
      <c r="I264" s="76"/>
      <c r="J264" s="465"/>
      <c r="K264" s="465"/>
      <c r="L264" s="461"/>
      <c r="M264" s="349" t="s">
        <v>53</v>
      </c>
      <c r="N264" s="117"/>
      <c r="O264" s="76"/>
      <c r="P264" s="461"/>
      <c r="Q264" s="461"/>
      <c r="R264" s="435"/>
      <c r="S264" s="435"/>
      <c r="T264" s="435"/>
      <c r="U264" s="398"/>
      <c r="V264" s="398"/>
      <c r="W264" s="398"/>
      <c r="X264" s="398"/>
      <c r="Y264" s="398"/>
      <c r="Z264" s="398"/>
      <c r="AA264" s="398"/>
      <c r="AB264" s="398"/>
      <c r="AC264" s="398"/>
      <c r="AD264" s="398"/>
      <c r="AE264" s="398"/>
      <c r="AF264" s="398"/>
      <c r="AG264" s="398"/>
      <c r="AH264" s="398"/>
      <c r="AI264" s="398"/>
      <c r="AJ264" s="398"/>
      <c r="AK264" s="398"/>
      <c r="AL264" s="398"/>
      <c r="AM264" s="398"/>
      <c r="AN264" s="398"/>
      <c r="AO264" s="398"/>
      <c r="AP264" s="398"/>
    </row>
    <row r="265" spans="1:42" ht="16.5" customHeight="1" x14ac:dyDescent="0.2">
      <c r="A265" s="348" t="str">
        <f>IF(B42="","",B42)</f>
        <v/>
      </c>
      <c r="B265" s="121"/>
      <c r="C265" s="76"/>
      <c r="D265" s="465"/>
      <c r="E265" s="465"/>
      <c r="F265" s="461"/>
      <c r="G265" s="348" t="str">
        <f>IF(B42="","",B42)</f>
        <v/>
      </c>
      <c r="H265" s="121"/>
      <c r="I265" s="76"/>
      <c r="J265" s="465"/>
      <c r="K265" s="465"/>
      <c r="L265" s="461"/>
      <c r="M265" s="591" t="str">
        <f>IF(B42="","",B42)</f>
        <v/>
      </c>
      <c r="N265" s="311"/>
      <c r="O265" s="76"/>
      <c r="P265" s="461"/>
      <c r="Q265" s="461"/>
      <c r="R265" s="435"/>
      <c r="S265" s="435"/>
      <c r="T265" s="435"/>
      <c r="U265" s="398"/>
      <c r="V265" s="398"/>
      <c r="W265" s="398"/>
      <c r="X265" s="398"/>
      <c r="Y265" s="398"/>
      <c r="Z265" s="398"/>
      <c r="AA265" s="398"/>
      <c r="AB265" s="398"/>
      <c r="AC265" s="398"/>
      <c r="AD265" s="398"/>
      <c r="AE265" s="398"/>
      <c r="AF265" s="398"/>
      <c r="AG265" s="398"/>
      <c r="AH265" s="398"/>
      <c r="AI265" s="398"/>
      <c r="AJ265" s="398"/>
      <c r="AK265" s="398"/>
      <c r="AL265" s="398"/>
      <c r="AM265" s="398"/>
      <c r="AN265" s="398"/>
      <c r="AO265" s="398"/>
      <c r="AP265" s="398"/>
    </row>
    <row r="266" spans="1:42" ht="16.5" customHeight="1" x14ac:dyDescent="0.2">
      <c r="A266" s="348" t="str">
        <f>IF(B43="","",B43)</f>
        <v/>
      </c>
      <c r="B266" s="121"/>
      <c r="C266" s="76"/>
      <c r="D266" s="465"/>
      <c r="E266" s="465"/>
      <c r="F266" s="461"/>
      <c r="G266" s="348" t="str">
        <f>IF(B43="","",B43)</f>
        <v/>
      </c>
      <c r="H266" s="121"/>
      <c r="I266" s="76"/>
      <c r="J266" s="465"/>
      <c r="K266" s="465"/>
      <c r="L266" s="461"/>
      <c r="M266" s="591" t="str">
        <f>IF(B43="","",B43)</f>
        <v/>
      </c>
      <c r="N266" s="311"/>
      <c r="O266" s="76"/>
      <c r="P266" s="461"/>
      <c r="Q266" s="461"/>
      <c r="R266" s="435"/>
      <c r="S266" s="435"/>
      <c r="T266" s="435"/>
      <c r="U266" s="398"/>
      <c r="V266" s="398"/>
      <c r="W266" s="398"/>
      <c r="X266" s="398"/>
      <c r="Y266" s="398"/>
      <c r="Z266" s="398"/>
      <c r="AA266" s="398"/>
      <c r="AB266" s="398"/>
      <c r="AC266" s="398"/>
      <c r="AD266" s="398"/>
      <c r="AE266" s="398"/>
      <c r="AF266" s="398"/>
      <c r="AG266" s="398"/>
      <c r="AH266" s="398"/>
      <c r="AI266" s="398"/>
      <c r="AJ266" s="398"/>
      <c r="AK266" s="398"/>
      <c r="AL266" s="398"/>
      <c r="AM266" s="398"/>
      <c r="AN266" s="398"/>
      <c r="AO266" s="398"/>
      <c r="AP266" s="398"/>
    </row>
    <row r="267" spans="1:42" ht="16.5" customHeight="1" x14ac:dyDescent="0.2">
      <c r="A267" s="348" t="str">
        <f>IF(B44="","",B44)</f>
        <v/>
      </c>
      <c r="B267" s="121"/>
      <c r="C267" s="76"/>
      <c r="D267" s="465"/>
      <c r="E267" s="465"/>
      <c r="F267" s="461"/>
      <c r="G267" s="348" t="str">
        <f>IF(B44="","",B44)</f>
        <v/>
      </c>
      <c r="H267" s="121"/>
      <c r="I267" s="76"/>
      <c r="J267" s="465"/>
      <c r="K267" s="465"/>
      <c r="L267" s="461"/>
      <c r="M267" s="591" t="str">
        <f>IF(B44="","",B44)</f>
        <v/>
      </c>
      <c r="N267" s="311"/>
      <c r="O267" s="76"/>
      <c r="P267" s="461"/>
      <c r="Q267" s="461"/>
      <c r="R267" s="435"/>
      <c r="S267" s="435"/>
      <c r="T267" s="435"/>
      <c r="U267" s="398"/>
      <c r="V267" s="398"/>
      <c r="W267" s="398"/>
      <c r="X267" s="398"/>
      <c r="Y267" s="398"/>
      <c r="Z267" s="398"/>
      <c r="AA267" s="398"/>
      <c r="AB267" s="398"/>
      <c r="AC267" s="398"/>
      <c r="AD267" s="398"/>
      <c r="AE267" s="398"/>
      <c r="AF267" s="398"/>
      <c r="AG267" s="398"/>
      <c r="AH267" s="398"/>
      <c r="AI267" s="398"/>
      <c r="AJ267" s="398"/>
      <c r="AK267" s="398"/>
      <c r="AL267" s="398"/>
      <c r="AM267" s="398"/>
      <c r="AN267" s="398"/>
      <c r="AO267" s="398"/>
      <c r="AP267" s="398"/>
    </row>
    <row r="268" spans="1:42" ht="16.5" customHeight="1" x14ac:dyDescent="0.2">
      <c r="A268" s="348" t="str">
        <f>IF(B45="","",B45)</f>
        <v/>
      </c>
      <c r="B268" s="121"/>
      <c r="C268" s="76"/>
      <c r="D268" s="465"/>
      <c r="E268" s="465"/>
      <c r="F268" s="461"/>
      <c r="G268" s="348" t="str">
        <f>IF(B45="","",B45)</f>
        <v/>
      </c>
      <c r="H268" s="121"/>
      <c r="I268" s="76"/>
      <c r="J268" s="465"/>
      <c r="K268" s="465"/>
      <c r="L268" s="461"/>
      <c r="M268" s="591" t="str">
        <f>IF(B45="","",B45)</f>
        <v/>
      </c>
      <c r="N268" s="311"/>
      <c r="O268" s="76"/>
      <c r="P268" s="461"/>
      <c r="Q268" s="461"/>
      <c r="R268" s="435"/>
      <c r="S268" s="435"/>
      <c r="T268" s="435"/>
      <c r="U268" s="398"/>
      <c r="V268" s="398"/>
      <c r="W268" s="398"/>
      <c r="X268" s="398"/>
      <c r="Y268" s="398"/>
      <c r="Z268" s="398"/>
      <c r="AA268" s="398"/>
      <c r="AB268" s="398"/>
      <c r="AC268" s="398"/>
      <c r="AD268" s="398"/>
      <c r="AE268" s="398"/>
      <c r="AF268" s="398"/>
      <c r="AG268" s="398"/>
      <c r="AH268" s="398"/>
      <c r="AI268" s="398"/>
      <c r="AJ268" s="398"/>
      <c r="AK268" s="398"/>
      <c r="AL268" s="398"/>
      <c r="AM268" s="398"/>
      <c r="AN268" s="398"/>
      <c r="AO268" s="398"/>
      <c r="AP268" s="398"/>
    </row>
    <row r="269" spans="1:42" ht="16.5" customHeight="1" x14ac:dyDescent="0.2">
      <c r="A269" s="348" t="str">
        <f>IF(B46="","",B46)</f>
        <v/>
      </c>
      <c r="B269" s="121"/>
      <c r="C269" s="76"/>
      <c r="D269" s="465"/>
      <c r="E269" s="465"/>
      <c r="F269" s="461"/>
      <c r="G269" s="348" t="str">
        <f>IF(B46="","",B46)</f>
        <v/>
      </c>
      <c r="H269" s="121"/>
      <c r="I269" s="76"/>
      <c r="J269" s="465"/>
      <c r="K269" s="465"/>
      <c r="L269" s="461"/>
      <c r="M269" s="591" t="str">
        <f>IF(B46="","",B46)</f>
        <v/>
      </c>
      <c r="N269" s="311"/>
      <c r="O269" s="76"/>
      <c r="P269" s="461"/>
      <c r="Q269" s="461"/>
      <c r="R269" s="435"/>
      <c r="S269" s="435"/>
      <c r="T269" s="435"/>
      <c r="U269" s="398"/>
      <c r="V269" s="398"/>
      <c r="W269" s="398"/>
      <c r="X269" s="398"/>
      <c r="Y269" s="398"/>
      <c r="Z269" s="398"/>
      <c r="AA269" s="398"/>
      <c r="AB269" s="398"/>
      <c r="AC269" s="398"/>
      <c r="AD269" s="398"/>
      <c r="AE269" s="398"/>
      <c r="AF269" s="398"/>
      <c r="AG269" s="398"/>
      <c r="AH269" s="398"/>
      <c r="AI269" s="398"/>
      <c r="AJ269" s="398"/>
      <c r="AK269" s="398"/>
      <c r="AL269" s="398"/>
      <c r="AM269" s="398"/>
      <c r="AN269" s="398"/>
      <c r="AO269" s="398"/>
      <c r="AP269" s="398"/>
    </row>
    <row r="270" spans="1:42" ht="16.5" customHeight="1" x14ac:dyDescent="0.25">
      <c r="A270" s="349" t="s">
        <v>53</v>
      </c>
      <c r="B270" s="117"/>
      <c r="C270" s="76"/>
      <c r="D270" s="465"/>
      <c r="E270" s="465"/>
      <c r="F270" s="461"/>
      <c r="G270" s="349" t="s">
        <v>53</v>
      </c>
      <c r="H270" s="116"/>
      <c r="I270" s="76"/>
      <c r="J270" s="465"/>
      <c r="K270" s="465"/>
      <c r="L270" s="461"/>
      <c r="M270" s="349" t="s">
        <v>53</v>
      </c>
      <c r="N270" s="117"/>
      <c r="O270" s="76"/>
      <c r="P270" s="461"/>
      <c r="Q270" s="461"/>
      <c r="R270" s="435"/>
      <c r="S270" s="435"/>
      <c r="T270" s="435"/>
      <c r="U270" s="398"/>
      <c r="V270" s="398"/>
      <c r="W270" s="398"/>
      <c r="X270" s="398"/>
      <c r="Y270" s="398"/>
      <c r="Z270" s="398"/>
      <c r="AA270" s="398"/>
      <c r="AB270" s="398"/>
      <c r="AC270" s="398"/>
      <c r="AD270" s="398"/>
      <c r="AE270" s="398"/>
      <c r="AF270" s="398"/>
      <c r="AG270" s="398"/>
      <c r="AH270" s="398"/>
      <c r="AI270" s="398"/>
      <c r="AJ270" s="398"/>
      <c r="AK270" s="398"/>
      <c r="AL270" s="398"/>
      <c r="AM270" s="398"/>
      <c r="AN270" s="398"/>
      <c r="AO270" s="398"/>
      <c r="AP270" s="398"/>
    </row>
    <row r="271" spans="1:42" ht="16.5" customHeight="1" x14ac:dyDescent="0.2">
      <c r="A271" s="348" t="str">
        <f>IF(B47="","",B47)</f>
        <v/>
      </c>
      <c r="B271" s="121"/>
      <c r="C271" s="76"/>
      <c r="D271" s="465"/>
      <c r="E271" s="465"/>
      <c r="F271" s="461"/>
      <c r="G271" s="348" t="str">
        <f>IF(B47="","",B47)</f>
        <v/>
      </c>
      <c r="H271" s="121"/>
      <c r="I271" s="76"/>
      <c r="J271" s="465"/>
      <c r="K271" s="465"/>
      <c r="L271" s="461"/>
      <c r="M271" s="591" t="str">
        <f>IF(B47="","",B47)</f>
        <v/>
      </c>
      <c r="N271" s="311"/>
      <c r="O271" s="76"/>
      <c r="P271" s="461"/>
      <c r="Q271" s="461"/>
      <c r="R271" s="435"/>
      <c r="S271" s="435"/>
      <c r="T271" s="435"/>
      <c r="U271" s="398"/>
      <c r="V271" s="398"/>
      <c r="W271" s="398"/>
      <c r="X271" s="398"/>
      <c r="Y271" s="398"/>
      <c r="Z271" s="398"/>
      <c r="AA271" s="398"/>
      <c r="AB271" s="398"/>
      <c r="AC271" s="398"/>
      <c r="AD271" s="398"/>
      <c r="AE271" s="398"/>
      <c r="AF271" s="398"/>
      <c r="AG271" s="398"/>
      <c r="AH271" s="398"/>
      <c r="AI271" s="398"/>
      <c r="AJ271" s="398"/>
      <c r="AK271" s="398"/>
      <c r="AL271" s="398"/>
      <c r="AM271" s="398"/>
      <c r="AN271" s="398"/>
      <c r="AO271" s="398"/>
      <c r="AP271" s="398"/>
    </row>
    <row r="272" spans="1:42" ht="16.5" customHeight="1" x14ac:dyDescent="0.2">
      <c r="A272" s="348" t="str">
        <f>IF(B48="","",B48)</f>
        <v/>
      </c>
      <c r="B272" s="121"/>
      <c r="C272" s="76"/>
      <c r="D272" s="465"/>
      <c r="E272" s="465"/>
      <c r="F272" s="461"/>
      <c r="G272" s="348" t="str">
        <f>IF(B48="","",B48)</f>
        <v/>
      </c>
      <c r="H272" s="121"/>
      <c r="I272" s="76"/>
      <c r="J272" s="465"/>
      <c r="K272" s="465"/>
      <c r="L272" s="461"/>
      <c r="M272" s="591" t="str">
        <f>IF(B48="","",B48)</f>
        <v/>
      </c>
      <c r="N272" s="311"/>
      <c r="O272" s="585"/>
      <c r="P272" s="461"/>
      <c r="Q272" s="461"/>
      <c r="R272" s="435"/>
      <c r="S272" s="435"/>
      <c r="T272" s="435"/>
      <c r="U272" s="398"/>
      <c r="V272" s="398"/>
      <c r="W272" s="398"/>
      <c r="X272" s="398"/>
      <c r="Y272" s="398"/>
      <c r="Z272" s="398"/>
      <c r="AA272" s="398"/>
      <c r="AB272" s="398"/>
      <c r="AC272" s="398"/>
      <c r="AD272" s="398"/>
      <c r="AE272" s="398"/>
      <c r="AF272" s="398"/>
      <c r="AG272" s="398"/>
      <c r="AH272" s="398"/>
      <c r="AI272" s="398"/>
      <c r="AJ272" s="398"/>
      <c r="AK272" s="398"/>
      <c r="AL272" s="398"/>
      <c r="AM272" s="398"/>
      <c r="AN272" s="398"/>
      <c r="AO272" s="398"/>
      <c r="AP272" s="398"/>
    </row>
    <row r="273" spans="1:42" ht="16.5" customHeight="1" x14ac:dyDescent="0.2">
      <c r="A273" s="348" t="str">
        <f>IF(B49="","",B49)</f>
        <v/>
      </c>
      <c r="B273" s="121"/>
      <c r="C273" s="76"/>
      <c r="D273" s="465"/>
      <c r="E273" s="465"/>
      <c r="F273" s="461"/>
      <c r="G273" s="348" t="str">
        <f>IF(B49="","",B49)</f>
        <v/>
      </c>
      <c r="H273" s="121"/>
      <c r="I273" s="76"/>
      <c r="J273" s="465"/>
      <c r="K273" s="465"/>
      <c r="L273" s="461"/>
      <c r="M273" s="591" t="str">
        <f>IF(B49="","",B49)</f>
        <v/>
      </c>
      <c r="N273" s="311"/>
      <c r="O273" s="585"/>
      <c r="P273" s="461"/>
      <c r="Q273" s="461"/>
      <c r="R273" s="435"/>
      <c r="S273" s="435"/>
      <c r="T273" s="435"/>
      <c r="U273" s="398"/>
      <c r="V273" s="398"/>
      <c r="W273" s="398"/>
      <c r="X273" s="398"/>
      <c r="Y273" s="398"/>
      <c r="Z273" s="398"/>
      <c r="AA273" s="398"/>
      <c r="AB273" s="398"/>
      <c r="AC273" s="398"/>
      <c r="AD273" s="398"/>
      <c r="AE273" s="398"/>
      <c r="AF273" s="398"/>
      <c r="AG273" s="398"/>
      <c r="AH273" s="398"/>
      <c r="AI273" s="398"/>
      <c r="AJ273" s="398"/>
      <c r="AK273" s="398"/>
      <c r="AL273" s="398"/>
      <c r="AM273" s="398"/>
      <c r="AN273" s="398"/>
      <c r="AO273" s="398"/>
      <c r="AP273" s="398"/>
    </row>
    <row r="274" spans="1:42" ht="16.5" customHeight="1" x14ac:dyDescent="0.2">
      <c r="A274" s="348" t="str">
        <f>IF(B50="","",B50)</f>
        <v/>
      </c>
      <c r="B274" s="121"/>
      <c r="C274" s="76"/>
      <c r="D274" s="465"/>
      <c r="E274" s="465"/>
      <c r="F274" s="461"/>
      <c r="G274" s="348" t="str">
        <f>IF(B50="","",B50)</f>
        <v/>
      </c>
      <c r="H274" s="121"/>
      <c r="I274" s="76"/>
      <c r="J274" s="465"/>
      <c r="K274" s="465"/>
      <c r="L274" s="461"/>
      <c r="M274" s="591" t="str">
        <f>IF(B50="","",B50)</f>
        <v/>
      </c>
      <c r="N274" s="311"/>
      <c r="O274" s="585"/>
      <c r="P274" s="461"/>
      <c r="Q274" s="461"/>
      <c r="R274" s="435"/>
      <c r="S274" s="435"/>
      <c r="T274" s="435"/>
      <c r="U274" s="398"/>
      <c r="V274" s="398"/>
      <c r="W274" s="398"/>
      <c r="X274" s="398"/>
      <c r="Y274" s="398"/>
      <c r="Z274" s="398"/>
      <c r="AA274" s="398"/>
      <c r="AB274" s="398"/>
      <c r="AC274" s="398"/>
      <c r="AD274" s="398"/>
      <c r="AE274" s="398"/>
      <c r="AF274" s="398"/>
      <c r="AG274" s="398"/>
      <c r="AH274" s="398"/>
      <c r="AI274" s="398"/>
      <c r="AJ274" s="398"/>
      <c r="AK274" s="398"/>
      <c r="AL274" s="398"/>
      <c r="AM274" s="398"/>
      <c r="AN274" s="398"/>
      <c r="AO274" s="398"/>
      <c r="AP274" s="398"/>
    </row>
    <row r="275" spans="1:42" ht="16.5" customHeight="1" x14ac:dyDescent="0.2">
      <c r="A275" s="348" t="str">
        <f>IF(B51="","",B51)</f>
        <v/>
      </c>
      <c r="B275" s="121"/>
      <c r="C275" s="76"/>
      <c r="D275" s="465"/>
      <c r="E275" s="465"/>
      <c r="F275" s="461"/>
      <c r="G275" s="348" t="str">
        <f>IF(B51="","",B51)</f>
        <v/>
      </c>
      <c r="H275" s="121"/>
      <c r="I275" s="76"/>
      <c r="J275" s="465"/>
      <c r="K275" s="465"/>
      <c r="L275" s="461"/>
      <c r="M275" s="591" t="str">
        <f>IF(B51="","",B51)</f>
        <v/>
      </c>
      <c r="N275" s="311"/>
      <c r="O275" s="585"/>
      <c r="P275" s="461"/>
      <c r="Q275" s="461"/>
      <c r="R275" s="435"/>
      <c r="S275" s="435"/>
      <c r="T275" s="435"/>
      <c r="U275" s="398"/>
      <c r="V275" s="398"/>
      <c r="W275" s="398"/>
      <c r="X275" s="398"/>
      <c r="Y275" s="398"/>
      <c r="Z275" s="398"/>
      <c r="AA275" s="398"/>
      <c r="AB275" s="398"/>
      <c r="AC275" s="398"/>
      <c r="AD275" s="398"/>
      <c r="AE275" s="398"/>
      <c r="AF275" s="398"/>
      <c r="AG275" s="398"/>
      <c r="AH275" s="398"/>
      <c r="AI275" s="398"/>
      <c r="AJ275" s="398"/>
      <c r="AK275" s="398"/>
      <c r="AL275" s="398"/>
      <c r="AM275" s="398"/>
      <c r="AN275" s="398"/>
      <c r="AO275" s="398"/>
      <c r="AP275" s="398"/>
    </row>
    <row r="276" spans="1:42" ht="16.5" customHeight="1" x14ac:dyDescent="0.25">
      <c r="A276" s="349" t="s">
        <v>53</v>
      </c>
      <c r="B276" s="117"/>
      <c r="C276" s="76"/>
      <c r="D276" s="465"/>
      <c r="E276" s="465"/>
      <c r="F276" s="461"/>
      <c r="G276" s="349" t="s">
        <v>53</v>
      </c>
      <c r="H276" s="116"/>
      <c r="I276" s="76"/>
      <c r="J276" s="465"/>
      <c r="K276" s="465"/>
      <c r="L276" s="461"/>
      <c r="M276" s="349" t="s">
        <v>53</v>
      </c>
      <c r="N276" s="117"/>
      <c r="O276" s="585"/>
      <c r="P276" s="461"/>
      <c r="Q276" s="461"/>
      <c r="R276" s="435"/>
      <c r="S276" s="435"/>
      <c r="T276" s="435"/>
      <c r="U276" s="398"/>
      <c r="V276" s="398"/>
      <c r="W276" s="398"/>
      <c r="X276" s="398"/>
      <c r="Y276" s="398"/>
      <c r="Z276" s="398"/>
      <c r="AA276" s="398"/>
      <c r="AB276" s="398"/>
      <c r="AC276" s="398"/>
      <c r="AD276" s="398"/>
      <c r="AE276" s="398"/>
      <c r="AF276" s="398"/>
      <c r="AG276" s="398"/>
      <c r="AH276" s="398"/>
      <c r="AI276" s="398"/>
      <c r="AJ276" s="398"/>
      <c r="AK276" s="398"/>
      <c r="AL276" s="398"/>
      <c r="AM276" s="398"/>
      <c r="AN276" s="398"/>
      <c r="AO276" s="398"/>
      <c r="AP276" s="398"/>
    </row>
    <row r="277" spans="1:42" ht="16.5" customHeight="1" x14ac:dyDescent="0.2">
      <c r="A277" s="351" t="str">
        <f>IF(B52="","",B52)</f>
        <v/>
      </c>
      <c r="B277" s="121"/>
      <c r="C277" s="76"/>
      <c r="D277" s="465"/>
      <c r="E277" s="465"/>
      <c r="F277" s="461"/>
      <c r="G277" s="351" t="str">
        <f>IF(B52="","",B52)</f>
        <v/>
      </c>
      <c r="H277" s="121"/>
      <c r="I277" s="76"/>
      <c r="J277" s="465"/>
      <c r="K277" s="465"/>
      <c r="L277" s="461"/>
      <c r="M277" s="351" t="str">
        <f>IF(B52="","",B52)</f>
        <v/>
      </c>
      <c r="N277" s="311"/>
      <c r="O277" s="585"/>
      <c r="P277" s="461"/>
      <c r="Q277" s="399"/>
      <c r="R277" s="435"/>
      <c r="S277" s="435"/>
      <c r="T277" s="435"/>
      <c r="U277" s="398"/>
      <c r="V277" s="398"/>
      <c r="W277" s="398"/>
      <c r="X277" s="398"/>
      <c r="Y277" s="398"/>
      <c r="Z277" s="398"/>
      <c r="AA277" s="398"/>
      <c r="AB277" s="398"/>
      <c r="AC277" s="398"/>
      <c r="AD277" s="398"/>
      <c r="AE277" s="398"/>
      <c r="AF277" s="398"/>
      <c r="AG277" s="398"/>
      <c r="AH277" s="398"/>
      <c r="AI277" s="398"/>
      <c r="AJ277" s="398"/>
      <c r="AK277" s="398"/>
      <c r="AL277" s="398"/>
      <c r="AM277" s="398"/>
      <c r="AN277" s="398"/>
      <c r="AO277" s="398"/>
      <c r="AP277" s="398"/>
    </row>
    <row r="278" spans="1:42" ht="16.5" customHeight="1" x14ac:dyDescent="0.2">
      <c r="A278" s="351" t="str">
        <f>IF(B53="","",B53)</f>
        <v/>
      </c>
      <c r="B278" s="121"/>
      <c r="C278" s="76"/>
      <c r="D278" s="465"/>
      <c r="E278" s="465"/>
      <c r="F278" s="461"/>
      <c r="G278" s="351" t="str">
        <f>IF(B53="","",B53)</f>
        <v/>
      </c>
      <c r="H278" s="121"/>
      <c r="I278" s="76"/>
      <c r="J278" s="465"/>
      <c r="K278" s="465"/>
      <c r="L278" s="461"/>
      <c r="M278" s="351" t="str">
        <f>IF(B53="","",B53)</f>
        <v/>
      </c>
      <c r="N278" s="311"/>
      <c r="O278" s="585"/>
      <c r="P278" s="461"/>
      <c r="Q278" s="399"/>
      <c r="R278" s="435"/>
      <c r="S278" s="435"/>
      <c r="T278" s="435"/>
      <c r="U278" s="398"/>
      <c r="V278" s="398"/>
      <c r="W278" s="398"/>
      <c r="X278" s="398"/>
      <c r="Y278" s="398"/>
      <c r="Z278" s="398"/>
      <c r="AA278" s="398"/>
      <c r="AB278" s="398"/>
      <c r="AC278" s="398"/>
      <c r="AD278" s="398"/>
      <c r="AE278" s="398"/>
      <c r="AF278" s="398"/>
      <c r="AG278" s="398"/>
      <c r="AH278" s="398"/>
      <c r="AI278" s="398"/>
      <c r="AJ278" s="398"/>
      <c r="AK278" s="398"/>
      <c r="AL278" s="398"/>
      <c r="AM278" s="398"/>
      <c r="AN278" s="398"/>
      <c r="AO278" s="398"/>
      <c r="AP278" s="398"/>
    </row>
    <row r="279" spans="1:42" ht="16.5" customHeight="1" thickBot="1" x14ac:dyDescent="0.25">
      <c r="A279" s="352" t="str">
        <f>IF(B54="","",B54)</f>
        <v>MUESTRA CONTROL</v>
      </c>
      <c r="B279" s="122"/>
      <c r="C279" s="118"/>
      <c r="D279" s="465"/>
      <c r="E279" s="465"/>
      <c r="F279" s="461"/>
      <c r="G279" s="352" t="str">
        <f>IF(B54="","",B54)</f>
        <v>MUESTRA CONTROL</v>
      </c>
      <c r="H279" s="122"/>
      <c r="I279" s="76"/>
      <c r="J279" s="465"/>
      <c r="K279" s="465"/>
      <c r="L279" s="461"/>
      <c r="M279" s="352" t="str">
        <f>IF(B54="","",B54)</f>
        <v>MUESTRA CONTROL</v>
      </c>
      <c r="N279" s="312"/>
      <c r="O279" s="586"/>
      <c r="P279" s="461"/>
      <c r="Q279" s="399"/>
      <c r="R279" s="435"/>
      <c r="S279" s="435"/>
      <c r="T279" s="435"/>
      <c r="U279" s="398"/>
      <c r="V279" s="398"/>
      <c r="W279" s="398"/>
      <c r="X279" s="398"/>
      <c r="Y279" s="398"/>
      <c r="Z279" s="398"/>
      <c r="AA279" s="398"/>
      <c r="AB279" s="398"/>
      <c r="AC279" s="398"/>
      <c r="AD279" s="398"/>
      <c r="AE279" s="398"/>
      <c r="AF279" s="398"/>
      <c r="AG279" s="398"/>
      <c r="AH279" s="398"/>
      <c r="AI279" s="398"/>
      <c r="AJ279" s="398"/>
      <c r="AK279" s="398"/>
      <c r="AL279" s="398"/>
      <c r="AM279" s="398"/>
      <c r="AN279" s="398"/>
      <c r="AO279" s="398"/>
      <c r="AP279" s="398"/>
    </row>
    <row r="280" spans="1:42" ht="12.75" customHeight="1" thickTop="1" thickBot="1" x14ac:dyDescent="0.25">
      <c r="A280" s="979" t="s">
        <v>94</v>
      </c>
      <c r="B280" s="979"/>
      <c r="C280" s="1287"/>
      <c r="D280" s="1287"/>
      <c r="E280" s="1287"/>
      <c r="F280" s="461"/>
      <c r="G280" s="955" t="s">
        <v>94</v>
      </c>
      <c r="H280" s="956"/>
      <c r="I280" s="1291"/>
      <c r="J280" s="1292"/>
      <c r="K280" s="1293"/>
      <c r="L280" s="461"/>
      <c r="M280" s="955" t="s">
        <v>94</v>
      </c>
      <c r="N280" s="956"/>
      <c r="O280" s="1093"/>
      <c r="P280" s="1094"/>
      <c r="Q280" s="1095"/>
      <c r="R280" s="435"/>
      <c r="S280" s="435"/>
      <c r="T280" s="435"/>
      <c r="U280" s="398"/>
      <c r="V280" s="398"/>
      <c r="W280" s="398"/>
      <c r="X280" s="398"/>
      <c r="Y280" s="398"/>
      <c r="Z280" s="398"/>
      <c r="AA280" s="398"/>
      <c r="AB280" s="398"/>
      <c r="AC280" s="398"/>
      <c r="AD280" s="398"/>
      <c r="AE280" s="398"/>
      <c r="AF280" s="398"/>
      <c r="AG280" s="398"/>
      <c r="AH280" s="398"/>
      <c r="AI280" s="398"/>
      <c r="AJ280" s="398"/>
      <c r="AK280" s="398"/>
      <c r="AL280" s="398"/>
      <c r="AM280" s="398"/>
      <c r="AN280" s="398"/>
      <c r="AO280" s="398"/>
      <c r="AP280" s="398"/>
    </row>
    <row r="281" spans="1:42" ht="9.75" customHeight="1" thickTop="1" thickBot="1" x14ac:dyDescent="0.25">
      <c r="A281" s="979"/>
      <c r="B281" s="979"/>
      <c r="C281" s="1287"/>
      <c r="D281" s="1287"/>
      <c r="E281" s="1287"/>
      <c r="F281" s="461"/>
      <c r="G281" s="957"/>
      <c r="H281" s="958"/>
      <c r="I281" s="1294"/>
      <c r="J281" s="1295"/>
      <c r="K281" s="1296"/>
      <c r="L281" s="461"/>
      <c r="M281" s="957"/>
      <c r="N281" s="958"/>
      <c r="O281" s="1096"/>
      <c r="P281" s="1097"/>
      <c r="Q281" s="1098"/>
      <c r="R281" s="435"/>
      <c r="S281" s="435"/>
      <c r="T281" s="435"/>
      <c r="U281" s="398"/>
      <c r="V281" s="398"/>
      <c r="W281" s="398"/>
      <c r="X281" s="398"/>
      <c r="Y281" s="398"/>
      <c r="Z281" s="398"/>
      <c r="AA281" s="398"/>
      <c r="AB281" s="398"/>
      <c r="AC281" s="398"/>
      <c r="AD281" s="398"/>
      <c r="AE281" s="398"/>
      <c r="AF281" s="398"/>
      <c r="AG281" s="398"/>
      <c r="AH281" s="398"/>
      <c r="AI281" s="398"/>
      <c r="AJ281" s="398"/>
      <c r="AK281" s="398"/>
      <c r="AL281" s="398"/>
      <c r="AM281" s="398"/>
      <c r="AN281" s="398"/>
      <c r="AO281" s="398"/>
      <c r="AP281" s="398"/>
    </row>
    <row r="282" spans="1:42" ht="23.25" customHeight="1" thickTop="1" thickBot="1" x14ac:dyDescent="0.25">
      <c r="A282" s="979"/>
      <c r="B282" s="979"/>
      <c r="C282" s="1287"/>
      <c r="D282" s="1287"/>
      <c r="E282" s="1287"/>
      <c r="F282" s="461"/>
      <c r="G282" s="959"/>
      <c r="H282" s="960"/>
      <c r="I282" s="1297"/>
      <c r="J282" s="1298"/>
      <c r="K282" s="1299"/>
      <c r="L282" s="461"/>
      <c r="M282" s="957"/>
      <c r="N282" s="958"/>
      <c r="O282" s="1099"/>
      <c r="P282" s="1100"/>
      <c r="Q282" s="1101"/>
      <c r="R282" s="435"/>
      <c r="S282" s="435"/>
      <c r="T282" s="435"/>
      <c r="U282" s="398"/>
      <c r="V282" s="398"/>
      <c r="W282" s="398"/>
      <c r="X282" s="398"/>
      <c r="Y282" s="398"/>
      <c r="Z282" s="398"/>
      <c r="AA282" s="398"/>
      <c r="AB282" s="398"/>
      <c r="AC282" s="398"/>
      <c r="AD282" s="398"/>
      <c r="AE282" s="398"/>
      <c r="AF282" s="398"/>
      <c r="AG282" s="398"/>
      <c r="AH282" s="398"/>
      <c r="AI282" s="398"/>
      <c r="AJ282" s="398"/>
      <c r="AK282" s="398"/>
      <c r="AL282" s="398"/>
      <c r="AM282" s="398"/>
      <c r="AN282" s="398"/>
      <c r="AO282" s="398"/>
      <c r="AP282" s="398"/>
    </row>
    <row r="283" spans="1:42" ht="9.75" customHeight="1" thickTop="1" x14ac:dyDescent="0.4">
      <c r="A283" s="519"/>
      <c r="B283" s="520"/>
      <c r="C283" s="520"/>
      <c r="D283" s="520"/>
      <c r="E283" s="521"/>
      <c r="F283" s="461"/>
      <c r="G283" s="519"/>
      <c r="H283" s="520"/>
      <c r="I283" s="520"/>
      <c r="J283" s="520"/>
      <c r="K283" s="521"/>
      <c r="L283" s="461"/>
      <c r="M283" s="519"/>
      <c r="N283" s="520"/>
      <c r="O283" s="520"/>
      <c r="P283" s="520"/>
      <c r="Q283" s="521"/>
      <c r="R283" s="435"/>
      <c r="S283" s="435"/>
      <c r="T283" s="435"/>
      <c r="U283" s="398"/>
      <c r="V283" s="398"/>
      <c r="W283" s="398"/>
      <c r="X283" s="398"/>
      <c r="Y283" s="398"/>
      <c r="Z283" s="398"/>
      <c r="AA283" s="398"/>
      <c r="AB283" s="398"/>
      <c r="AC283" s="398"/>
      <c r="AD283" s="398"/>
      <c r="AE283" s="398"/>
      <c r="AF283" s="398"/>
      <c r="AG283" s="398"/>
      <c r="AH283" s="398"/>
      <c r="AI283" s="398"/>
      <c r="AJ283" s="398"/>
      <c r="AK283" s="398"/>
      <c r="AL283" s="398"/>
      <c r="AM283" s="398"/>
      <c r="AN283" s="398"/>
      <c r="AO283" s="398"/>
      <c r="AP283" s="398"/>
    </row>
    <row r="284" spans="1:42" ht="9.75" customHeight="1" x14ac:dyDescent="0.4">
      <c r="A284" s="526"/>
      <c r="B284" s="527"/>
      <c r="C284" s="527"/>
      <c r="D284" s="527"/>
      <c r="E284" s="528"/>
      <c r="F284" s="461"/>
      <c r="G284" s="526"/>
      <c r="H284" s="527"/>
      <c r="I284" s="527"/>
      <c r="J284" s="527"/>
      <c r="K284" s="528"/>
      <c r="L284" s="461"/>
      <c r="M284" s="526"/>
      <c r="N284" s="527"/>
      <c r="O284" s="527"/>
      <c r="P284" s="527"/>
      <c r="Q284" s="528"/>
      <c r="R284" s="435"/>
      <c r="S284" s="435"/>
      <c r="T284" s="435"/>
      <c r="U284" s="398"/>
      <c r="V284" s="398"/>
      <c r="W284" s="398"/>
      <c r="X284" s="398"/>
      <c r="Y284" s="398"/>
      <c r="Z284" s="398"/>
      <c r="AA284" s="398"/>
      <c r="AB284" s="398"/>
      <c r="AC284" s="398"/>
      <c r="AD284" s="398"/>
      <c r="AE284" s="398"/>
      <c r="AF284" s="398"/>
      <c r="AG284" s="398"/>
      <c r="AH284" s="398"/>
      <c r="AI284" s="398"/>
      <c r="AJ284" s="398"/>
      <c r="AK284" s="398"/>
      <c r="AL284" s="398"/>
      <c r="AM284" s="398"/>
      <c r="AN284" s="398"/>
      <c r="AO284" s="398"/>
      <c r="AP284" s="398"/>
    </row>
    <row r="285" spans="1:42" ht="28.5" customHeight="1" x14ac:dyDescent="0.4">
      <c r="A285" s="526"/>
      <c r="B285" s="527"/>
      <c r="C285" s="527"/>
      <c r="D285" s="527"/>
      <c r="E285" s="528"/>
      <c r="F285" s="461"/>
      <c r="G285" s="526"/>
      <c r="H285" s="527"/>
      <c r="I285" s="527"/>
      <c r="J285" s="527"/>
      <c r="K285" s="528"/>
      <c r="L285" s="461"/>
      <c r="M285" s="526"/>
      <c r="N285" s="527"/>
      <c r="O285" s="527"/>
      <c r="P285" s="527"/>
      <c r="Q285" s="528"/>
      <c r="R285" s="435"/>
      <c r="S285" s="435"/>
      <c r="T285" s="435"/>
      <c r="U285" s="398"/>
      <c r="V285" s="398"/>
      <c r="W285" s="398"/>
      <c r="X285" s="398"/>
      <c r="Y285" s="398"/>
      <c r="Z285" s="398"/>
      <c r="AA285" s="398"/>
      <c r="AB285" s="398"/>
      <c r="AC285" s="398"/>
      <c r="AD285" s="398"/>
      <c r="AE285" s="398"/>
      <c r="AF285" s="398"/>
      <c r="AG285" s="398"/>
      <c r="AH285" s="398"/>
      <c r="AI285" s="398"/>
      <c r="AJ285" s="398"/>
      <c r="AK285" s="398"/>
      <c r="AL285" s="398"/>
      <c r="AM285" s="398"/>
      <c r="AN285" s="398"/>
      <c r="AO285" s="398"/>
      <c r="AP285" s="398"/>
    </row>
    <row r="286" spans="1:42" ht="12.75" customHeight="1" thickBot="1" x14ac:dyDescent="0.45">
      <c r="A286" s="522"/>
      <c r="B286" s="523"/>
      <c r="C286" s="523"/>
      <c r="D286" s="523"/>
      <c r="E286" s="524"/>
      <c r="F286" s="461"/>
      <c r="G286" s="522"/>
      <c r="H286" s="523"/>
      <c r="I286" s="523"/>
      <c r="J286" s="523"/>
      <c r="K286" s="524"/>
      <c r="L286" s="461"/>
      <c r="M286" s="522"/>
      <c r="N286" s="523"/>
      <c r="O286" s="523"/>
      <c r="P286" s="523"/>
      <c r="Q286" s="524"/>
      <c r="R286" s="435"/>
      <c r="S286" s="435"/>
      <c r="T286" s="435"/>
      <c r="U286" s="398"/>
      <c r="V286" s="398"/>
      <c r="W286" s="398"/>
      <c r="X286" s="398"/>
      <c r="Y286" s="398"/>
      <c r="Z286" s="398"/>
      <c r="AA286" s="398"/>
      <c r="AB286" s="398"/>
      <c r="AC286" s="398"/>
      <c r="AD286" s="398"/>
      <c r="AE286" s="398"/>
      <c r="AF286" s="398"/>
      <c r="AG286" s="398"/>
      <c r="AH286" s="398"/>
      <c r="AI286" s="398"/>
      <c r="AJ286" s="398"/>
      <c r="AK286" s="398"/>
      <c r="AL286" s="398"/>
      <c r="AM286" s="398"/>
      <c r="AN286" s="398"/>
      <c r="AO286" s="398"/>
      <c r="AP286" s="398"/>
    </row>
    <row r="287" spans="1:42" ht="14.25" customHeight="1" thickTop="1" x14ac:dyDescent="0.4">
      <c r="A287" s="468"/>
      <c r="B287" s="519"/>
      <c r="C287" s="520"/>
      <c r="D287" s="521"/>
      <c r="E287" s="468"/>
      <c r="F287" s="461"/>
      <c r="G287" s="468"/>
      <c r="H287" s="519"/>
      <c r="I287" s="520"/>
      <c r="J287" s="521"/>
      <c r="K287" s="468"/>
      <c r="L287" s="468"/>
      <c r="M287" s="461"/>
      <c r="N287" s="519"/>
      <c r="O287" s="520"/>
      <c r="P287" s="521"/>
      <c r="Q287" s="587"/>
      <c r="R287" s="398"/>
      <c r="S287" s="398"/>
      <c r="T287" s="398"/>
      <c r="U287" s="398"/>
      <c r="V287" s="398"/>
      <c r="W287" s="398"/>
      <c r="X287" s="398"/>
      <c r="Y287" s="398"/>
      <c r="Z287" s="398"/>
      <c r="AA287" s="398"/>
      <c r="AB287" s="398"/>
      <c r="AC287" s="398"/>
      <c r="AD287" s="398"/>
      <c r="AE287" s="398"/>
      <c r="AF287" s="398"/>
      <c r="AG287" s="398"/>
      <c r="AH287" s="398"/>
      <c r="AI287" s="398"/>
      <c r="AJ287" s="398"/>
      <c r="AK287" s="398"/>
      <c r="AL287" s="398"/>
      <c r="AM287" s="398"/>
      <c r="AN287" s="398"/>
      <c r="AO287" s="398"/>
      <c r="AP287" s="398"/>
    </row>
    <row r="288" spans="1:42" ht="48" customHeight="1" thickBot="1" x14ac:dyDescent="0.45">
      <c r="A288" s="468"/>
      <c r="B288" s="525"/>
      <c r="C288" s="523"/>
      <c r="D288" s="524"/>
      <c r="E288" s="469"/>
      <c r="F288" s="461"/>
      <c r="G288" s="468"/>
      <c r="H288" s="522"/>
      <c r="I288" s="523"/>
      <c r="J288" s="524"/>
      <c r="K288" s="468"/>
      <c r="L288" s="468"/>
      <c r="M288" s="461"/>
      <c r="N288" s="522"/>
      <c r="O288" s="523"/>
      <c r="P288" s="524"/>
      <c r="Q288" s="588"/>
      <c r="R288" s="398"/>
      <c r="S288" s="398"/>
      <c r="T288" s="398"/>
      <c r="U288" s="398"/>
      <c r="V288" s="398"/>
      <c r="W288" s="398"/>
      <c r="X288" s="398"/>
      <c r="Y288" s="398"/>
      <c r="Z288" s="398"/>
      <c r="AA288" s="398"/>
      <c r="AB288" s="398"/>
      <c r="AC288" s="398"/>
      <c r="AD288" s="398"/>
      <c r="AE288" s="398"/>
      <c r="AF288" s="398"/>
      <c r="AG288" s="398"/>
      <c r="AH288" s="398"/>
      <c r="AI288" s="398"/>
      <c r="AJ288" s="398"/>
      <c r="AK288" s="398"/>
      <c r="AL288" s="398"/>
      <c r="AM288" s="398"/>
      <c r="AN288" s="398"/>
      <c r="AO288" s="398"/>
      <c r="AP288" s="398"/>
    </row>
    <row r="289" spans="1:43" ht="14.25" customHeight="1" thickTop="1" x14ac:dyDescent="0.2">
      <c r="A289" s="398"/>
      <c r="B289" s="398"/>
      <c r="C289" s="398"/>
      <c r="D289" s="398"/>
      <c r="E289" s="398"/>
      <c r="F289" s="398"/>
      <c r="G289" s="398"/>
      <c r="H289" s="398"/>
      <c r="I289" s="398"/>
      <c r="J289" s="398"/>
      <c r="K289" s="398"/>
      <c r="L289" s="398"/>
      <c r="M289" s="398"/>
      <c r="N289" s="398"/>
      <c r="O289" s="398"/>
      <c r="P289" s="398"/>
      <c r="Q289" s="398"/>
      <c r="R289" s="435"/>
      <c r="S289" s="398"/>
      <c r="T289" s="398"/>
      <c r="U289" s="398"/>
      <c r="V289" s="398"/>
      <c r="W289" s="398"/>
      <c r="X289" s="398"/>
      <c r="Y289" s="398"/>
      <c r="Z289" s="398"/>
      <c r="AA289" s="398"/>
      <c r="AB289" s="398"/>
      <c r="AC289" s="398"/>
      <c r="AD289" s="398"/>
      <c r="AE289" s="398"/>
      <c r="AF289" s="398"/>
      <c r="AG289" s="398"/>
      <c r="AH289" s="398"/>
      <c r="AI289" s="398"/>
      <c r="AJ289" s="398"/>
      <c r="AK289" s="398"/>
      <c r="AL289" s="398"/>
      <c r="AM289" s="398"/>
      <c r="AN289" s="398"/>
      <c r="AO289" s="398"/>
      <c r="AP289" s="398"/>
    </row>
    <row r="290" spans="1:43" ht="27" thickBot="1" x14ac:dyDescent="0.45">
      <c r="A290" s="398"/>
      <c r="B290" s="398"/>
      <c r="C290" s="398"/>
      <c r="D290" s="398"/>
      <c r="E290" s="398"/>
      <c r="F290" s="398"/>
      <c r="G290" s="398"/>
      <c r="H290" s="398"/>
      <c r="I290" s="398"/>
      <c r="J290" s="398"/>
      <c r="K290" s="398"/>
      <c r="L290" s="398"/>
      <c r="M290" s="398"/>
      <c r="N290" s="398"/>
      <c r="O290" s="398"/>
      <c r="P290" s="398"/>
      <c r="Q290" s="398"/>
      <c r="R290" s="398"/>
      <c r="S290" s="398"/>
      <c r="T290" s="398"/>
      <c r="U290" s="398"/>
      <c r="V290" s="375"/>
      <c r="W290" s="375"/>
      <c r="X290" s="375"/>
      <c r="Y290" s="375"/>
      <c r="Z290" s="394"/>
      <c r="AA290" s="398"/>
      <c r="AB290" s="398"/>
      <c r="AC290" s="398"/>
      <c r="AD290" s="398"/>
      <c r="AE290" s="398"/>
      <c r="AF290" s="398"/>
      <c r="AG290" s="398"/>
      <c r="AH290" s="398"/>
      <c r="AI290" s="398"/>
      <c r="AJ290" s="398"/>
      <c r="AK290" s="398"/>
      <c r="AL290" s="398"/>
      <c r="AM290" s="398"/>
      <c r="AN290" s="398"/>
      <c r="AO290" s="398"/>
      <c r="AP290" s="398"/>
    </row>
    <row r="291" spans="1:43" ht="15.75" customHeight="1" thickTop="1" thickBot="1" x14ac:dyDescent="0.45">
      <c r="A291" s="975" t="s">
        <v>145</v>
      </c>
      <c r="B291" s="976"/>
      <c r="C291" s="976"/>
      <c r="D291" s="976"/>
      <c r="E291" s="976"/>
      <c r="F291" s="466"/>
      <c r="G291" s="398"/>
      <c r="H291" s="398"/>
      <c r="I291" s="975" t="s">
        <v>211</v>
      </c>
      <c r="J291" s="976"/>
      <c r="K291" s="976"/>
      <c r="L291" s="976"/>
      <c r="M291" s="976"/>
      <c r="N291" s="998"/>
      <c r="O291" s="398"/>
      <c r="P291" s="398"/>
      <c r="Q291" s="1084" t="s">
        <v>212</v>
      </c>
      <c r="R291" s="1084"/>
      <c r="S291" s="1084"/>
      <c r="T291" s="1084"/>
      <c r="U291" s="1084"/>
      <c r="V291" s="599"/>
      <c r="W291" s="394"/>
      <c r="X291" s="394"/>
      <c r="Y291" s="1078" t="s">
        <v>169</v>
      </c>
      <c r="Z291" s="1079"/>
      <c r="AA291" s="1079"/>
      <c r="AB291" s="1079"/>
      <c r="AC291" s="1079"/>
      <c r="AD291" s="1079"/>
      <c r="AE291" s="1079"/>
      <c r="AF291" s="1080"/>
      <c r="AG291" s="615"/>
      <c r="AH291" s="615"/>
      <c r="AI291" s="398"/>
      <c r="AJ291" s="413"/>
      <c r="AK291" s="398"/>
      <c r="AL291" s="398"/>
      <c r="AM291" s="398"/>
      <c r="AN291" s="398"/>
      <c r="AO291" s="398"/>
      <c r="AP291" s="398"/>
      <c r="AQ291" s="398"/>
    </row>
    <row r="292" spans="1:43" ht="15.75" customHeight="1" thickTop="1" thickBot="1" x14ac:dyDescent="0.45">
      <c r="A292" s="977"/>
      <c r="B292" s="978"/>
      <c r="C292" s="978"/>
      <c r="D292" s="978"/>
      <c r="E292" s="978"/>
      <c r="F292" s="466"/>
      <c r="G292" s="398"/>
      <c r="H292" s="398"/>
      <c r="I292" s="977"/>
      <c r="J292" s="978"/>
      <c r="K292" s="978"/>
      <c r="L292" s="978"/>
      <c r="M292" s="978"/>
      <c r="N292" s="999"/>
      <c r="O292" s="398"/>
      <c r="P292" s="398"/>
      <c r="Q292" s="1084"/>
      <c r="R292" s="1084"/>
      <c r="S292" s="1084"/>
      <c r="T292" s="1084"/>
      <c r="U292" s="1084"/>
      <c r="V292" s="599"/>
      <c r="W292" s="413"/>
      <c r="X292" s="414"/>
      <c r="Y292" s="1081"/>
      <c r="Z292" s="1082"/>
      <c r="AA292" s="1082"/>
      <c r="AB292" s="1082"/>
      <c r="AC292" s="1082"/>
      <c r="AD292" s="1082"/>
      <c r="AE292" s="1082"/>
      <c r="AF292" s="1083"/>
      <c r="AG292" s="616"/>
      <c r="AH292" s="398"/>
      <c r="AI292" s="615"/>
      <c r="AJ292" s="398"/>
      <c r="AK292" s="398"/>
      <c r="AL292" s="398"/>
      <c r="AM292" s="398"/>
      <c r="AN292" s="398"/>
      <c r="AO292" s="398"/>
      <c r="AP292" s="398"/>
      <c r="AQ292" s="398"/>
    </row>
    <row r="293" spans="1:43" ht="30.75" customHeight="1" thickTop="1" thickBot="1" x14ac:dyDescent="0.4">
      <c r="A293" s="1049" t="s">
        <v>71</v>
      </c>
      <c r="B293" s="1050"/>
      <c r="C293" s="1183"/>
      <c r="D293" s="1184"/>
      <c r="E293" s="1184"/>
      <c r="F293" s="442"/>
      <c r="G293" s="398"/>
      <c r="H293" s="398"/>
      <c r="I293" s="1041" t="s">
        <v>71</v>
      </c>
      <c r="J293" s="1042"/>
      <c r="K293" s="1183"/>
      <c r="L293" s="1184"/>
      <c r="M293" s="1184"/>
      <c r="N293" s="1190"/>
      <c r="O293" s="394"/>
      <c r="P293" s="398"/>
      <c r="Q293" s="1091" t="s">
        <v>71</v>
      </c>
      <c r="R293" s="1091"/>
      <c r="S293" s="1077"/>
      <c r="T293" s="1077"/>
      <c r="U293" s="1077"/>
      <c r="V293" s="600"/>
      <c r="W293" s="413"/>
      <c r="X293" s="414"/>
      <c r="Y293" s="1074" t="s">
        <v>130</v>
      </c>
      <c r="Z293" s="1075"/>
      <c r="AA293" s="1076"/>
      <c r="AB293" s="1086"/>
      <c r="AC293" s="1087"/>
      <c r="AD293" s="1087"/>
      <c r="AE293" s="1087"/>
      <c r="AF293" s="1088"/>
      <c r="AG293" s="617"/>
      <c r="AH293" s="614"/>
      <c r="AI293" s="398"/>
      <c r="AJ293" s="413"/>
      <c r="AK293" s="398"/>
      <c r="AL293" s="398"/>
      <c r="AM293" s="398"/>
      <c r="AN293" s="398"/>
      <c r="AO293" s="398"/>
      <c r="AP293" s="398"/>
      <c r="AQ293" s="398"/>
    </row>
    <row r="294" spans="1:43" ht="13.5" customHeight="1" thickTop="1" thickBot="1" x14ac:dyDescent="0.4">
      <c r="A294" s="1300" t="s">
        <v>11</v>
      </c>
      <c r="B294" s="1301"/>
      <c r="C294" s="951"/>
      <c r="D294" s="952"/>
      <c r="E294" s="952"/>
      <c r="F294" s="442"/>
      <c r="G294" s="1196"/>
      <c r="H294" s="480"/>
      <c r="I294" s="1179" t="s">
        <v>11</v>
      </c>
      <c r="J294" s="1180"/>
      <c r="K294" s="951"/>
      <c r="L294" s="952"/>
      <c r="M294" s="952"/>
      <c r="N294" s="1197"/>
      <c r="O294" s="413"/>
      <c r="P294" s="413"/>
      <c r="Q294" s="1091" t="s">
        <v>11</v>
      </c>
      <c r="R294" s="1091"/>
      <c r="S294" s="1077"/>
      <c r="T294" s="1077"/>
      <c r="U294" s="1077"/>
      <c r="V294" s="600"/>
      <c r="W294" s="413"/>
      <c r="X294" s="414"/>
      <c r="Y294" s="1051" t="s">
        <v>11</v>
      </c>
      <c r="Z294" s="1052"/>
      <c r="AA294" s="1053"/>
      <c r="AB294" s="1111"/>
      <c r="AC294" s="1112"/>
      <c r="AD294" s="1112"/>
      <c r="AE294" s="1112"/>
      <c r="AF294" s="1113"/>
      <c r="AG294" s="617"/>
      <c r="AH294" s="614"/>
      <c r="AI294" s="614"/>
      <c r="AJ294" s="413"/>
      <c r="AK294" s="398"/>
      <c r="AL294" s="398"/>
      <c r="AM294" s="398"/>
      <c r="AN294" s="398"/>
      <c r="AO294" s="398"/>
      <c r="AP294" s="398"/>
      <c r="AQ294" s="398"/>
    </row>
    <row r="295" spans="1:43" ht="19.5" customHeight="1" thickTop="1" thickBot="1" x14ac:dyDescent="0.4">
      <c r="A295" s="1302"/>
      <c r="B295" s="1303"/>
      <c r="C295" s="953"/>
      <c r="D295" s="954"/>
      <c r="E295" s="954"/>
      <c r="F295" s="442"/>
      <c r="G295" s="1196"/>
      <c r="H295" s="480"/>
      <c r="I295" s="1181"/>
      <c r="J295" s="1182"/>
      <c r="K295" s="953"/>
      <c r="L295" s="954"/>
      <c r="M295" s="954"/>
      <c r="N295" s="1198"/>
      <c r="O295" s="413"/>
      <c r="P295" s="413"/>
      <c r="Q295" s="1091"/>
      <c r="R295" s="1091"/>
      <c r="S295" s="1077"/>
      <c r="T295" s="1077"/>
      <c r="U295" s="1077"/>
      <c r="V295" s="600"/>
      <c r="W295" s="413"/>
      <c r="X295" s="414"/>
      <c r="Y295" s="1054"/>
      <c r="Z295" s="1055"/>
      <c r="AA295" s="1056"/>
      <c r="AB295" s="1114"/>
      <c r="AC295" s="1115"/>
      <c r="AD295" s="1115"/>
      <c r="AE295" s="1115"/>
      <c r="AF295" s="1116"/>
      <c r="AG295" s="618"/>
      <c r="AH295" s="614"/>
      <c r="AI295" s="614"/>
      <c r="AJ295" s="413"/>
      <c r="AK295" s="398"/>
      <c r="AL295" s="398"/>
      <c r="AM295" s="398"/>
      <c r="AN295" s="398"/>
      <c r="AO295" s="398"/>
      <c r="AP295" s="398"/>
      <c r="AQ295" s="398"/>
    </row>
    <row r="296" spans="1:43" ht="18" customHeight="1" thickTop="1" thickBot="1" x14ac:dyDescent="0.25">
      <c r="A296" s="324" t="s">
        <v>6</v>
      </c>
      <c r="B296" s="943" t="s">
        <v>49</v>
      </c>
      <c r="C296" s="943" t="s">
        <v>176</v>
      </c>
      <c r="D296" s="943" t="s">
        <v>252</v>
      </c>
      <c r="E296" s="947" t="s">
        <v>251</v>
      </c>
      <c r="F296" s="946"/>
      <c r="G296" s="1196"/>
      <c r="H296" s="480"/>
      <c r="I296" s="324" t="s">
        <v>6</v>
      </c>
      <c r="J296" s="943" t="s">
        <v>49</v>
      </c>
      <c r="K296" s="943" t="s">
        <v>252</v>
      </c>
      <c r="L296" s="943" t="s">
        <v>69</v>
      </c>
      <c r="M296" s="943" t="s">
        <v>252</v>
      </c>
      <c r="N296" s="947" t="s">
        <v>251</v>
      </c>
      <c r="O296" s="413"/>
      <c r="P296" s="413"/>
      <c r="Q296" s="324" t="s">
        <v>6</v>
      </c>
      <c r="R296" s="947" t="s">
        <v>49</v>
      </c>
      <c r="S296" s="1057" t="s">
        <v>252</v>
      </c>
      <c r="T296" s="943" t="s">
        <v>69</v>
      </c>
      <c r="U296" s="943" t="s">
        <v>252</v>
      </c>
      <c r="V296" s="947" t="s">
        <v>251</v>
      </c>
      <c r="W296" s="414"/>
      <c r="X296" s="414"/>
      <c r="Y296" s="997" t="s">
        <v>170</v>
      </c>
      <c r="Z296" s="1069" t="s">
        <v>145</v>
      </c>
      <c r="AA296" s="1070"/>
      <c r="AB296" s="1070"/>
      <c r="AC296" s="1071"/>
      <c r="AD296" s="1069" t="s">
        <v>148</v>
      </c>
      <c r="AE296" s="1070"/>
      <c r="AF296" s="1071"/>
      <c r="AG296" s="1069" t="s">
        <v>171</v>
      </c>
      <c r="AH296" s="1070"/>
      <c r="AI296" s="1071"/>
      <c r="AJ296" s="413"/>
      <c r="AK296" s="398"/>
      <c r="AL296" s="398"/>
      <c r="AM296" s="398"/>
      <c r="AN296" s="398"/>
      <c r="AO296" s="398"/>
      <c r="AP296" s="398"/>
      <c r="AQ296" s="398"/>
    </row>
    <row r="297" spans="1:43" ht="15.75" customHeight="1" thickTop="1" thickBot="1" x14ac:dyDescent="0.25">
      <c r="A297" s="353" t="s">
        <v>7</v>
      </c>
      <c r="B297" s="944"/>
      <c r="C297" s="944"/>
      <c r="D297" s="944"/>
      <c r="E297" s="947"/>
      <c r="F297" s="946"/>
      <c r="G297" s="1196"/>
      <c r="H297" s="480"/>
      <c r="I297" s="944" t="s">
        <v>7</v>
      </c>
      <c r="J297" s="944"/>
      <c r="K297" s="944"/>
      <c r="L297" s="944"/>
      <c r="M297" s="944"/>
      <c r="N297" s="947"/>
      <c r="O297" s="413"/>
      <c r="P297" s="413"/>
      <c r="Q297" s="944" t="s">
        <v>7</v>
      </c>
      <c r="R297" s="947"/>
      <c r="S297" s="1058"/>
      <c r="T297" s="944"/>
      <c r="U297" s="944"/>
      <c r="V297" s="947"/>
      <c r="W297" s="414"/>
      <c r="X297" s="414"/>
      <c r="Y297" s="995"/>
      <c r="Z297" s="997" t="s">
        <v>172</v>
      </c>
      <c r="AA297" s="997" t="s">
        <v>49</v>
      </c>
      <c r="AB297" s="997" t="s">
        <v>173</v>
      </c>
      <c r="AC297" s="1072" t="s">
        <v>252</v>
      </c>
      <c r="AD297" s="997" t="s">
        <v>172</v>
      </c>
      <c r="AE297" s="997" t="s">
        <v>173</v>
      </c>
      <c r="AF297" s="1072" t="s">
        <v>181</v>
      </c>
      <c r="AG297" s="997" t="s">
        <v>173</v>
      </c>
      <c r="AH297" s="620" t="s">
        <v>174</v>
      </c>
      <c r="AI297" s="620" t="s">
        <v>175</v>
      </c>
      <c r="AJ297" s="828"/>
      <c r="AK297" s="413"/>
      <c r="AL297" s="398"/>
      <c r="AM297" s="398"/>
      <c r="AN297" s="398"/>
      <c r="AO297" s="398"/>
      <c r="AP297" s="398"/>
      <c r="AQ297" s="398"/>
    </row>
    <row r="298" spans="1:43" ht="15.75" customHeight="1" thickTop="1" thickBot="1" x14ac:dyDescent="0.25">
      <c r="A298" s="354"/>
      <c r="B298" s="945"/>
      <c r="C298" s="945"/>
      <c r="D298" s="945"/>
      <c r="E298" s="947"/>
      <c r="F298" s="946"/>
      <c r="G298" s="1196"/>
      <c r="H298" s="480"/>
      <c r="I298" s="945"/>
      <c r="J298" s="945"/>
      <c r="K298" s="945"/>
      <c r="L298" s="945"/>
      <c r="M298" s="945"/>
      <c r="N298" s="947"/>
      <c r="O298" s="413"/>
      <c r="P298" s="413"/>
      <c r="Q298" s="945"/>
      <c r="R298" s="943"/>
      <c r="S298" s="1059"/>
      <c r="T298" s="945"/>
      <c r="U298" s="945"/>
      <c r="V298" s="947"/>
      <c r="W298" s="414"/>
      <c r="X298" s="414"/>
      <c r="Y298" s="996"/>
      <c r="Z298" s="1021"/>
      <c r="AA298" s="1021"/>
      <c r="AB298" s="996"/>
      <c r="AC298" s="1021"/>
      <c r="AD298" s="1021"/>
      <c r="AE298" s="1021"/>
      <c r="AF298" s="1073"/>
      <c r="AG298" s="1021"/>
      <c r="AH298" s="752" t="s">
        <v>181</v>
      </c>
      <c r="AI298" s="752" t="s">
        <v>181</v>
      </c>
      <c r="AJ298" s="413"/>
      <c r="AK298" s="417"/>
      <c r="AL298" s="417"/>
      <c r="AM298" s="927" t="s">
        <v>148</v>
      </c>
      <c r="AN298" s="927"/>
      <c r="AO298" s="927" t="s">
        <v>171</v>
      </c>
      <c r="AP298" s="927"/>
      <c r="AQ298" s="398"/>
    </row>
    <row r="299" spans="1:43" ht="16.5" customHeight="1" thickTop="1" thickBot="1" x14ac:dyDescent="0.25">
      <c r="A299" s="328" t="e">
        <f>IF(#REF!="","",#REF!)</f>
        <v>#REF!</v>
      </c>
      <c r="B299" s="111"/>
      <c r="C299" s="306"/>
      <c r="D299" s="134"/>
      <c r="E299" s="1018"/>
      <c r="F299" s="467"/>
      <c r="G299" s="398"/>
      <c r="H299" s="398"/>
      <c r="I299" s="328" t="e">
        <f>IF(#REF!="","",#REF!)</f>
        <v>#REF!</v>
      </c>
      <c r="J299" s="53"/>
      <c r="K299" s="137"/>
      <c r="L299" s="1025" t="s">
        <v>66</v>
      </c>
      <c r="M299" s="1019"/>
      <c r="N299" s="1018"/>
      <c r="O299" s="394"/>
      <c r="P299" s="398"/>
      <c r="Q299" s="328" t="e">
        <f>IF(#REF!="","",#REF!)</f>
        <v>#REF!</v>
      </c>
      <c r="R299" s="111"/>
      <c r="S299" s="63"/>
      <c r="T299" s="1022" t="s">
        <v>66</v>
      </c>
      <c r="U299" s="1019"/>
      <c r="V299" s="1018"/>
      <c r="W299" s="414"/>
      <c r="X299" s="414"/>
      <c r="Y299" s="621" t="e">
        <f>IF(#REF!="","",#REF!)</f>
        <v>#REF!</v>
      </c>
      <c r="Z299" s="54"/>
      <c r="AA299" s="55" t="str">
        <f t="shared" ref="AA299:AC300" si="6">IF(B299&lt;&gt;"",B299,"")</f>
        <v/>
      </c>
      <c r="AB299" s="55" t="str">
        <f t="shared" si="6"/>
        <v/>
      </c>
      <c r="AC299" s="55" t="str">
        <f t="shared" si="6"/>
        <v/>
      </c>
      <c r="AD299" s="54"/>
      <c r="AE299" s="55"/>
      <c r="AF299" s="139"/>
      <c r="AG299" s="59"/>
      <c r="AH299" s="58"/>
      <c r="AI299" s="59"/>
      <c r="AJ299" s="825"/>
      <c r="AK299" s="413"/>
      <c r="AL299" s="417"/>
      <c r="AM299" s="927" t="s">
        <v>49</v>
      </c>
      <c r="AN299" s="927"/>
      <c r="AO299" s="927" t="s">
        <v>49</v>
      </c>
      <c r="AP299" s="927"/>
      <c r="AQ299" s="398"/>
    </row>
    <row r="300" spans="1:43" ht="16.5" customHeight="1" thickTop="1" thickBot="1" x14ac:dyDescent="0.25">
      <c r="A300" s="329" t="str">
        <f>IF(B12="","",B12)</f>
        <v/>
      </c>
      <c r="B300" s="28"/>
      <c r="C300" s="307"/>
      <c r="D300" s="135"/>
      <c r="E300" s="1090"/>
      <c r="F300" s="516"/>
      <c r="G300" s="1194"/>
      <c r="H300" s="413"/>
      <c r="I300" s="329" t="str">
        <f>IF(B12="","",B12)</f>
        <v/>
      </c>
      <c r="J300" s="52"/>
      <c r="K300" s="135"/>
      <c r="L300" s="1026"/>
      <c r="M300" s="1020"/>
      <c r="N300" s="1018"/>
      <c r="O300" s="1024"/>
      <c r="P300" s="413"/>
      <c r="Q300" s="329" t="str">
        <f>IF(B12="","",B12)</f>
        <v/>
      </c>
      <c r="R300" s="28"/>
      <c r="S300" s="30"/>
      <c r="T300" s="1023"/>
      <c r="U300" s="1020"/>
      <c r="V300" s="1018"/>
      <c r="W300" s="414"/>
      <c r="X300" s="414"/>
      <c r="Y300" s="622" t="str">
        <f>IF(B12="","",B12)</f>
        <v/>
      </c>
      <c r="Z300" s="57"/>
      <c r="AA300" s="56" t="str">
        <f t="shared" si="6"/>
        <v/>
      </c>
      <c r="AB300" s="56" t="str">
        <f t="shared" si="6"/>
        <v/>
      </c>
      <c r="AC300" s="56" t="str">
        <f t="shared" si="6"/>
        <v/>
      </c>
      <c r="AD300" s="57"/>
      <c r="AE300" s="56"/>
      <c r="AF300" s="309"/>
      <c r="AG300" s="58"/>
      <c r="AH300" s="140"/>
      <c r="AI300" s="140"/>
      <c r="AJ300" s="940"/>
      <c r="AK300" s="937" t="s">
        <v>254</v>
      </c>
      <c r="AL300" s="942"/>
      <c r="AM300" s="939"/>
      <c r="AN300" s="939"/>
      <c r="AO300" s="939"/>
      <c r="AP300" s="939"/>
      <c r="AQ300" s="398"/>
    </row>
    <row r="301" spans="1:43" ht="16.5" customHeight="1" thickTop="1" thickBot="1" x14ac:dyDescent="0.25">
      <c r="A301" s="329" t="str">
        <f>IF(B13="","",B13)</f>
        <v/>
      </c>
      <c r="B301" s="28"/>
      <c r="C301" s="307"/>
      <c r="D301" s="135"/>
      <c r="E301" s="470"/>
      <c r="F301" s="517"/>
      <c r="G301" s="1194"/>
      <c r="H301" s="413"/>
      <c r="I301" s="329" t="str">
        <f>IF(B13="","",B13)</f>
        <v/>
      </c>
      <c r="J301" s="52"/>
      <c r="K301" s="135"/>
      <c r="L301" s="1155" t="s">
        <v>67</v>
      </c>
      <c r="M301" s="1020"/>
      <c r="N301" s="499"/>
      <c r="O301" s="1024"/>
      <c r="P301" s="413"/>
      <c r="Q301" s="329" t="str">
        <f>IF(B13="","",B13)</f>
        <v/>
      </c>
      <c r="R301" s="28"/>
      <c r="S301" s="30"/>
      <c r="T301" s="1144" t="s">
        <v>67</v>
      </c>
      <c r="U301" s="1020"/>
      <c r="V301" s="499"/>
      <c r="W301" s="414"/>
      <c r="X301" s="414"/>
      <c r="Y301" s="622" t="str">
        <f>IF(B13="","",B13)</f>
        <v/>
      </c>
      <c r="Z301" s="57"/>
      <c r="AA301" s="56" t="str">
        <f t="shared" ref="AA301:AC304" si="7">IF(B301&lt;&gt;"",B301,"")</f>
        <v/>
      </c>
      <c r="AB301" s="56" t="str">
        <f t="shared" si="7"/>
        <v/>
      </c>
      <c r="AC301" s="56" t="str">
        <f t="shared" si="7"/>
        <v/>
      </c>
      <c r="AD301" s="57"/>
      <c r="AE301" s="56"/>
      <c r="AF301" s="309"/>
      <c r="AG301" s="58"/>
      <c r="AH301" s="140"/>
      <c r="AI301" s="140"/>
      <c r="AJ301" s="940"/>
      <c r="AK301" s="938"/>
      <c r="AL301" s="934"/>
      <c r="AM301" s="897"/>
      <c r="AN301" s="898"/>
      <c r="AO301" s="897"/>
      <c r="AP301" s="898"/>
      <c r="AQ301" s="398"/>
    </row>
    <row r="302" spans="1:43" ht="16.5" customHeight="1" thickBot="1" x14ac:dyDescent="0.25">
      <c r="A302" s="329" t="str">
        <f>IF(B14="","",B14)</f>
        <v/>
      </c>
      <c r="B302" s="28"/>
      <c r="C302" s="307"/>
      <c r="D302" s="135"/>
      <c r="E302" s="471"/>
      <c r="F302" s="517"/>
      <c r="G302" s="1194"/>
      <c r="H302" s="413"/>
      <c r="I302" s="329" t="str">
        <f>IF(B14="","",B14)</f>
        <v/>
      </c>
      <c r="J302" s="52"/>
      <c r="K302" s="135"/>
      <c r="L302" s="1026"/>
      <c r="M302" s="1020"/>
      <c r="N302" s="499"/>
      <c r="O302" s="1024"/>
      <c r="P302" s="413"/>
      <c r="Q302" s="329" t="str">
        <f>IF(B14="","",B14)</f>
        <v/>
      </c>
      <c r="R302" s="28"/>
      <c r="S302" s="30"/>
      <c r="T302" s="1023"/>
      <c r="U302" s="1020"/>
      <c r="V302" s="499"/>
      <c r="W302" s="414"/>
      <c r="X302" s="414"/>
      <c r="Y302" s="622" t="str">
        <f>IF(B14="","",B14)</f>
        <v/>
      </c>
      <c r="Z302" s="57"/>
      <c r="AA302" s="56" t="str">
        <f t="shared" si="7"/>
        <v/>
      </c>
      <c r="AB302" s="56" t="str">
        <f t="shared" si="7"/>
        <v/>
      </c>
      <c r="AC302" s="56" t="str">
        <f t="shared" si="7"/>
        <v/>
      </c>
      <c r="AD302" s="57"/>
      <c r="AE302" s="56"/>
      <c r="AF302" s="309"/>
      <c r="AG302" s="58"/>
      <c r="AH302" s="140"/>
      <c r="AI302" s="140"/>
      <c r="AJ302" s="940"/>
      <c r="AK302" s="937" t="s">
        <v>284</v>
      </c>
      <c r="AL302" s="933"/>
      <c r="AM302" s="897"/>
      <c r="AN302" s="898"/>
      <c r="AO302" s="897"/>
      <c r="AP302" s="898"/>
      <c r="AQ302" s="398"/>
    </row>
    <row r="303" spans="1:43" ht="16.5" customHeight="1" thickBot="1" x14ac:dyDescent="0.25">
      <c r="A303" s="329" t="str">
        <f>IF(B15="","",B15)</f>
        <v/>
      </c>
      <c r="B303" s="28"/>
      <c r="C303" s="307"/>
      <c r="D303" s="135"/>
      <c r="E303" s="1191"/>
      <c r="F303" s="517"/>
      <c r="G303" s="1194"/>
      <c r="H303" s="413"/>
      <c r="I303" s="329" t="str">
        <f>IF(B15="","",B15)</f>
        <v/>
      </c>
      <c r="J303" s="52"/>
      <c r="K303" s="135"/>
      <c r="L303" s="1155" t="s">
        <v>68</v>
      </c>
      <c r="M303" s="1020"/>
      <c r="N303" s="499"/>
      <c r="O303" s="1024"/>
      <c r="P303" s="413"/>
      <c r="Q303" s="329" t="str">
        <f>IF(B15="","",B15)</f>
        <v/>
      </c>
      <c r="R303" s="28"/>
      <c r="S303" s="30"/>
      <c r="T303" s="1144" t="s">
        <v>68</v>
      </c>
      <c r="U303" s="1020"/>
      <c r="V303" s="499"/>
      <c r="W303" s="414"/>
      <c r="X303" s="414"/>
      <c r="Y303" s="622" t="str">
        <f>IF(B15="","",B15)</f>
        <v/>
      </c>
      <c r="Z303" s="57"/>
      <c r="AA303" s="56" t="str">
        <f t="shared" si="7"/>
        <v/>
      </c>
      <c r="AB303" s="56" t="str">
        <f t="shared" si="7"/>
        <v/>
      </c>
      <c r="AC303" s="56" t="str">
        <f t="shared" si="7"/>
        <v/>
      </c>
      <c r="AD303" s="57"/>
      <c r="AE303" s="56"/>
      <c r="AF303" s="309"/>
      <c r="AG303" s="58"/>
      <c r="AH303" s="140"/>
      <c r="AI303" s="140"/>
      <c r="AJ303" s="940"/>
      <c r="AK303" s="938"/>
      <c r="AL303" s="934"/>
      <c r="AM303" s="897"/>
      <c r="AN303" s="898"/>
      <c r="AO303" s="897"/>
      <c r="AP303" s="898"/>
      <c r="AQ303" s="398"/>
    </row>
    <row r="304" spans="1:43" ht="16.5" customHeight="1" thickBot="1" x14ac:dyDescent="0.25">
      <c r="A304" s="329" t="str">
        <f>IF(B16="","",B16)</f>
        <v/>
      </c>
      <c r="B304" s="28"/>
      <c r="C304" s="307"/>
      <c r="D304" s="135"/>
      <c r="E304" s="1192"/>
      <c r="F304" s="518"/>
      <c r="G304" s="1195"/>
      <c r="H304" s="413"/>
      <c r="I304" s="329" t="str">
        <f>IF(B16="","",B16)</f>
        <v/>
      </c>
      <c r="J304" s="52"/>
      <c r="K304" s="135"/>
      <c r="L304" s="1156"/>
      <c r="M304" s="1146"/>
      <c r="N304" s="500"/>
      <c r="O304" s="1024"/>
      <c r="P304" s="413"/>
      <c r="Q304" s="329" t="str">
        <f>IF(B16="","",B16)</f>
        <v/>
      </c>
      <c r="R304" s="28"/>
      <c r="S304" s="30"/>
      <c r="T304" s="1145"/>
      <c r="U304" s="1146"/>
      <c r="V304" s="500"/>
      <c r="W304" s="414"/>
      <c r="X304" s="414"/>
      <c r="Y304" s="622" t="str">
        <f t="shared" ref="Y304:Y342" si="8">IF(B16="","",B16)</f>
        <v/>
      </c>
      <c r="Z304" s="57"/>
      <c r="AA304" s="56" t="str">
        <f t="shared" si="7"/>
        <v/>
      </c>
      <c r="AB304" s="56" t="str">
        <f t="shared" si="7"/>
        <v/>
      </c>
      <c r="AC304" s="56" t="str">
        <f t="shared" si="7"/>
        <v/>
      </c>
      <c r="AD304" s="57"/>
      <c r="AE304" s="56"/>
      <c r="AF304" s="309"/>
      <c r="AG304" s="58"/>
      <c r="AH304" s="140"/>
      <c r="AI304" s="140"/>
      <c r="AJ304" s="940"/>
      <c r="AK304" s="928"/>
      <c r="AL304" s="929"/>
      <c r="AM304" s="897"/>
      <c r="AN304" s="898"/>
      <c r="AO304" s="897"/>
      <c r="AP304" s="898"/>
      <c r="AQ304" s="398"/>
    </row>
    <row r="305" spans="1:43" ht="16.5" customHeight="1" thickTop="1" thickBot="1" x14ac:dyDescent="0.3">
      <c r="A305" s="330" t="s">
        <v>53</v>
      </c>
      <c r="B305" s="123"/>
      <c r="C305" s="305"/>
      <c r="D305" s="135"/>
      <c r="E305" s="458" t="s">
        <v>101</v>
      </c>
      <c r="F305" s="1149" t="s">
        <v>286</v>
      </c>
      <c r="G305" s="1150"/>
      <c r="H305" s="481"/>
      <c r="I305" s="330" t="s">
        <v>53</v>
      </c>
      <c r="J305" s="124"/>
      <c r="K305" s="135"/>
      <c r="L305" s="339" t="s">
        <v>101</v>
      </c>
      <c r="M305" s="1149" t="s">
        <v>253</v>
      </c>
      <c r="N305" s="1150"/>
      <c r="O305" s="481"/>
      <c r="P305" s="481"/>
      <c r="Q305" s="367" t="s">
        <v>53</v>
      </c>
      <c r="R305" s="172"/>
      <c r="S305" s="30"/>
      <c r="T305" s="339" t="s">
        <v>101</v>
      </c>
      <c r="U305" s="1149" t="s">
        <v>253</v>
      </c>
      <c r="V305" s="1150"/>
      <c r="W305" s="601"/>
      <c r="X305" s="481"/>
      <c r="Y305" s="622" t="str">
        <f t="shared" si="8"/>
        <v/>
      </c>
      <c r="Z305" s="57"/>
      <c r="AA305" s="56" t="str">
        <f>IF(B306&lt;&gt;"",B306,"")</f>
        <v/>
      </c>
      <c r="AB305" s="56" t="str">
        <f>IF(C306&lt;&gt;"",C306,"")</f>
        <v/>
      </c>
      <c r="AC305" s="56" t="str">
        <f>IF(D306&lt;&gt;"",D306,"")</f>
        <v/>
      </c>
      <c r="AD305" s="57"/>
      <c r="AE305" s="56"/>
      <c r="AF305" s="309"/>
      <c r="AG305" s="58"/>
      <c r="AH305" s="140"/>
      <c r="AI305" s="140"/>
      <c r="AJ305" s="940"/>
      <c r="AK305" s="930"/>
      <c r="AL305" s="926"/>
      <c r="AM305" s="897"/>
      <c r="AN305" s="898"/>
      <c r="AO305" s="897"/>
      <c r="AP305" s="898"/>
      <c r="AQ305" s="398"/>
    </row>
    <row r="306" spans="1:43" ht="16.5" customHeight="1" thickTop="1" thickBot="1" x14ac:dyDescent="0.3">
      <c r="A306" s="340" t="str">
        <f>IF(B17="","",B17)</f>
        <v/>
      </c>
      <c r="B306" s="28"/>
      <c r="C306" s="307"/>
      <c r="D306" s="135"/>
      <c r="E306" s="509" t="s">
        <v>143</v>
      </c>
      <c r="F306" s="313" t="s">
        <v>90</v>
      </c>
      <c r="G306" s="510" t="s">
        <v>252</v>
      </c>
      <c r="H306" s="448"/>
      <c r="I306" s="340" t="str">
        <f>IF(B17="","",B17)</f>
        <v/>
      </c>
      <c r="J306" s="52"/>
      <c r="K306" s="135"/>
      <c r="L306" s="509" t="s">
        <v>143</v>
      </c>
      <c r="M306" s="313" t="s">
        <v>90</v>
      </c>
      <c r="N306" s="510" t="s">
        <v>252</v>
      </c>
      <c r="O306" s="448"/>
      <c r="P306" s="448"/>
      <c r="Q306" s="340" t="str">
        <f>IF(B17="","",B17)</f>
        <v/>
      </c>
      <c r="R306" s="28"/>
      <c r="S306" s="30"/>
      <c r="T306" s="509" t="s">
        <v>143</v>
      </c>
      <c r="U306" s="313" t="s">
        <v>90</v>
      </c>
      <c r="V306" s="510" t="s">
        <v>252</v>
      </c>
      <c r="W306" s="447"/>
      <c r="X306" s="463"/>
      <c r="Y306" s="622" t="str">
        <f t="shared" si="8"/>
        <v/>
      </c>
      <c r="Z306" s="57"/>
      <c r="AA306" s="56" t="str">
        <f t="shared" ref="AA306:AC309" si="9">IF(B307&lt;&gt;"",B307,"")</f>
        <v/>
      </c>
      <c r="AB306" s="56" t="str">
        <f t="shared" si="9"/>
        <v/>
      </c>
      <c r="AC306" s="56" t="str">
        <f t="shared" si="9"/>
        <v/>
      </c>
      <c r="AD306" s="57"/>
      <c r="AE306" s="56"/>
      <c r="AF306" s="309"/>
      <c r="AG306" s="58"/>
      <c r="AH306" s="140"/>
      <c r="AI306" s="140"/>
      <c r="AJ306" s="940"/>
      <c r="AK306" s="937" t="s">
        <v>256</v>
      </c>
      <c r="AL306" s="933"/>
      <c r="AM306" s="897"/>
      <c r="AN306" s="898"/>
      <c r="AO306" s="897"/>
      <c r="AP306" s="898"/>
      <c r="AQ306" s="398"/>
    </row>
    <row r="307" spans="1:43" ht="16.5" customHeight="1" thickTop="1" thickBot="1" x14ac:dyDescent="0.3">
      <c r="A307" s="340" t="str">
        <f>IF(B18="","",B18)</f>
        <v/>
      </c>
      <c r="B307" s="28"/>
      <c r="C307" s="307"/>
      <c r="D307" s="135"/>
      <c r="E307" s="509" t="s">
        <v>144</v>
      </c>
      <c r="F307" s="511">
        <v>20</v>
      </c>
      <c r="G307" s="138"/>
      <c r="H307" s="482"/>
      <c r="I307" s="340" t="str">
        <f>IF(B18="","",B18)</f>
        <v/>
      </c>
      <c r="J307" s="52"/>
      <c r="K307" s="135"/>
      <c r="L307" s="509" t="s">
        <v>144</v>
      </c>
      <c r="M307" s="511">
        <v>2</v>
      </c>
      <c r="N307" s="138"/>
      <c r="O307" s="482"/>
      <c r="P307" s="482"/>
      <c r="Q307" s="340" t="str">
        <f>IF(B18="","",B18)</f>
        <v/>
      </c>
      <c r="R307" s="28"/>
      <c r="S307" s="30"/>
      <c r="T307" s="509" t="s">
        <v>144</v>
      </c>
      <c r="U307" s="511">
        <v>0.2</v>
      </c>
      <c r="V307" s="138"/>
      <c r="W307" s="447"/>
      <c r="X307" s="482"/>
      <c r="Y307" s="622" t="str">
        <f t="shared" si="8"/>
        <v/>
      </c>
      <c r="Z307" s="57"/>
      <c r="AA307" s="56" t="str">
        <f t="shared" si="9"/>
        <v/>
      </c>
      <c r="AB307" s="56" t="str">
        <f t="shared" si="9"/>
        <v/>
      </c>
      <c r="AC307" s="56" t="str">
        <f t="shared" si="9"/>
        <v/>
      </c>
      <c r="AD307" s="57"/>
      <c r="AE307" s="56"/>
      <c r="AF307" s="309"/>
      <c r="AG307" s="58"/>
      <c r="AH307" s="140"/>
      <c r="AI307" s="140"/>
      <c r="AJ307" s="941"/>
      <c r="AK307" s="938"/>
      <c r="AL307" s="934"/>
      <c r="AM307" s="897"/>
      <c r="AN307" s="898"/>
      <c r="AO307" s="897"/>
      <c r="AP307" s="898"/>
      <c r="AQ307" s="398"/>
    </row>
    <row r="308" spans="1:43" ht="16.5" customHeight="1" thickTop="1" thickBot="1" x14ac:dyDescent="0.3">
      <c r="A308" s="340" t="str">
        <f>IF(B19="","",B19)</f>
        <v/>
      </c>
      <c r="B308" s="28"/>
      <c r="C308" s="307"/>
      <c r="D308" s="135"/>
      <c r="E308" s="512">
        <v>1.1000000000000001</v>
      </c>
      <c r="F308" s="511">
        <v>50</v>
      </c>
      <c r="G308" s="138"/>
      <c r="H308" s="482"/>
      <c r="I308" s="340" t="str">
        <f>IF(B19="","",B19)</f>
        <v/>
      </c>
      <c r="J308" s="52"/>
      <c r="K308" s="135"/>
      <c r="L308" s="512">
        <v>1.1000000000000001</v>
      </c>
      <c r="M308" s="511">
        <v>5</v>
      </c>
      <c r="N308" s="138"/>
      <c r="O308" s="482"/>
      <c r="P308" s="482"/>
      <c r="Q308" s="340" t="str">
        <f>IF(B19="","",B19)</f>
        <v/>
      </c>
      <c r="R308" s="28"/>
      <c r="S308" s="30"/>
      <c r="T308" s="512">
        <v>1.1000000000000001</v>
      </c>
      <c r="U308" s="511">
        <v>0.7</v>
      </c>
      <c r="V308" s="138"/>
      <c r="W308" s="447"/>
      <c r="X308" s="482"/>
      <c r="Y308" s="622" t="str">
        <f t="shared" si="8"/>
        <v/>
      </c>
      <c r="Z308" s="57"/>
      <c r="AA308" s="56" t="str">
        <f t="shared" si="9"/>
        <v/>
      </c>
      <c r="AB308" s="56" t="str">
        <f t="shared" si="9"/>
        <v/>
      </c>
      <c r="AC308" s="56" t="str">
        <f t="shared" si="9"/>
        <v/>
      </c>
      <c r="AD308" s="57"/>
      <c r="AE308" s="56"/>
      <c r="AF308" s="309"/>
      <c r="AG308" s="58"/>
      <c r="AH308" s="140"/>
      <c r="AI308" s="140"/>
      <c r="AJ308" s="935" t="s">
        <v>172</v>
      </c>
      <c r="AK308" s="928"/>
      <c r="AL308" s="929"/>
      <c r="AM308" s="897"/>
      <c r="AN308" s="898"/>
      <c r="AO308" s="897"/>
      <c r="AP308" s="898"/>
      <c r="AQ308" s="398"/>
    </row>
    <row r="309" spans="1:43" ht="16.5" customHeight="1" thickTop="1" thickBot="1" x14ac:dyDescent="0.3">
      <c r="A309" s="340" t="str">
        <f>IF(B20="","",B20)</f>
        <v/>
      </c>
      <c r="B309" s="28"/>
      <c r="C309" s="307"/>
      <c r="D309" s="135"/>
      <c r="E309" s="512">
        <v>1.2</v>
      </c>
      <c r="F309" s="1153"/>
      <c r="G309" s="1154"/>
      <c r="H309" s="481"/>
      <c r="I309" s="340" t="str">
        <f>IF(B20="","",B20)</f>
        <v/>
      </c>
      <c r="J309" s="52"/>
      <c r="K309" s="135"/>
      <c r="L309" s="512">
        <v>1.2</v>
      </c>
      <c r="M309" s="1153"/>
      <c r="N309" s="1154"/>
      <c r="O309" s="481"/>
      <c r="P309" s="481"/>
      <c r="Q309" s="340" t="str">
        <f>IF(B20="","",B20)</f>
        <v/>
      </c>
      <c r="R309" s="28"/>
      <c r="S309" s="30"/>
      <c r="T309" s="512">
        <v>1.2</v>
      </c>
      <c r="U309" s="1153"/>
      <c r="V309" s="1154"/>
      <c r="W309" s="602"/>
      <c r="X309" s="481"/>
      <c r="Y309" s="622" t="str">
        <f t="shared" si="8"/>
        <v/>
      </c>
      <c r="Z309" s="57"/>
      <c r="AA309" s="56" t="str">
        <f t="shared" si="9"/>
        <v/>
      </c>
      <c r="AB309" s="56" t="str">
        <f t="shared" si="9"/>
        <v/>
      </c>
      <c r="AC309" s="56" t="str">
        <f t="shared" si="9"/>
        <v/>
      </c>
      <c r="AD309" s="57"/>
      <c r="AE309" s="56"/>
      <c r="AF309" s="309"/>
      <c r="AG309" s="58"/>
      <c r="AH309" s="140"/>
      <c r="AI309" s="140"/>
      <c r="AJ309" s="936"/>
      <c r="AK309" s="930"/>
      <c r="AL309" s="926"/>
      <c r="AM309" s="897"/>
      <c r="AN309" s="898"/>
      <c r="AO309" s="897"/>
      <c r="AP309" s="898"/>
      <c r="AQ309" s="398"/>
    </row>
    <row r="310" spans="1:43" ht="16.5" customHeight="1" thickTop="1" thickBot="1" x14ac:dyDescent="0.3">
      <c r="A310" s="340" t="str">
        <f>IF(B21="","",B21)</f>
        <v/>
      </c>
      <c r="B310" s="28"/>
      <c r="C310" s="307"/>
      <c r="D310" s="135"/>
      <c r="E310" s="513">
        <v>1.3</v>
      </c>
      <c r="F310" s="485"/>
      <c r="G310" s="486"/>
      <c r="H310" s="448"/>
      <c r="I310" s="340" t="str">
        <f>IF(B21="","",B21)</f>
        <v/>
      </c>
      <c r="J310" s="52"/>
      <c r="K310" s="135"/>
      <c r="L310" s="513">
        <v>1.3</v>
      </c>
      <c r="M310" s="596"/>
      <c r="N310" s="501"/>
      <c r="O310" s="448"/>
      <c r="P310" s="448"/>
      <c r="Q310" s="340" t="str">
        <f>IF(B21="","",B21)</f>
        <v/>
      </c>
      <c r="R310" s="28"/>
      <c r="S310" s="30"/>
      <c r="T310" s="513">
        <v>1.3</v>
      </c>
      <c r="U310" s="596"/>
      <c r="V310" s="501"/>
      <c r="W310" s="448"/>
      <c r="X310" s="463"/>
      <c r="Y310" s="622" t="str">
        <f t="shared" si="8"/>
        <v/>
      </c>
      <c r="Z310" s="57"/>
      <c r="AA310" s="56" t="str">
        <f>IF(B312&lt;&gt;"",B312,"")</f>
        <v/>
      </c>
      <c r="AB310" s="56" t="str">
        <f>IF(C312&lt;&gt;"",C312,"")</f>
        <v/>
      </c>
      <c r="AC310" s="56" t="str">
        <f>IF(D312&lt;&gt;"",D312,"")</f>
        <v/>
      </c>
      <c r="AD310" s="57"/>
      <c r="AE310" s="56"/>
      <c r="AF310" s="309"/>
      <c r="AG310" s="58"/>
      <c r="AH310" s="140"/>
      <c r="AI310" s="140"/>
      <c r="AJ310" s="829" t="s">
        <v>158</v>
      </c>
      <c r="AK310" s="937" t="s">
        <v>251</v>
      </c>
      <c r="AL310" s="933"/>
      <c r="AM310" s="897"/>
      <c r="AN310" s="898"/>
      <c r="AO310" s="897"/>
      <c r="AP310" s="898"/>
      <c r="AQ310" s="398"/>
    </row>
    <row r="311" spans="1:43" ht="16.5" customHeight="1" thickTop="1" thickBot="1" x14ac:dyDescent="0.3">
      <c r="A311" s="330" t="s">
        <v>53</v>
      </c>
      <c r="B311" s="123"/>
      <c r="C311" s="305"/>
      <c r="D311" s="135"/>
      <c r="E311" s="513">
        <v>1.4</v>
      </c>
      <c r="F311" s="487"/>
      <c r="G311" s="488"/>
      <c r="H311" s="482"/>
      <c r="I311" s="330" t="s">
        <v>53</v>
      </c>
      <c r="J311" s="124"/>
      <c r="K311" s="135"/>
      <c r="L311" s="513">
        <v>1.4</v>
      </c>
      <c r="M311" s="597"/>
      <c r="N311" s="501"/>
      <c r="O311" s="482"/>
      <c r="P311" s="482"/>
      <c r="Q311" s="330" t="s">
        <v>53</v>
      </c>
      <c r="R311" s="172"/>
      <c r="S311" s="30"/>
      <c r="T311" s="513">
        <v>1.4</v>
      </c>
      <c r="U311" s="597"/>
      <c r="V311" s="501"/>
      <c r="W311" s="448"/>
      <c r="X311" s="482"/>
      <c r="Y311" s="622" t="str">
        <f t="shared" si="8"/>
        <v/>
      </c>
      <c r="Z311" s="57"/>
      <c r="AA311" s="56" t="str">
        <f t="shared" ref="AA311:AC314" si="10">IF(B313&lt;&gt;"",B313,"")</f>
        <v/>
      </c>
      <c r="AB311" s="56" t="str">
        <f t="shared" si="10"/>
        <v/>
      </c>
      <c r="AC311" s="56" t="str">
        <f t="shared" si="10"/>
        <v/>
      </c>
      <c r="AD311" s="57"/>
      <c r="AE311" s="56"/>
      <c r="AF311" s="309"/>
      <c r="AG311" s="58"/>
      <c r="AH311" s="140"/>
      <c r="AI311" s="140"/>
      <c r="AJ311" s="829" t="s">
        <v>161</v>
      </c>
      <c r="AK311" s="938"/>
      <c r="AL311" s="934"/>
      <c r="AM311" s="897"/>
      <c r="AN311" s="898"/>
      <c r="AO311" s="897"/>
      <c r="AP311" s="898"/>
      <c r="AQ311" s="398"/>
    </row>
    <row r="312" spans="1:43" ht="16.5" customHeight="1" thickTop="1" thickBot="1" x14ac:dyDescent="0.3">
      <c r="A312" s="340" t="str">
        <f>IF(B22="","",B22)</f>
        <v/>
      </c>
      <c r="B312" s="28"/>
      <c r="C312" s="307"/>
      <c r="D312" s="135"/>
      <c r="E312" s="513">
        <v>1.5</v>
      </c>
      <c r="F312" s="487"/>
      <c r="G312" s="488"/>
      <c r="H312" s="482"/>
      <c r="I312" s="340" t="str">
        <f>IF(B22="","",B22)</f>
        <v/>
      </c>
      <c r="J312" s="52"/>
      <c r="K312" s="135"/>
      <c r="L312" s="512">
        <v>1.5</v>
      </c>
      <c r="M312" s="597"/>
      <c r="N312" s="501"/>
      <c r="O312" s="482"/>
      <c r="P312" s="482"/>
      <c r="Q312" s="340" t="str">
        <f>IF(B22="","",B22)</f>
        <v/>
      </c>
      <c r="R312" s="28"/>
      <c r="S312" s="30"/>
      <c r="T312" s="512">
        <v>1.5</v>
      </c>
      <c r="U312" s="597"/>
      <c r="V312" s="501"/>
      <c r="W312" s="448"/>
      <c r="X312" s="482"/>
      <c r="Y312" s="622" t="str">
        <f t="shared" si="8"/>
        <v/>
      </c>
      <c r="Z312" s="57"/>
      <c r="AA312" s="56" t="str">
        <f t="shared" si="10"/>
        <v/>
      </c>
      <c r="AB312" s="56" t="str">
        <f t="shared" si="10"/>
        <v/>
      </c>
      <c r="AC312" s="56" t="str">
        <f t="shared" si="10"/>
        <v/>
      </c>
      <c r="AD312" s="57"/>
      <c r="AE312" s="56"/>
      <c r="AF312" s="309"/>
      <c r="AG312" s="58"/>
      <c r="AH312" s="140"/>
      <c r="AI312" s="140"/>
      <c r="AJ312" s="829" t="s">
        <v>164</v>
      </c>
      <c r="AK312" s="928"/>
      <c r="AL312" s="929"/>
      <c r="AM312" s="897"/>
      <c r="AN312" s="898"/>
      <c r="AO312" s="897"/>
      <c r="AP312" s="898"/>
      <c r="AQ312" s="398"/>
    </row>
    <row r="313" spans="1:43" ht="16.5" customHeight="1" thickTop="1" thickBot="1" x14ac:dyDescent="0.25">
      <c r="A313" s="340" t="str">
        <f>IF(B23="","",B23)</f>
        <v/>
      </c>
      <c r="B313" s="28"/>
      <c r="C313" s="307"/>
      <c r="D313" s="135"/>
      <c r="E313" s="1151" t="s">
        <v>254</v>
      </c>
      <c r="F313" s="1151" t="s">
        <v>384</v>
      </c>
      <c r="G313" s="839"/>
      <c r="H313" s="483"/>
      <c r="I313" s="340" t="str">
        <f>IF(B23="","",B23)</f>
        <v/>
      </c>
      <c r="J313" s="52"/>
      <c r="K313" s="135"/>
      <c r="L313" s="1151" t="s">
        <v>254</v>
      </c>
      <c r="M313" s="597"/>
      <c r="N313" s="501"/>
      <c r="O313" s="483"/>
      <c r="P313" s="483"/>
      <c r="Q313" s="340" t="str">
        <f>IF(B23="","",B23)</f>
        <v/>
      </c>
      <c r="R313" s="28"/>
      <c r="S313" s="30"/>
      <c r="T313" s="1151" t="s">
        <v>254</v>
      </c>
      <c r="U313" s="597"/>
      <c r="V313" s="501"/>
      <c r="W313" s="603"/>
      <c r="X313" s="483"/>
      <c r="Y313" s="622" t="str">
        <f t="shared" si="8"/>
        <v/>
      </c>
      <c r="Z313" s="57"/>
      <c r="AA313" s="56" t="str">
        <f t="shared" si="10"/>
        <v/>
      </c>
      <c r="AB313" s="56" t="str">
        <f t="shared" si="10"/>
        <v/>
      </c>
      <c r="AC313" s="56" t="str">
        <f t="shared" si="10"/>
        <v/>
      </c>
      <c r="AD313" s="57"/>
      <c r="AE313" s="56"/>
      <c r="AF313" s="309"/>
      <c r="AG313" s="58"/>
      <c r="AH313" s="140"/>
      <c r="AI313" s="140"/>
      <c r="AJ313" s="830" t="s">
        <v>167</v>
      </c>
      <c r="AK313" s="930"/>
      <c r="AL313" s="926"/>
      <c r="AM313" s="897"/>
      <c r="AN313" s="898"/>
      <c r="AO313" s="897"/>
      <c r="AP313" s="898"/>
      <c r="AQ313" s="398"/>
    </row>
    <row r="314" spans="1:43" ht="16.5" customHeight="1" thickBot="1" x14ac:dyDescent="0.25">
      <c r="A314" s="340" t="str">
        <f>IF(B24="","",B24)</f>
        <v/>
      </c>
      <c r="B314" s="28"/>
      <c r="C314" s="307"/>
      <c r="D314" s="135"/>
      <c r="E314" s="1152"/>
      <c r="F314" s="1193"/>
      <c r="G314" s="840"/>
      <c r="H314" s="425"/>
      <c r="I314" s="340" t="str">
        <f>IF(B24="","",B24)</f>
        <v/>
      </c>
      <c r="J314" s="52"/>
      <c r="K314" s="135"/>
      <c r="L314" s="1152"/>
      <c r="M314" s="597"/>
      <c r="N314" s="501"/>
      <c r="O314" s="425"/>
      <c r="P314" s="425"/>
      <c r="Q314" s="340" t="str">
        <f>IF(B24="","",B24)</f>
        <v/>
      </c>
      <c r="R314" s="28"/>
      <c r="S314" s="30"/>
      <c r="T314" s="1152"/>
      <c r="U314" s="597"/>
      <c r="V314" s="501"/>
      <c r="W314" s="438"/>
      <c r="X314" s="425"/>
      <c r="Y314" s="622" t="str">
        <f t="shared" si="8"/>
        <v/>
      </c>
      <c r="Z314" s="57"/>
      <c r="AA314" s="56" t="str">
        <f t="shared" si="10"/>
        <v/>
      </c>
      <c r="AB314" s="56" t="str">
        <f t="shared" si="10"/>
        <v/>
      </c>
      <c r="AC314" s="56" t="str">
        <f t="shared" si="10"/>
        <v/>
      </c>
      <c r="AD314" s="57"/>
      <c r="AE314" s="56"/>
      <c r="AF314" s="309"/>
      <c r="AG314" s="58"/>
      <c r="AH314" s="140"/>
      <c r="AI314" s="140"/>
      <c r="AJ314" s="931" t="s">
        <v>49</v>
      </c>
      <c r="AK314" s="933" t="s">
        <v>287</v>
      </c>
      <c r="AL314" s="933"/>
      <c r="AM314" s="897"/>
      <c r="AN314" s="898"/>
      <c r="AO314" s="897"/>
      <c r="AP314" s="898"/>
      <c r="AQ314" s="398"/>
    </row>
    <row r="315" spans="1:43" ht="16.5" customHeight="1" thickTop="1" thickBot="1" x14ac:dyDescent="0.25">
      <c r="A315" s="340" t="str">
        <f>IF(B25="","",B25)</f>
        <v/>
      </c>
      <c r="B315" s="28"/>
      <c r="C315" s="307"/>
      <c r="D315" s="135"/>
      <c r="E315" s="514" t="s">
        <v>255</v>
      </c>
      <c r="F315" s="1152"/>
      <c r="G315" s="840"/>
      <c r="H315" s="425"/>
      <c r="I315" s="340" t="str">
        <f>IF(B25="","",B25)</f>
        <v/>
      </c>
      <c r="J315" s="52"/>
      <c r="K315" s="135"/>
      <c r="L315" s="514" t="s">
        <v>255</v>
      </c>
      <c r="M315" s="598"/>
      <c r="N315" s="501"/>
      <c r="O315" s="425"/>
      <c r="P315" s="425"/>
      <c r="Q315" s="340" t="str">
        <f>IF(B25="","",B25)</f>
        <v/>
      </c>
      <c r="R315" s="28"/>
      <c r="S315" s="30"/>
      <c r="T315" s="514" t="s">
        <v>255</v>
      </c>
      <c r="U315" s="598"/>
      <c r="V315" s="501"/>
      <c r="W315" s="438"/>
      <c r="X315" s="425"/>
      <c r="Y315" s="622" t="str">
        <f t="shared" si="8"/>
        <v/>
      </c>
      <c r="Z315" s="57"/>
      <c r="AA315" s="56" t="str">
        <f>IF(B318&lt;&gt;"",B318,"")</f>
        <v/>
      </c>
      <c r="AB315" s="56" t="str">
        <f>IF(C318&lt;&gt;"",C318,"")</f>
        <v/>
      </c>
      <c r="AC315" s="56" t="str">
        <f>IF(D318&lt;&gt;"",D318,"")</f>
        <v/>
      </c>
      <c r="AD315" s="57"/>
      <c r="AE315" s="56"/>
      <c r="AF315" s="309"/>
      <c r="AG315" s="58"/>
      <c r="AH315" s="140"/>
      <c r="AI315" s="140"/>
      <c r="AJ315" s="932"/>
      <c r="AK315" s="934"/>
      <c r="AL315" s="934"/>
      <c r="AM315" s="897"/>
      <c r="AN315" s="898"/>
      <c r="AO315" s="897"/>
      <c r="AP315" s="898"/>
      <c r="AQ315" s="398"/>
    </row>
    <row r="316" spans="1:43" ht="16.5" customHeight="1" thickTop="1" thickBot="1" x14ac:dyDescent="0.3">
      <c r="A316" s="340" t="str">
        <f>IF(B26="","",B26)</f>
        <v/>
      </c>
      <c r="B316" s="28"/>
      <c r="C316" s="307"/>
      <c r="D316" s="135"/>
      <c r="E316" s="1147"/>
      <c r="F316" s="1147"/>
      <c r="G316" s="489"/>
      <c r="H316" s="484"/>
      <c r="I316" s="340" t="str">
        <f>IF(B26="","",B26)</f>
        <v/>
      </c>
      <c r="J316" s="52"/>
      <c r="K316" s="135"/>
      <c r="L316" s="1147"/>
      <c r="M316" s="502"/>
      <c r="N316" s="489"/>
      <c r="O316" s="484"/>
      <c r="P316" s="484"/>
      <c r="Q316" s="340" t="str">
        <f>IF(B26="","",B26)</f>
        <v/>
      </c>
      <c r="R316" s="28"/>
      <c r="S316" s="30"/>
      <c r="T316" s="1147"/>
      <c r="U316" s="502"/>
      <c r="V316" s="489"/>
      <c r="W316" s="604"/>
      <c r="X316" s="418"/>
      <c r="Y316" s="622" t="str">
        <f t="shared" si="8"/>
        <v/>
      </c>
      <c r="Z316" s="57"/>
      <c r="AA316" s="56" t="str">
        <f t="shared" ref="AA316:AC319" si="11">IF(B319&lt;&gt;"",B319,"")</f>
        <v/>
      </c>
      <c r="AB316" s="56" t="str">
        <f t="shared" si="11"/>
        <v/>
      </c>
      <c r="AC316" s="56" t="str">
        <f t="shared" si="11"/>
        <v/>
      </c>
      <c r="AD316" s="57"/>
      <c r="AE316" s="56"/>
      <c r="AF316" s="309"/>
      <c r="AG316" s="58"/>
      <c r="AH316" s="140"/>
      <c r="AI316" s="140"/>
      <c r="AJ316" s="832" t="s">
        <v>101</v>
      </c>
      <c r="AK316" s="925"/>
      <c r="AL316" s="925"/>
      <c r="AM316" s="897"/>
      <c r="AN316" s="898"/>
      <c r="AO316" s="897"/>
      <c r="AP316" s="898"/>
      <c r="AQ316" s="398"/>
    </row>
    <row r="317" spans="1:43" ht="16.5" customHeight="1" thickTop="1" thickBot="1" x14ac:dyDescent="0.3">
      <c r="A317" s="330" t="s">
        <v>53</v>
      </c>
      <c r="B317" s="123"/>
      <c r="C317" s="305"/>
      <c r="D317" s="135"/>
      <c r="E317" s="1148"/>
      <c r="F317" s="1148"/>
      <c r="G317" s="489"/>
      <c r="H317" s="484"/>
      <c r="I317" s="330" t="s">
        <v>53</v>
      </c>
      <c r="J317" s="124"/>
      <c r="K317" s="135"/>
      <c r="L317" s="1148"/>
      <c r="M317" s="502"/>
      <c r="N317" s="489"/>
      <c r="O317" s="484"/>
      <c r="P317" s="484"/>
      <c r="Q317" s="330" t="s">
        <v>53</v>
      </c>
      <c r="R317" s="172"/>
      <c r="S317" s="30"/>
      <c r="T317" s="1148"/>
      <c r="U317" s="502"/>
      <c r="V317" s="489"/>
      <c r="W317" s="418"/>
      <c r="X317" s="418"/>
      <c r="Y317" s="622" t="str">
        <f t="shared" si="8"/>
        <v/>
      </c>
      <c r="Z317" s="57"/>
      <c r="AA317" s="56" t="str">
        <f t="shared" si="11"/>
        <v/>
      </c>
      <c r="AB317" s="56" t="str">
        <f t="shared" si="11"/>
        <v/>
      </c>
      <c r="AC317" s="56" t="str">
        <f t="shared" si="11"/>
        <v/>
      </c>
      <c r="AD317" s="57"/>
      <c r="AE317" s="56"/>
      <c r="AF317" s="309"/>
      <c r="AG317" s="58"/>
      <c r="AH317" s="140"/>
      <c r="AI317" s="140"/>
      <c r="AJ317" s="833" t="s">
        <v>315</v>
      </c>
      <c r="AK317" s="926"/>
      <c r="AL317" s="926"/>
      <c r="AM317" s="897"/>
      <c r="AN317" s="898"/>
      <c r="AO317" s="897"/>
      <c r="AP317" s="898"/>
      <c r="AQ317" s="398"/>
    </row>
    <row r="318" spans="1:43" ht="16.5" customHeight="1" thickTop="1" thickBot="1" x14ac:dyDescent="0.3">
      <c r="A318" s="340" t="str">
        <f>IF(B27="","",B27)</f>
        <v/>
      </c>
      <c r="B318" s="28"/>
      <c r="C318" s="307"/>
      <c r="D318" s="135"/>
      <c r="E318" s="515" t="s">
        <v>256</v>
      </c>
      <c r="F318" s="1147"/>
      <c r="G318" s="489"/>
      <c r="H318" s="484"/>
      <c r="I318" s="340" t="str">
        <f>IF(B27="","",B27)</f>
        <v/>
      </c>
      <c r="J318" s="52"/>
      <c r="K318" s="135"/>
      <c r="L318" s="515" t="s">
        <v>256</v>
      </c>
      <c r="M318" s="502"/>
      <c r="N318" s="489"/>
      <c r="O318" s="484"/>
      <c r="P318" s="484"/>
      <c r="Q318" s="340" t="str">
        <f>IF(B27="","",B27)</f>
        <v/>
      </c>
      <c r="R318" s="28"/>
      <c r="S318" s="30"/>
      <c r="T318" s="515" t="s">
        <v>256</v>
      </c>
      <c r="U318" s="502"/>
      <c r="V318" s="489"/>
      <c r="W318" s="604"/>
      <c r="X318" s="418"/>
      <c r="Y318" s="622" t="str">
        <f t="shared" si="8"/>
        <v/>
      </c>
      <c r="Z318" s="57"/>
      <c r="AA318" s="56" t="str">
        <f t="shared" si="11"/>
        <v/>
      </c>
      <c r="AB318" s="56" t="str">
        <f t="shared" si="11"/>
        <v/>
      </c>
      <c r="AC318" s="56" t="str">
        <f t="shared" si="11"/>
        <v/>
      </c>
      <c r="AD318" s="57"/>
      <c r="AE318" s="56"/>
      <c r="AF318" s="309"/>
      <c r="AG318" s="58"/>
      <c r="AH318" s="140"/>
      <c r="AI318" s="140"/>
      <c r="AJ318" s="834" t="s">
        <v>343</v>
      </c>
      <c r="AK318" s="927" t="s">
        <v>176</v>
      </c>
      <c r="AL318" s="417"/>
      <c r="AM318" s="897"/>
      <c r="AN318" s="898"/>
      <c r="AO318" s="897"/>
      <c r="AP318" s="898"/>
      <c r="AQ318" s="398"/>
    </row>
    <row r="319" spans="1:43" ht="16.5" customHeight="1" thickTop="1" thickBot="1" x14ac:dyDescent="0.3">
      <c r="A319" s="340" t="str">
        <f>IF(B28="","",B28)</f>
        <v/>
      </c>
      <c r="B319" s="28"/>
      <c r="C319" s="307"/>
      <c r="D319" s="135"/>
      <c r="E319" s="1147"/>
      <c r="F319" s="1148"/>
      <c r="G319" s="489"/>
      <c r="H319" s="484"/>
      <c r="I319" s="340" t="str">
        <f>IF(B28="","",B28)</f>
        <v/>
      </c>
      <c r="J319" s="52"/>
      <c r="K319" s="135"/>
      <c r="L319" s="1147"/>
      <c r="M319" s="502"/>
      <c r="N319" s="489"/>
      <c r="O319" s="484"/>
      <c r="P319" s="484"/>
      <c r="Q319" s="340" t="str">
        <f>IF(B28="","",B28)</f>
        <v/>
      </c>
      <c r="R319" s="28"/>
      <c r="S319" s="30"/>
      <c r="T319" s="1147"/>
      <c r="U319" s="502"/>
      <c r="V319" s="489"/>
      <c r="W319" s="418"/>
      <c r="X319" s="418"/>
      <c r="Y319" s="622" t="str">
        <f t="shared" si="8"/>
        <v/>
      </c>
      <c r="Z319" s="57"/>
      <c r="AA319" s="56" t="str">
        <f t="shared" si="11"/>
        <v/>
      </c>
      <c r="AB319" s="56" t="str">
        <f t="shared" si="11"/>
        <v/>
      </c>
      <c r="AC319" s="56" t="str">
        <f t="shared" si="11"/>
        <v/>
      </c>
      <c r="AD319" s="57"/>
      <c r="AE319" s="56"/>
      <c r="AF319" s="309"/>
      <c r="AG319" s="58"/>
      <c r="AH319" s="140"/>
      <c r="AI319" s="140"/>
      <c r="AJ319" s="835" t="s">
        <v>344</v>
      </c>
      <c r="AK319" s="927"/>
      <c r="AL319" s="417"/>
      <c r="AM319" s="897"/>
      <c r="AN319" s="898"/>
      <c r="AO319" s="897"/>
      <c r="AP319" s="898"/>
      <c r="AQ319" s="398"/>
    </row>
    <row r="320" spans="1:43" ht="16.5" customHeight="1" thickTop="1" thickBot="1" x14ac:dyDescent="0.3">
      <c r="A320" s="340" t="str">
        <f>IF(B29="","",B29)</f>
        <v/>
      </c>
      <c r="B320" s="28"/>
      <c r="C320" s="307"/>
      <c r="D320" s="135"/>
      <c r="E320" s="1148"/>
      <c r="F320" s="1147"/>
      <c r="G320" s="489"/>
      <c r="H320" s="484"/>
      <c r="I320" s="340" t="str">
        <f>IF(B29="","",B29)</f>
        <v/>
      </c>
      <c r="J320" s="52"/>
      <c r="K320" s="135"/>
      <c r="L320" s="1148"/>
      <c r="M320" s="502"/>
      <c r="N320" s="489"/>
      <c r="O320" s="484"/>
      <c r="P320" s="484"/>
      <c r="Q320" s="340" t="str">
        <f>IF(B29="","",B29)</f>
        <v/>
      </c>
      <c r="R320" s="28"/>
      <c r="S320" s="30"/>
      <c r="T320" s="1148"/>
      <c r="U320" s="502"/>
      <c r="V320" s="489"/>
      <c r="W320" s="418"/>
      <c r="X320" s="418"/>
      <c r="Y320" s="622" t="str">
        <f t="shared" si="8"/>
        <v/>
      </c>
      <c r="Z320" s="57"/>
      <c r="AA320" s="56" t="str">
        <f>IF(B324&lt;&gt;"",B324,"")</f>
        <v/>
      </c>
      <c r="AB320" s="56" t="str">
        <f>IF(C324&lt;&gt;"",C324,"")</f>
        <v/>
      </c>
      <c r="AC320" s="56" t="str">
        <f>IF(D324&lt;&gt;"",D324,"")</f>
        <v/>
      </c>
      <c r="AD320" s="57"/>
      <c r="AE320" s="56"/>
      <c r="AF320" s="309"/>
      <c r="AG320" s="58"/>
      <c r="AH320" s="140"/>
      <c r="AI320" s="140"/>
      <c r="AJ320" s="835" t="s">
        <v>319</v>
      </c>
      <c r="AK320" s="831"/>
      <c r="AL320" s="417"/>
      <c r="AM320" s="897"/>
      <c r="AN320" s="898"/>
      <c r="AO320" s="897"/>
      <c r="AP320" s="898"/>
      <c r="AQ320" s="398"/>
    </row>
    <row r="321" spans="1:43" ht="16.5" customHeight="1" thickTop="1" thickBot="1" x14ac:dyDescent="0.3">
      <c r="A321" s="340" t="str">
        <f>IF(B30="","",B30)</f>
        <v/>
      </c>
      <c r="B321" s="28"/>
      <c r="C321" s="307"/>
      <c r="D321" s="135"/>
      <c r="E321" s="515" t="s">
        <v>257</v>
      </c>
      <c r="F321" s="1148"/>
      <c r="G321" s="489"/>
      <c r="H321" s="484"/>
      <c r="I321" s="340" t="str">
        <f>IF(B30="","",B30)</f>
        <v/>
      </c>
      <c r="J321" s="52"/>
      <c r="K321" s="135"/>
      <c r="L321" s="515" t="s">
        <v>257</v>
      </c>
      <c r="M321" s="502"/>
      <c r="N321" s="489"/>
      <c r="O321" s="484"/>
      <c r="P321" s="484"/>
      <c r="Q321" s="340" t="str">
        <f>IF(B30="","",B30)</f>
        <v/>
      </c>
      <c r="R321" s="28"/>
      <c r="S321" s="30"/>
      <c r="T321" s="515" t="s">
        <v>257</v>
      </c>
      <c r="U321" s="502"/>
      <c r="V321" s="489"/>
      <c r="W321" s="418"/>
      <c r="X321" s="418"/>
      <c r="Y321" s="623" t="str">
        <f t="shared" si="8"/>
        <v>MUESTRA CONTROL</v>
      </c>
      <c r="Z321" s="57"/>
      <c r="AA321" s="56" t="str">
        <f t="shared" ref="AA321:AC324" si="12">IF(B325&lt;&gt;"",B325,"")</f>
        <v/>
      </c>
      <c r="AB321" s="56" t="str">
        <f t="shared" si="12"/>
        <v/>
      </c>
      <c r="AC321" s="56" t="str">
        <f t="shared" si="12"/>
        <v/>
      </c>
      <c r="AD321" s="57"/>
      <c r="AE321" s="56"/>
      <c r="AF321" s="309"/>
      <c r="AG321" s="58"/>
      <c r="AH321" s="140"/>
      <c r="AI321" s="140"/>
      <c r="AJ321" s="835" t="s">
        <v>345</v>
      </c>
      <c r="AK321" s="831"/>
      <c r="AL321" s="417"/>
      <c r="AM321" s="897"/>
      <c r="AN321" s="898"/>
      <c r="AO321" s="897"/>
      <c r="AP321" s="898"/>
      <c r="AQ321" s="398"/>
    </row>
    <row r="322" spans="1:43" ht="16.5" customHeight="1" thickTop="1" thickBot="1" x14ac:dyDescent="0.3">
      <c r="A322" s="340" t="str">
        <f>IF(B31="","",B31)</f>
        <v/>
      </c>
      <c r="B322" s="28"/>
      <c r="C322" s="307"/>
      <c r="D322" s="135"/>
      <c r="E322" s="1147"/>
      <c r="F322" s="489"/>
      <c r="G322" s="489"/>
      <c r="H322" s="484"/>
      <c r="I322" s="340" t="str">
        <f>IF(B31="","",B31)</f>
        <v/>
      </c>
      <c r="J322" s="52"/>
      <c r="K322" s="135"/>
      <c r="L322" s="1147"/>
      <c r="M322" s="502"/>
      <c r="N322" s="489"/>
      <c r="O322" s="484"/>
      <c r="P322" s="484"/>
      <c r="Q322" s="340" t="str">
        <f>IF(B31="","",B31)</f>
        <v/>
      </c>
      <c r="R322" s="28"/>
      <c r="S322" s="30"/>
      <c r="T322" s="1147"/>
      <c r="U322" s="502"/>
      <c r="V322" s="489"/>
      <c r="W322" s="418"/>
      <c r="X322" s="418"/>
      <c r="Y322" s="622" t="str">
        <f t="shared" si="8"/>
        <v/>
      </c>
      <c r="Z322" s="57"/>
      <c r="AA322" s="56" t="str">
        <f t="shared" si="12"/>
        <v/>
      </c>
      <c r="AB322" s="56" t="str">
        <f t="shared" si="12"/>
        <v/>
      </c>
      <c r="AC322" s="56" t="str">
        <f t="shared" si="12"/>
        <v/>
      </c>
      <c r="AD322" s="57"/>
      <c r="AE322" s="56"/>
      <c r="AF322" s="309"/>
      <c r="AG322" s="58"/>
      <c r="AH322" s="140"/>
      <c r="AI322" s="140"/>
      <c r="AJ322" s="835" t="s">
        <v>346</v>
      </c>
      <c r="AK322" s="831"/>
      <c r="AL322" s="417"/>
      <c r="AM322" s="897"/>
      <c r="AN322" s="898"/>
      <c r="AO322" s="897"/>
      <c r="AP322" s="898"/>
      <c r="AQ322" s="398"/>
    </row>
    <row r="323" spans="1:43" ht="16.5" customHeight="1" thickTop="1" thickBot="1" x14ac:dyDescent="0.3">
      <c r="A323" s="330" t="s">
        <v>53</v>
      </c>
      <c r="B323" s="123"/>
      <c r="C323" s="305"/>
      <c r="D323" s="135"/>
      <c r="E323" s="1148"/>
      <c r="F323" s="489"/>
      <c r="G323" s="489"/>
      <c r="H323" s="484"/>
      <c r="I323" s="330" t="s">
        <v>53</v>
      </c>
      <c r="J323" s="124"/>
      <c r="K323" s="135"/>
      <c r="L323" s="1148"/>
      <c r="M323" s="502"/>
      <c r="N323" s="489"/>
      <c r="O323" s="484"/>
      <c r="P323" s="484"/>
      <c r="Q323" s="330" t="s">
        <v>53</v>
      </c>
      <c r="R323" s="172"/>
      <c r="S323" s="30"/>
      <c r="T323" s="1148"/>
      <c r="U323" s="502"/>
      <c r="V323" s="489"/>
      <c r="W323" s="418"/>
      <c r="X323" s="418"/>
      <c r="Y323" s="622" t="str">
        <f t="shared" si="8"/>
        <v/>
      </c>
      <c r="Z323" s="57"/>
      <c r="AA323" s="56" t="str">
        <f t="shared" si="12"/>
        <v/>
      </c>
      <c r="AB323" s="56" t="str">
        <f t="shared" si="12"/>
        <v/>
      </c>
      <c r="AC323" s="56" t="str">
        <f t="shared" si="12"/>
        <v/>
      </c>
      <c r="AD323" s="57"/>
      <c r="AE323" s="56"/>
      <c r="AF323" s="309"/>
      <c r="AG323" s="58"/>
      <c r="AH323" s="140"/>
      <c r="AI323" s="140"/>
      <c r="AJ323" s="835" t="s">
        <v>347</v>
      </c>
      <c r="AK323" s="831"/>
      <c r="AL323" s="417"/>
      <c r="AM323" s="897"/>
      <c r="AN323" s="898"/>
      <c r="AO323" s="897"/>
      <c r="AP323" s="898"/>
      <c r="AQ323" s="398"/>
    </row>
    <row r="324" spans="1:43" ht="16.5" customHeight="1" thickTop="1" thickBot="1" x14ac:dyDescent="0.3">
      <c r="A324" s="340" t="str">
        <f>IF(B32="","",B32)</f>
        <v/>
      </c>
      <c r="B324" s="28"/>
      <c r="C324" s="307"/>
      <c r="D324" s="135"/>
      <c r="E324" s="515" t="s">
        <v>258</v>
      </c>
      <c r="F324" s="489"/>
      <c r="G324" s="489"/>
      <c r="H324" s="484"/>
      <c r="I324" s="340" t="str">
        <f>IF(B32="","",B32)</f>
        <v/>
      </c>
      <c r="J324" s="52"/>
      <c r="K324" s="135"/>
      <c r="L324" s="515" t="s">
        <v>258</v>
      </c>
      <c r="M324" s="502"/>
      <c r="N324" s="489"/>
      <c r="O324" s="484"/>
      <c r="P324" s="484"/>
      <c r="Q324" s="340" t="str">
        <f>IF(B32="","",B32)</f>
        <v/>
      </c>
      <c r="R324" s="28"/>
      <c r="S324" s="30"/>
      <c r="T324" s="515" t="s">
        <v>258</v>
      </c>
      <c r="U324" s="502"/>
      <c r="V324" s="489"/>
      <c r="W324" s="418"/>
      <c r="X324" s="418"/>
      <c r="Y324" s="622" t="str">
        <f t="shared" si="8"/>
        <v/>
      </c>
      <c r="Z324" s="57"/>
      <c r="AA324" s="56" t="str">
        <f t="shared" si="12"/>
        <v/>
      </c>
      <c r="AB324" s="56" t="str">
        <f t="shared" si="12"/>
        <v/>
      </c>
      <c r="AC324" s="56" t="str">
        <f t="shared" si="12"/>
        <v/>
      </c>
      <c r="AD324" s="57"/>
      <c r="AE324" s="56"/>
      <c r="AF324" s="309"/>
      <c r="AG324" s="58"/>
      <c r="AH324" s="140"/>
      <c r="AI324" s="140"/>
      <c r="AJ324" s="835" t="s">
        <v>348</v>
      </c>
      <c r="AK324" s="831"/>
      <c r="AL324" s="417"/>
      <c r="AM324" s="897"/>
      <c r="AN324" s="898"/>
      <c r="AO324" s="897"/>
      <c r="AP324" s="898"/>
      <c r="AQ324" s="398"/>
    </row>
    <row r="325" spans="1:43" ht="16.5" customHeight="1" thickTop="1" thickBot="1" x14ac:dyDescent="0.3">
      <c r="A325" s="355" t="str">
        <f>IF(B33="","",B33)</f>
        <v>MUESTRA CONTROL</v>
      </c>
      <c r="B325" s="28"/>
      <c r="C325" s="307"/>
      <c r="D325" s="135"/>
      <c r="E325" s="1147"/>
      <c r="F325" s="946"/>
      <c r="G325" s="946"/>
      <c r="H325" s="425"/>
      <c r="I325" s="355" t="str">
        <f>IF(B33="","",B33)</f>
        <v>MUESTRA CONTROL</v>
      </c>
      <c r="J325" s="52"/>
      <c r="K325" s="135"/>
      <c r="L325" s="1147"/>
      <c r="M325" s="946"/>
      <c r="N325" s="946"/>
      <c r="O325" s="425"/>
      <c r="P325" s="425"/>
      <c r="Q325" s="355" t="str">
        <f>IF(B33="","",B33)</f>
        <v>MUESTRA CONTROL</v>
      </c>
      <c r="R325" s="28"/>
      <c r="S325" s="30"/>
      <c r="T325" s="1147"/>
      <c r="U325" s="946"/>
      <c r="V325" s="946"/>
      <c r="W325" s="427"/>
      <c r="X325" s="425"/>
      <c r="Y325" s="622" t="str">
        <f t="shared" si="8"/>
        <v/>
      </c>
      <c r="Z325" s="57"/>
      <c r="AA325" s="56" t="str">
        <f>IF(B330&lt;&gt;"",B330,"")</f>
        <v/>
      </c>
      <c r="AB325" s="56" t="str">
        <f>IF(C330&lt;&gt;"",C330,"")</f>
        <v/>
      </c>
      <c r="AC325" s="56" t="str">
        <f>IF(D330&lt;&gt;"",D330,"")</f>
        <v/>
      </c>
      <c r="AD325" s="57"/>
      <c r="AE325" s="56"/>
      <c r="AF325" s="309"/>
      <c r="AG325" s="58"/>
      <c r="AH325" s="140"/>
      <c r="AI325" s="140"/>
      <c r="AJ325" s="835" t="s">
        <v>380</v>
      </c>
      <c r="AK325" s="831"/>
      <c r="AL325" s="417"/>
      <c r="AM325" s="897"/>
      <c r="AN325" s="898"/>
      <c r="AO325" s="897"/>
      <c r="AP325" s="898"/>
      <c r="AQ325" s="398"/>
    </row>
    <row r="326" spans="1:43" ht="16.5" customHeight="1" thickTop="1" thickBot="1" x14ac:dyDescent="0.3">
      <c r="A326" s="340" t="str">
        <f>IF(B34="","",B34)</f>
        <v/>
      </c>
      <c r="B326" s="28"/>
      <c r="C326" s="307"/>
      <c r="D326" s="135"/>
      <c r="E326" s="1148"/>
      <c r="F326" s="946"/>
      <c r="G326" s="946"/>
      <c r="H326" s="425"/>
      <c r="I326" s="340" t="str">
        <f>IF(B34="","",B34)</f>
        <v/>
      </c>
      <c r="J326" s="52"/>
      <c r="K326" s="135"/>
      <c r="L326" s="1148"/>
      <c r="M326" s="946"/>
      <c r="N326" s="946"/>
      <c r="O326" s="425"/>
      <c r="P326" s="425"/>
      <c r="Q326" s="340" t="str">
        <f>IF(B34="","",B34)</f>
        <v/>
      </c>
      <c r="R326" s="28"/>
      <c r="S326" s="30"/>
      <c r="T326" s="1148"/>
      <c r="U326" s="946"/>
      <c r="V326" s="946"/>
      <c r="W326" s="427"/>
      <c r="X326" s="425"/>
      <c r="Y326" s="622" t="str">
        <f t="shared" si="8"/>
        <v/>
      </c>
      <c r="Z326" s="57"/>
      <c r="AA326" s="56" t="str">
        <f t="shared" ref="AA326:AC329" si="13">IF(B331&lt;&gt;"",B331,"")</f>
        <v/>
      </c>
      <c r="AB326" s="56" t="str">
        <f t="shared" si="13"/>
        <v/>
      </c>
      <c r="AC326" s="56" t="str">
        <f t="shared" si="13"/>
        <v/>
      </c>
      <c r="AD326" s="57"/>
      <c r="AE326" s="56"/>
      <c r="AF326" s="309"/>
      <c r="AG326" s="58"/>
      <c r="AH326" s="140"/>
      <c r="AI326" s="140"/>
      <c r="AJ326" s="836" t="s">
        <v>314</v>
      </c>
      <c r="AK326" s="831"/>
      <c r="AL326" s="417"/>
      <c r="AM326" s="897"/>
      <c r="AN326" s="898"/>
      <c r="AO326" s="897"/>
      <c r="AP326" s="898"/>
      <c r="AQ326" s="398"/>
    </row>
    <row r="327" spans="1:43" ht="16.5" customHeight="1" thickTop="1" thickBot="1" x14ac:dyDescent="0.3">
      <c r="A327" s="340" t="str">
        <f>IF(B35="","",B35)</f>
        <v/>
      </c>
      <c r="B327" s="28"/>
      <c r="C327" s="307"/>
      <c r="D327" s="135"/>
      <c r="E327" s="515" t="s">
        <v>259</v>
      </c>
      <c r="F327" s="1142"/>
      <c r="G327" s="1142"/>
      <c r="H327" s="490"/>
      <c r="I327" s="340" t="str">
        <f>IF(B35="","",B35)</f>
        <v/>
      </c>
      <c r="J327" s="52"/>
      <c r="K327" s="135"/>
      <c r="L327" s="515" t="s">
        <v>259</v>
      </c>
      <c r="M327" s="1142"/>
      <c r="N327" s="1142"/>
      <c r="O327" s="490"/>
      <c r="P327" s="490"/>
      <c r="Q327" s="340" t="str">
        <f>IF(B35="","",B35)</f>
        <v/>
      </c>
      <c r="R327" s="28"/>
      <c r="S327" s="30"/>
      <c r="T327" s="515" t="s">
        <v>259</v>
      </c>
      <c r="U327" s="1142"/>
      <c r="V327" s="1142"/>
      <c r="W327" s="605"/>
      <c r="X327" s="490"/>
      <c r="Y327" s="622" t="str">
        <f t="shared" si="8"/>
        <v/>
      </c>
      <c r="Z327" s="57"/>
      <c r="AA327" s="56" t="str">
        <f t="shared" si="13"/>
        <v/>
      </c>
      <c r="AB327" s="56" t="str">
        <f t="shared" si="13"/>
        <v/>
      </c>
      <c r="AC327" s="56" t="str">
        <f t="shared" si="13"/>
        <v/>
      </c>
      <c r="AD327" s="57"/>
      <c r="AE327" s="56"/>
      <c r="AF327" s="309"/>
      <c r="AG327" s="58"/>
      <c r="AH327" s="140"/>
      <c r="AI327" s="140"/>
      <c r="AJ327" s="836" t="s">
        <v>349</v>
      </c>
      <c r="AK327" s="831"/>
      <c r="AL327" s="417"/>
      <c r="AM327" s="897"/>
      <c r="AN327" s="898"/>
      <c r="AO327" s="897"/>
      <c r="AP327" s="898"/>
      <c r="AQ327" s="398"/>
    </row>
    <row r="328" spans="1:43" ht="16.5" customHeight="1" thickTop="1" thickBot="1" x14ac:dyDescent="0.3">
      <c r="A328" s="340" t="str">
        <f>IF(B36="","",B36)</f>
        <v/>
      </c>
      <c r="B328" s="28"/>
      <c r="C328" s="307"/>
      <c r="D328" s="135"/>
      <c r="E328" s="1147"/>
      <c r="F328" s="1142"/>
      <c r="G328" s="1142"/>
      <c r="H328" s="490"/>
      <c r="I328" s="340" t="str">
        <f>IF(B36="","",B36)</f>
        <v/>
      </c>
      <c r="J328" s="52"/>
      <c r="K328" s="135"/>
      <c r="L328" s="1147"/>
      <c r="M328" s="1142"/>
      <c r="N328" s="1142"/>
      <c r="O328" s="490"/>
      <c r="P328" s="490"/>
      <c r="Q328" s="340" t="str">
        <f>IF(B36="","",B36)</f>
        <v/>
      </c>
      <c r="R328" s="28"/>
      <c r="S328" s="30"/>
      <c r="T328" s="1147"/>
      <c r="U328" s="1142"/>
      <c r="V328" s="1142"/>
      <c r="W328" s="605"/>
      <c r="X328" s="490"/>
      <c r="Y328" s="622" t="str">
        <f t="shared" si="8"/>
        <v/>
      </c>
      <c r="Z328" s="57"/>
      <c r="AA328" s="56" t="str">
        <f t="shared" si="13"/>
        <v/>
      </c>
      <c r="AB328" s="56" t="str">
        <f t="shared" si="13"/>
        <v/>
      </c>
      <c r="AC328" s="56" t="str">
        <f t="shared" si="13"/>
        <v/>
      </c>
      <c r="AD328" s="57"/>
      <c r="AE328" s="56"/>
      <c r="AF328" s="309"/>
      <c r="AG328" s="58"/>
      <c r="AH328" s="140"/>
      <c r="AI328" s="140"/>
      <c r="AJ328" s="836" t="s">
        <v>316</v>
      </c>
      <c r="AK328" s="831"/>
      <c r="AL328" s="417"/>
      <c r="AM328" s="897"/>
      <c r="AN328" s="898"/>
      <c r="AO328" s="897"/>
      <c r="AP328" s="898"/>
      <c r="AQ328" s="398"/>
    </row>
    <row r="329" spans="1:43" ht="16.5" customHeight="1" thickTop="1" thickBot="1" x14ac:dyDescent="0.3">
      <c r="A329" s="330" t="s">
        <v>53</v>
      </c>
      <c r="B329" s="123"/>
      <c r="C329" s="305"/>
      <c r="D329" s="135"/>
      <c r="E329" s="1148"/>
      <c r="F329" s="1142"/>
      <c r="G329" s="1142"/>
      <c r="H329" s="490"/>
      <c r="I329" s="330" t="s">
        <v>53</v>
      </c>
      <c r="J329" s="124"/>
      <c r="K329" s="135"/>
      <c r="L329" s="1148"/>
      <c r="M329" s="1142"/>
      <c r="N329" s="1142"/>
      <c r="O329" s="490"/>
      <c r="P329" s="490"/>
      <c r="Q329" s="330" t="s">
        <v>53</v>
      </c>
      <c r="R329" s="172"/>
      <c r="S329" s="30"/>
      <c r="T329" s="1148"/>
      <c r="U329" s="1142"/>
      <c r="V329" s="1142"/>
      <c r="W329" s="605"/>
      <c r="X329" s="490"/>
      <c r="Y329" s="622" t="str">
        <f t="shared" si="8"/>
        <v/>
      </c>
      <c r="Z329" s="57"/>
      <c r="AA329" s="56" t="str">
        <f t="shared" si="13"/>
        <v/>
      </c>
      <c r="AB329" s="56" t="str">
        <f t="shared" si="13"/>
        <v/>
      </c>
      <c r="AC329" s="56" t="str">
        <f t="shared" si="13"/>
        <v/>
      </c>
      <c r="AD329" s="57"/>
      <c r="AE329" s="56"/>
      <c r="AF329" s="309"/>
      <c r="AG329" s="58"/>
      <c r="AH329" s="140"/>
      <c r="AI329" s="140"/>
      <c r="AJ329" s="837" t="s">
        <v>317</v>
      </c>
      <c r="AK329" s="831"/>
      <c r="AL329" s="417"/>
      <c r="AM329" s="897"/>
      <c r="AN329" s="898"/>
      <c r="AO329" s="897"/>
      <c r="AP329" s="898"/>
      <c r="AQ329" s="398"/>
    </row>
    <row r="330" spans="1:43" ht="16.5" customHeight="1" thickTop="1" thickBot="1" x14ac:dyDescent="0.3">
      <c r="A330" s="332" t="str">
        <f>IF(B37="","",B37)</f>
        <v/>
      </c>
      <c r="B330" s="28"/>
      <c r="C330" s="307"/>
      <c r="D330" s="135"/>
      <c r="E330" s="515" t="s">
        <v>256</v>
      </c>
      <c r="F330" s="1142"/>
      <c r="G330" s="1142"/>
      <c r="H330" s="490"/>
      <c r="I330" s="340" t="str">
        <f>IF(B37="","",B37)</f>
        <v/>
      </c>
      <c r="J330" s="52"/>
      <c r="K330" s="135"/>
      <c r="L330" s="515" t="s">
        <v>256</v>
      </c>
      <c r="M330" s="1142"/>
      <c r="N330" s="1142"/>
      <c r="O330" s="490"/>
      <c r="P330" s="490"/>
      <c r="Q330" s="340" t="str">
        <f>IF(B37="","",B37)</f>
        <v/>
      </c>
      <c r="R330" s="28"/>
      <c r="S330" s="30"/>
      <c r="T330" s="515" t="s">
        <v>256</v>
      </c>
      <c r="U330" s="1142"/>
      <c r="V330" s="1142"/>
      <c r="W330" s="605"/>
      <c r="X330" s="490"/>
      <c r="Y330" s="622" t="str">
        <f t="shared" si="8"/>
        <v/>
      </c>
      <c r="Z330" s="57"/>
      <c r="AA330" s="56" t="str">
        <f>IF(B336&lt;&gt;"",B336,"")</f>
        <v/>
      </c>
      <c r="AB330" s="56" t="str">
        <f>IF(C336&lt;&gt;"",C336,"")</f>
        <v/>
      </c>
      <c r="AC330" s="56" t="str">
        <f>IF(D336&lt;&gt;"",D336,"")</f>
        <v/>
      </c>
      <c r="AD330" s="57"/>
      <c r="AE330" s="56"/>
      <c r="AF330" s="309"/>
      <c r="AG330" s="58"/>
      <c r="AH330" s="140"/>
      <c r="AI330" s="140"/>
      <c r="AJ330" s="837" t="s">
        <v>318</v>
      </c>
      <c r="AK330" s="831"/>
      <c r="AL330" s="417"/>
      <c r="AM330" s="897"/>
      <c r="AN330" s="898"/>
      <c r="AO330" s="897"/>
      <c r="AP330" s="898"/>
      <c r="AQ330" s="398"/>
    </row>
    <row r="331" spans="1:43" ht="16.5" customHeight="1" thickTop="1" thickBot="1" x14ac:dyDescent="0.3">
      <c r="A331" s="332" t="str">
        <f>IF(B38="","",B38)</f>
        <v/>
      </c>
      <c r="B331" s="28"/>
      <c r="C331" s="307"/>
      <c r="D331" s="135"/>
      <c r="E331" s="1147"/>
      <c r="F331" s="1143"/>
      <c r="G331" s="1143"/>
      <c r="H331" s="483"/>
      <c r="I331" s="340" t="str">
        <f>IF(B38="","",B38)</f>
        <v/>
      </c>
      <c r="J331" s="52"/>
      <c r="K331" s="135"/>
      <c r="L331" s="1147"/>
      <c r="M331" s="1143"/>
      <c r="N331" s="1143"/>
      <c r="O331" s="483"/>
      <c r="P331" s="483"/>
      <c r="Q331" s="340" t="str">
        <f>IF(B38="","",B38)</f>
        <v/>
      </c>
      <c r="R331" s="28"/>
      <c r="S331" s="30"/>
      <c r="T331" s="1147"/>
      <c r="U331" s="1143"/>
      <c r="V331" s="1143"/>
      <c r="W331" s="603"/>
      <c r="X331" s="483"/>
      <c r="Y331" s="622" t="str">
        <f t="shared" si="8"/>
        <v/>
      </c>
      <c r="Z331" s="57"/>
      <c r="AA331" s="56" t="str">
        <f t="shared" ref="AA331:AC334" si="14">IF(B337&lt;&gt;"",B337,"")</f>
        <v/>
      </c>
      <c r="AB331" s="56" t="str">
        <f t="shared" si="14"/>
        <v/>
      </c>
      <c r="AC331" s="56" t="str">
        <f t="shared" si="14"/>
        <v/>
      </c>
      <c r="AD331" s="57"/>
      <c r="AE331" s="56"/>
      <c r="AF331" s="309"/>
      <c r="AG331" s="58"/>
      <c r="AH331" s="140"/>
      <c r="AI331" s="140"/>
      <c r="AJ331" s="837" t="s">
        <v>381</v>
      </c>
      <c r="AK331" s="831"/>
      <c r="AL331" s="417"/>
      <c r="AM331" s="897"/>
      <c r="AN331" s="898"/>
      <c r="AO331" s="897"/>
      <c r="AP331" s="898"/>
      <c r="AQ331" s="398"/>
    </row>
    <row r="332" spans="1:43" ht="16.5" customHeight="1" thickTop="1" thickBot="1" x14ac:dyDescent="0.3">
      <c r="A332" s="332" t="str">
        <f>IF(B39="","",B39)</f>
        <v/>
      </c>
      <c r="B332" s="28"/>
      <c r="C332" s="307"/>
      <c r="D332" s="135"/>
      <c r="E332" s="1148"/>
      <c r="F332" s="946"/>
      <c r="G332" s="946"/>
      <c r="H332" s="425"/>
      <c r="I332" s="340" t="str">
        <f>IF(B39="","",B39)</f>
        <v/>
      </c>
      <c r="J332" s="52"/>
      <c r="K332" s="135"/>
      <c r="L332" s="1148"/>
      <c r="M332" s="946"/>
      <c r="N332" s="946"/>
      <c r="O332" s="425"/>
      <c r="P332" s="425"/>
      <c r="Q332" s="340" t="str">
        <f>IF(B39="","",B39)</f>
        <v/>
      </c>
      <c r="R332" s="28"/>
      <c r="S332" s="30"/>
      <c r="T332" s="1148"/>
      <c r="U332" s="946"/>
      <c r="V332" s="946"/>
      <c r="W332" s="427"/>
      <c r="X332" s="425"/>
      <c r="Y332" s="622" t="str">
        <f t="shared" si="8"/>
        <v/>
      </c>
      <c r="Z332" s="57"/>
      <c r="AA332" s="56" t="str">
        <f t="shared" si="14"/>
        <v/>
      </c>
      <c r="AB332" s="56" t="str">
        <f t="shared" si="14"/>
        <v/>
      </c>
      <c r="AC332" s="56" t="str">
        <f t="shared" si="14"/>
        <v/>
      </c>
      <c r="AD332" s="57"/>
      <c r="AE332" s="56"/>
      <c r="AF332" s="309"/>
      <c r="AG332" s="58"/>
      <c r="AH332" s="140"/>
      <c r="AI332" s="140"/>
      <c r="AJ332" s="837" t="s">
        <v>320</v>
      </c>
      <c r="AK332" s="831"/>
      <c r="AL332" s="417"/>
      <c r="AM332" s="897"/>
      <c r="AN332" s="898"/>
      <c r="AO332" s="897"/>
      <c r="AP332" s="898"/>
      <c r="AQ332" s="398"/>
    </row>
    <row r="333" spans="1:43" ht="16.5" customHeight="1" thickTop="1" thickBot="1" x14ac:dyDescent="0.3">
      <c r="A333" s="332" t="str">
        <f>IF(B40="","",B40)</f>
        <v/>
      </c>
      <c r="B333" s="28"/>
      <c r="C333" s="307"/>
      <c r="D333" s="135"/>
      <c r="E333" s="515" t="s">
        <v>256</v>
      </c>
      <c r="F333" s="946"/>
      <c r="G333" s="946"/>
      <c r="H333" s="425"/>
      <c r="I333" s="340" t="str">
        <f>IF(B40="","",B40)</f>
        <v/>
      </c>
      <c r="J333" s="52"/>
      <c r="K333" s="135"/>
      <c r="L333" s="515" t="s">
        <v>256</v>
      </c>
      <c r="M333" s="946"/>
      <c r="N333" s="946"/>
      <c r="O333" s="425"/>
      <c r="P333" s="425"/>
      <c r="Q333" s="340" t="str">
        <f>IF(B40="","",B40)</f>
        <v/>
      </c>
      <c r="R333" s="28"/>
      <c r="S333" s="30"/>
      <c r="T333" s="515" t="s">
        <v>256</v>
      </c>
      <c r="U333" s="946"/>
      <c r="V333" s="946"/>
      <c r="W333" s="427"/>
      <c r="X333" s="425"/>
      <c r="Y333" s="622" t="str">
        <f t="shared" si="8"/>
        <v/>
      </c>
      <c r="Z333" s="57"/>
      <c r="AA333" s="56" t="str">
        <f t="shared" si="14"/>
        <v/>
      </c>
      <c r="AB333" s="56" t="str">
        <f t="shared" si="14"/>
        <v/>
      </c>
      <c r="AC333" s="56" t="str">
        <f t="shared" si="14"/>
        <v/>
      </c>
      <c r="AD333" s="57"/>
      <c r="AE333" s="56"/>
      <c r="AF333" s="309"/>
      <c r="AG333" s="58"/>
      <c r="AH333" s="140"/>
      <c r="AI333" s="140"/>
      <c r="AJ333" s="837" t="s">
        <v>313</v>
      </c>
      <c r="AK333" s="831"/>
      <c r="AL333" s="417"/>
      <c r="AM333" s="897"/>
      <c r="AN333" s="898"/>
      <c r="AO333" s="897"/>
      <c r="AP333" s="898"/>
      <c r="AQ333" s="398"/>
    </row>
    <row r="334" spans="1:43" ht="16.5" customHeight="1" thickTop="1" thickBot="1" x14ac:dyDescent="0.3">
      <c r="A334" s="332" t="str">
        <f>IF(B41="","",B41)</f>
        <v/>
      </c>
      <c r="B334" s="28"/>
      <c r="C334" s="307"/>
      <c r="D334" s="135"/>
      <c r="E334" s="1147"/>
      <c r="F334" s="491"/>
      <c r="G334" s="491"/>
      <c r="H334" s="492"/>
      <c r="I334" s="340" t="str">
        <f>IF(B41="","",B41)</f>
        <v/>
      </c>
      <c r="J334" s="52"/>
      <c r="K334" s="135"/>
      <c r="L334" s="1147"/>
      <c r="M334" s="503"/>
      <c r="N334" s="489"/>
      <c r="O334" s="484"/>
      <c r="P334" s="484"/>
      <c r="Q334" s="340" t="str">
        <f>IF(B41="","",B41)</f>
        <v/>
      </c>
      <c r="R334" s="28"/>
      <c r="S334" s="30"/>
      <c r="T334" s="1147"/>
      <c r="U334" s="503"/>
      <c r="V334" s="489"/>
      <c r="W334" s="606"/>
      <c r="X334" s="484"/>
      <c r="Y334" s="622" t="str">
        <f t="shared" si="8"/>
        <v/>
      </c>
      <c r="Z334" s="57"/>
      <c r="AA334" s="56" t="str">
        <f t="shared" si="14"/>
        <v/>
      </c>
      <c r="AB334" s="56" t="str">
        <f t="shared" si="14"/>
        <v/>
      </c>
      <c r="AC334" s="56" t="str">
        <f t="shared" si="14"/>
        <v/>
      </c>
      <c r="AD334" s="57"/>
      <c r="AE334" s="56"/>
      <c r="AF334" s="309"/>
      <c r="AG334" s="58"/>
      <c r="AH334" s="140"/>
      <c r="AI334" s="140"/>
      <c r="AJ334" s="838" t="s">
        <v>312</v>
      </c>
      <c r="AK334" s="831"/>
      <c r="AL334" s="417"/>
      <c r="AM334" s="897"/>
      <c r="AN334" s="898"/>
      <c r="AO334" s="897"/>
      <c r="AP334" s="898"/>
      <c r="AQ334" s="398"/>
    </row>
    <row r="335" spans="1:43" ht="16.5" customHeight="1" thickTop="1" thickBot="1" x14ac:dyDescent="0.3">
      <c r="A335" s="330" t="s">
        <v>53</v>
      </c>
      <c r="B335" s="123"/>
      <c r="C335" s="305"/>
      <c r="D335" s="135"/>
      <c r="E335" s="1148"/>
      <c r="F335" s="491"/>
      <c r="G335" s="491"/>
      <c r="H335" s="492"/>
      <c r="I335" s="330" t="s">
        <v>53</v>
      </c>
      <c r="J335" s="124"/>
      <c r="K335" s="135"/>
      <c r="L335" s="1148"/>
      <c r="M335" s="503"/>
      <c r="N335" s="489"/>
      <c r="O335" s="484"/>
      <c r="P335" s="484"/>
      <c r="Q335" s="330" t="s">
        <v>53</v>
      </c>
      <c r="R335" s="172"/>
      <c r="S335" s="30"/>
      <c r="T335" s="1148"/>
      <c r="U335" s="503"/>
      <c r="V335" s="489"/>
      <c r="W335" s="606"/>
      <c r="X335" s="484"/>
      <c r="Y335" s="622" t="str">
        <f t="shared" si="8"/>
        <v/>
      </c>
      <c r="Z335" s="57"/>
      <c r="AA335" s="56" t="str">
        <f>IF(B342&lt;&gt;"",B342,"")</f>
        <v/>
      </c>
      <c r="AB335" s="56" t="str">
        <f>IF(C342&lt;&gt;"",C342,"")</f>
        <v/>
      </c>
      <c r="AC335" s="56" t="str">
        <f>IF(D342&lt;&gt;"",D342,"")</f>
        <v/>
      </c>
      <c r="AD335" s="57"/>
      <c r="AE335" s="56"/>
      <c r="AF335" s="309"/>
      <c r="AG335" s="58"/>
      <c r="AH335" s="140"/>
      <c r="AI335" s="140"/>
      <c r="AJ335" s="838" t="s">
        <v>350</v>
      </c>
      <c r="AK335" s="831"/>
      <c r="AL335" s="417"/>
      <c r="AM335" s="897"/>
      <c r="AN335" s="898"/>
      <c r="AO335" s="897"/>
      <c r="AP335" s="898"/>
      <c r="AQ335" s="398"/>
    </row>
    <row r="336" spans="1:43" ht="16.5" customHeight="1" thickTop="1" thickBot="1" x14ac:dyDescent="0.3">
      <c r="A336" s="332" t="str">
        <f>IF(B42="","",B42)</f>
        <v/>
      </c>
      <c r="B336" s="28"/>
      <c r="C336" s="307"/>
      <c r="D336" s="135"/>
      <c r="E336" s="514" t="s">
        <v>260</v>
      </c>
      <c r="F336" s="491"/>
      <c r="G336" s="491"/>
      <c r="H336" s="492"/>
      <c r="I336" s="340" t="str">
        <f>IF(B42="","",B42)</f>
        <v/>
      </c>
      <c r="J336" s="52"/>
      <c r="K336" s="135"/>
      <c r="L336" s="514" t="s">
        <v>260</v>
      </c>
      <c r="M336" s="503"/>
      <c r="N336" s="489"/>
      <c r="O336" s="484"/>
      <c r="P336" s="484"/>
      <c r="Q336" s="340" t="str">
        <f>IF(B42="","",B42)</f>
        <v/>
      </c>
      <c r="R336" s="28"/>
      <c r="S336" s="30"/>
      <c r="T336" s="514" t="s">
        <v>260</v>
      </c>
      <c r="U336" s="503"/>
      <c r="V336" s="489"/>
      <c r="W336" s="606"/>
      <c r="X336" s="484"/>
      <c r="Y336" s="622" t="str">
        <f t="shared" si="8"/>
        <v/>
      </c>
      <c r="Z336" s="57"/>
      <c r="AA336" s="56" t="str">
        <f t="shared" ref="AA336:AC339" si="15">IF(B343&lt;&gt;"",B343,"")</f>
        <v/>
      </c>
      <c r="AB336" s="56" t="str">
        <f t="shared" si="15"/>
        <v/>
      </c>
      <c r="AC336" s="56" t="str">
        <f t="shared" si="15"/>
        <v/>
      </c>
      <c r="AD336" s="57"/>
      <c r="AE336" s="56"/>
      <c r="AF336" s="309"/>
      <c r="AG336" s="58"/>
      <c r="AH336" s="140"/>
      <c r="AI336" s="140"/>
      <c r="AJ336" s="838" t="s">
        <v>311</v>
      </c>
      <c r="AK336" s="831"/>
      <c r="AL336" s="417"/>
      <c r="AM336" s="897"/>
      <c r="AN336" s="898"/>
      <c r="AO336" s="897"/>
      <c r="AP336" s="898"/>
      <c r="AQ336" s="398"/>
    </row>
    <row r="337" spans="1:43" ht="16.5" customHeight="1" thickTop="1" thickBot="1" x14ac:dyDescent="0.3">
      <c r="A337" s="332" t="str">
        <f>IF(B43="","",B43)</f>
        <v/>
      </c>
      <c r="B337" s="28"/>
      <c r="C337" s="307"/>
      <c r="D337" s="135"/>
      <c r="E337" s="1147"/>
      <c r="F337" s="491"/>
      <c r="G337" s="491"/>
      <c r="H337" s="492"/>
      <c r="I337" s="340" t="str">
        <f>IF(B43="","",B43)</f>
        <v/>
      </c>
      <c r="J337" s="52"/>
      <c r="K337" s="135"/>
      <c r="L337" s="1147"/>
      <c r="M337" s="503"/>
      <c r="N337" s="489"/>
      <c r="O337" s="484"/>
      <c r="P337" s="484"/>
      <c r="Q337" s="340" t="str">
        <f>IF(B43="","",B43)</f>
        <v/>
      </c>
      <c r="R337" s="28"/>
      <c r="S337" s="30"/>
      <c r="T337" s="1147"/>
      <c r="U337" s="503"/>
      <c r="V337" s="489"/>
      <c r="W337" s="606"/>
      <c r="X337" s="484"/>
      <c r="Y337" s="622" t="str">
        <f t="shared" si="8"/>
        <v/>
      </c>
      <c r="Z337" s="57"/>
      <c r="AA337" s="56" t="str">
        <f t="shared" si="15"/>
        <v/>
      </c>
      <c r="AB337" s="56" t="str">
        <f t="shared" si="15"/>
        <v/>
      </c>
      <c r="AC337" s="56" t="str">
        <f t="shared" si="15"/>
        <v/>
      </c>
      <c r="AD337" s="57"/>
      <c r="AE337" s="56"/>
      <c r="AF337" s="309"/>
      <c r="AG337" s="58"/>
      <c r="AH337" s="140"/>
      <c r="AI337" s="140"/>
      <c r="AJ337" s="838" t="s">
        <v>310</v>
      </c>
      <c r="AK337" s="826"/>
      <c r="AL337" s="417"/>
      <c r="AM337" s="897"/>
      <c r="AN337" s="898"/>
      <c r="AO337" s="897"/>
      <c r="AP337" s="898"/>
      <c r="AQ337" s="398"/>
    </row>
    <row r="338" spans="1:43" ht="16.5" customHeight="1" thickTop="1" thickBot="1" x14ac:dyDescent="0.3">
      <c r="A338" s="332" t="str">
        <f>IF(B44="","",B44)</f>
        <v/>
      </c>
      <c r="B338" s="28"/>
      <c r="C338" s="307"/>
      <c r="D338" s="135"/>
      <c r="E338" s="1148"/>
      <c r="F338" s="491"/>
      <c r="G338" s="491"/>
      <c r="H338" s="492"/>
      <c r="I338" s="340" t="str">
        <f>IF(B44="","",B44)</f>
        <v/>
      </c>
      <c r="J338" s="52"/>
      <c r="K338" s="135"/>
      <c r="L338" s="1148"/>
      <c r="M338" s="503"/>
      <c r="N338" s="489"/>
      <c r="O338" s="484"/>
      <c r="P338" s="484"/>
      <c r="Q338" s="340" t="str">
        <f>IF(B44="","",B44)</f>
        <v/>
      </c>
      <c r="R338" s="28"/>
      <c r="S338" s="30"/>
      <c r="T338" s="1148"/>
      <c r="U338" s="503"/>
      <c r="V338" s="489"/>
      <c r="W338" s="606"/>
      <c r="X338" s="484"/>
      <c r="Y338" s="622" t="str">
        <f t="shared" si="8"/>
        <v/>
      </c>
      <c r="Z338" s="57"/>
      <c r="AA338" s="56" t="str">
        <f t="shared" si="15"/>
        <v/>
      </c>
      <c r="AB338" s="56" t="str">
        <f t="shared" si="15"/>
        <v/>
      </c>
      <c r="AC338" s="56" t="str">
        <f t="shared" si="15"/>
        <v/>
      </c>
      <c r="AD338" s="57"/>
      <c r="AE338" s="56"/>
      <c r="AF338" s="309"/>
      <c r="AG338" s="58"/>
      <c r="AH338" s="140"/>
      <c r="AI338" s="140"/>
      <c r="AJ338" s="838" t="s">
        <v>309</v>
      </c>
      <c r="AK338" s="826"/>
      <c r="AL338" s="417"/>
      <c r="AM338" s="897"/>
      <c r="AN338" s="898"/>
      <c r="AO338" s="897"/>
      <c r="AP338" s="898"/>
      <c r="AQ338" s="398"/>
    </row>
    <row r="339" spans="1:43" ht="16.5" customHeight="1" thickTop="1" thickBot="1" x14ac:dyDescent="0.3">
      <c r="A339" s="332" t="str">
        <f>IF(B45="","",B45)</f>
        <v/>
      </c>
      <c r="B339" s="28"/>
      <c r="C339" s="307"/>
      <c r="D339" s="135"/>
      <c r="E339" s="493"/>
      <c r="F339" s="491"/>
      <c r="G339" s="491"/>
      <c r="H339" s="492"/>
      <c r="I339" s="340" t="str">
        <f>IF(B45="","",B45)</f>
        <v/>
      </c>
      <c r="J339" s="52"/>
      <c r="K339" s="135"/>
      <c r="L339" s="595"/>
      <c r="M339" s="503"/>
      <c r="N339" s="489"/>
      <c r="O339" s="484"/>
      <c r="P339" s="484"/>
      <c r="Q339" s="340" t="str">
        <f>IF(B45="","",B45)</f>
        <v/>
      </c>
      <c r="R339" s="28"/>
      <c r="S339" s="30"/>
      <c r="T339" s="608"/>
      <c r="U339" s="607"/>
      <c r="V339" s="607"/>
      <c r="W339" s="606"/>
      <c r="X339" s="484"/>
      <c r="Y339" s="622" t="str">
        <f t="shared" si="8"/>
        <v/>
      </c>
      <c r="Z339" s="57"/>
      <c r="AA339" s="56" t="str">
        <f t="shared" si="15"/>
        <v/>
      </c>
      <c r="AB339" s="56" t="str">
        <f t="shared" si="15"/>
        <v/>
      </c>
      <c r="AC339" s="56" t="str">
        <f t="shared" si="15"/>
        <v/>
      </c>
      <c r="AD339" s="57"/>
      <c r="AE339" s="56"/>
      <c r="AF339" s="309"/>
      <c r="AG339" s="58"/>
      <c r="AH339" s="140"/>
      <c r="AI339" s="140"/>
      <c r="AJ339" s="838" t="s">
        <v>308</v>
      </c>
      <c r="AK339" s="826"/>
      <c r="AL339" s="417"/>
      <c r="AM339" s="897"/>
      <c r="AN339" s="898"/>
      <c r="AO339" s="897"/>
      <c r="AP339" s="898"/>
      <c r="AQ339" s="398"/>
    </row>
    <row r="340" spans="1:43" ht="16.5" customHeight="1" thickTop="1" thickBot="1" x14ac:dyDescent="0.3">
      <c r="A340" s="332" t="str">
        <f>IF(B46="","",B46)</f>
        <v/>
      </c>
      <c r="B340" s="28"/>
      <c r="C340" s="307"/>
      <c r="D340" s="135"/>
      <c r="E340" s="493"/>
      <c r="F340" s="491"/>
      <c r="G340" s="491"/>
      <c r="H340" s="492"/>
      <c r="I340" s="340" t="str">
        <f>IF(B46="","",B46)</f>
        <v/>
      </c>
      <c r="J340" s="52"/>
      <c r="K340" s="135"/>
      <c r="L340" s="595"/>
      <c r="M340" s="503"/>
      <c r="N340" s="489"/>
      <c r="O340" s="484"/>
      <c r="P340" s="484"/>
      <c r="Q340" s="340" t="str">
        <f>IF(B46="","",B46)</f>
        <v/>
      </c>
      <c r="R340" s="28"/>
      <c r="S340" s="30"/>
      <c r="T340" s="608"/>
      <c r="U340" s="607"/>
      <c r="V340" s="607"/>
      <c r="W340" s="606"/>
      <c r="X340" s="484"/>
      <c r="Y340" s="622" t="str">
        <f t="shared" si="8"/>
        <v/>
      </c>
      <c r="Z340" s="57"/>
      <c r="AA340" s="56" t="str">
        <f>IF(B348&lt;&gt;"",B348,"")</f>
        <v/>
      </c>
      <c r="AB340" s="56" t="str">
        <f>IF(C348&lt;&gt;"",C348,"")</f>
        <v/>
      </c>
      <c r="AC340" s="56" t="str">
        <f>IF(D348&lt;&gt;"",D348,"")</f>
        <v/>
      </c>
      <c r="AD340" s="57"/>
      <c r="AE340" s="56"/>
      <c r="AF340" s="309"/>
      <c r="AG340" s="58"/>
      <c r="AH340" s="140"/>
      <c r="AI340" s="140"/>
      <c r="AJ340" s="838" t="s">
        <v>307</v>
      </c>
      <c r="AK340" s="826"/>
      <c r="AL340" s="417"/>
      <c r="AM340" s="897"/>
      <c r="AN340" s="898"/>
      <c r="AO340" s="897"/>
      <c r="AP340" s="898"/>
      <c r="AQ340" s="398"/>
    </row>
    <row r="341" spans="1:43" ht="16.5" customHeight="1" thickTop="1" thickBot="1" x14ac:dyDescent="0.3">
      <c r="A341" s="330" t="s">
        <v>53</v>
      </c>
      <c r="B341" s="123"/>
      <c r="C341" s="305"/>
      <c r="D341" s="135"/>
      <c r="E341" s="493"/>
      <c r="F341" s="491"/>
      <c r="G341" s="491"/>
      <c r="H341" s="492"/>
      <c r="I341" s="330" t="s">
        <v>53</v>
      </c>
      <c r="J341" s="124"/>
      <c r="K341" s="135"/>
      <c r="L341" s="595"/>
      <c r="M341" s="503"/>
      <c r="N341" s="489"/>
      <c r="O341" s="484"/>
      <c r="P341" s="484"/>
      <c r="Q341" s="330" t="s">
        <v>53</v>
      </c>
      <c r="R341" s="172"/>
      <c r="S341" s="30"/>
      <c r="T341" s="608"/>
      <c r="U341" s="607"/>
      <c r="V341" s="607"/>
      <c r="W341" s="606"/>
      <c r="X341" s="484"/>
      <c r="Y341" s="622" t="str">
        <f t="shared" si="8"/>
        <v/>
      </c>
      <c r="Z341" s="57"/>
      <c r="AA341" s="56" t="str">
        <f t="shared" ref="AA341:AC342" si="16">IF(B349&lt;&gt;"",B349,"")</f>
        <v/>
      </c>
      <c r="AB341" s="56" t="str">
        <f t="shared" si="16"/>
        <v/>
      </c>
      <c r="AC341" s="56" t="str">
        <f t="shared" si="16"/>
        <v/>
      </c>
      <c r="AD341" s="57"/>
      <c r="AE341" s="56"/>
      <c r="AF341" s="309"/>
      <c r="AG341" s="58"/>
      <c r="AH341" s="140"/>
      <c r="AI341" s="140"/>
      <c r="AJ341" s="838" t="s">
        <v>382</v>
      </c>
      <c r="AK341" s="826"/>
      <c r="AL341" s="417"/>
      <c r="AM341" s="897"/>
      <c r="AN341" s="898"/>
      <c r="AO341" s="897"/>
      <c r="AP341" s="898"/>
      <c r="AQ341" s="398"/>
    </row>
    <row r="342" spans="1:43" ht="16.5" customHeight="1" thickTop="1" thickBot="1" x14ac:dyDescent="0.3">
      <c r="A342" s="332" t="str">
        <f>IF(B47="","",B47)</f>
        <v/>
      </c>
      <c r="B342" s="28"/>
      <c r="C342" s="307"/>
      <c r="D342" s="135"/>
      <c r="E342" s="493"/>
      <c r="F342" s="491"/>
      <c r="G342" s="491"/>
      <c r="H342" s="492"/>
      <c r="I342" s="332" t="str">
        <f>IF(B47="","",B47)</f>
        <v/>
      </c>
      <c r="J342" s="28"/>
      <c r="K342" s="135"/>
      <c r="L342" s="595"/>
      <c r="M342" s="503"/>
      <c r="N342" s="489"/>
      <c r="O342" s="484"/>
      <c r="P342" s="484"/>
      <c r="Q342" s="332" t="str">
        <f>IF(B47="","",B47)</f>
        <v/>
      </c>
      <c r="R342" s="28"/>
      <c r="S342" s="30"/>
      <c r="T342" s="608"/>
      <c r="U342" s="607"/>
      <c r="V342" s="607"/>
      <c r="W342" s="606"/>
      <c r="X342" s="484"/>
      <c r="Y342" s="623" t="str">
        <f t="shared" si="8"/>
        <v>MUESTRA CONTROL</v>
      </c>
      <c r="Z342" s="57"/>
      <c r="AA342" s="56" t="str">
        <f t="shared" si="16"/>
        <v/>
      </c>
      <c r="AB342" s="56" t="str">
        <f t="shared" si="16"/>
        <v/>
      </c>
      <c r="AC342" s="56" t="str">
        <f t="shared" si="16"/>
        <v/>
      </c>
      <c r="AD342" s="57"/>
      <c r="AE342" s="56"/>
      <c r="AF342" s="309"/>
      <c r="AG342" s="58"/>
      <c r="AH342" s="140"/>
      <c r="AI342" s="140"/>
      <c r="AJ342" s="838" t="s">
        <v>383</v>
      </c>
      <c r="AK342" s="826"/>
      <c r="AL342" s="417"/>
      <c r="AM342" s="897"/>
      <c r="AN342" s="898"/>
      <c r="AO342" s="897"/>
      <c r="AP342" s="898"/>
      <c r="AQ342" s="398"/>
    </row>
    <row r="343" spans="1:43" ht="16.5" customHeight="1" thickTop="1" thickBot="1" x14ac:dyDescent="0.25">
      <c r="A343" s="332" t="str">
        <f>IF(B48="","",B48)</f>
        <v/>
      </c>
      <c r="B343" s="28"/>
      <c r="C343" s="307"/>
      <c r="D343" s="135"/>
      <c r="E343" s="1160"/>
      <c r="F343" s="946"/>
      <c r="G343" s="946"/>
      <c r="H343" s="425"/>
      <c r="I343" s="332" t="str">
        <f>IF(B48="","",B48)</f>
        <v/>
      </c>
      <c r="J343" s="28"/>
      <c r="K343" s="135"/>
      <c r="L343" s="1160"/>
      <c r="M343" s="946"/>
      <c r="N343" s="946"/>
      <c r="O343" s="425"/>
      <c r="P343" s="425"/>
      <c r="Q343" s="332" t="str">
        <f>IF(B48="","",B48)</f>
        <v/>
      </c>
      <c r="R343" s="28"/>
      <c r="S343" s="30"/>
      <c r="T343" s="1160"/>
      <c r="U343" s="946"/>
      <c r="V343" s="946"/>
      <c r="W343" s="427"/>
      <c r="X343" s="425"/>
      <c r="Y343" s="1171"/>
      <c r="Z343" s="1171"/>
      <c r="AA343" s="1168"/>
      <c r="AB343" s="465"/>
      <c r="AC343" s="915" t="s">
        <v>375</v>
      </c>
      <c r="AD343" s="907" t="s">
        <v>69</v>
      </c>
      <c r="AE343" s="908"/>
      <c r="AF343" s="917" t="s">
        <v>180</v>
      </c>
      <c r="AG343" s="907" t="s">
        <v>69</v>
      </c>
      <c r="AH343" s="908"/>
      <c r="AI343" s="907" t="s">
        <v>70</v>
      </c>
      <c r="AJ343" s="908"/>
      <c r="AK343" s="826"/>
      <c r="AL343" s="417"/>
      <c r="AM343" s="897"/>
      <c r="AN343" s="898"/>
      <c r="AO343" s="897"/>
      <c r="AP343" s="898"/>
      <c r="AQ343" s="398"/>
    </row>
    <row r="344" spans="1:43" ht="19.5" customHeight="1" thickTop="1" thickBot="1" x14ac:dyDescent="0.25">
      <c r="A344" s="332" t="str">
        <f>IF(B49="","",B49)</f>
        <v/>
      </c>
      <c r="B344" s="28"/>
      <c r="C344" s="307"/>
      <c r="D344" s="135"/>
      <c r="E344" s="1160"/>
      <c r="F344" s="946"/>
      <c r="G344" s="946"/>
      <c r="H344" s="425"/>
      <c r="I344" s="332" t="str">
        <f>IF(B49="","",B49)</f>
        <v/>
      </c>
      <c r="J344" s="28"/>
      <c r="K344" s="135"/>
      <c r="L344" s="1160"/>
      <c r="M344" s="946"/>
      <c r="N344" s="946"/>
      <c r="O344" s="425"/>
      <c r="P344" s="425"/>
      <c r="Q344" s="332" t="str">
        <f>IF(B49="","",B49)</f>
        <v/>
      </c>
      <c r="R344" s="28"/>
      <c r="S344" s="30"/>
      <c r="T344" s="1160"/>
      <c r="U344" s="946"/>
      <c r="V344" s="946"/>
      <c r="W344" s="427"/>
      <c r="X344" s="425"/>
      <c r="Y344" s="1163"/>
      <c r="Z344" s="1163"/>
      <c r="AA344" s="1169"/>
      <c r="AB344" s="465"/>
      <c r="AC344" s="915"/>
      <c r="AD344" s="909"/>
      <c r="AE344" s="910"/>
      <c r="AF344" s="917"/>
      <c r="AG344" s="909"/>
      <c r="AH344" s="910"/>
      <c r="AI344" s="909"/>
      <c r="AJ344" s="910"/>
      <c r="AK344" s="827"/>
      <c r="AL344" s="417"/>
      <c r="AM344" s="897"/>
      <c r="AN344" s="898"/>
      <c r="AO344" s="897"/>
      <c r="AP344" s="898"/>
      <c r="AQ344" s="398"/>
    </row>
    <row r="345" spans="1:43" ht="16.5" customHeight="1" thickTop="1" thickBot="1" x14ac:dyDescent="0.25">
      <c r="A345" s="332" t="str">
        <f>IF(B50="","",B50)</f>
        <v/>
      </c>
      <c r="B345" s="28"/>
      <c r="C345" s="307"/>
      <c r="D345" s="135"/>
      <c r="E345" s="1159"/>
      <c r="F345" s="1142"/>
      <c r="G345" s="1142"/>
      <c r="H345" s="490"/>
      <c r="I345" s="332" t="str">
        <f>IF(B50="","",B50)</f>
        <v/>
      </c>
      <c r="J345" s="28"/>
      <c r="K345" s="135"/>
      <c r="L345" s="1159"/>
      <c r="M345" s="1142"/>
      <c r="N345" s="1142"/>
      <c r="O345" s="490"/>
      <c r="P345" s="490"/>
      <c r="Q345" s="332" t="str">
        <f>IF(B50="","",B50)</f>
        <v/>
      </c>
      <c r="R345" s="28"/>
      <c r="S345" s="30"/>
      <c r="T345" s="1159"/>
      <c r="U345" s="1142"/>
      <c r="V345" s="1142"/>
      <c r="W345" s="605"/>
      <c r="X345" s="490"/>
      <c r="Y345" s="1163"/>
      <c r="Z345" s="1161"/>
      <c r="AA345" s="465"/>
      <c r="AB345" s="465"/>
      <c r="AC345" s="916"/>
      <c r="AD345" s="911" t="s">
        <v>177</v>
      </c>
      <c r="AE345" s="912"/>
      <c r="AF345" s="922"/>
      <c r="AG345" s="911" t="s">
        <v>177</v>
      </c>
      <c r="AH345" s="912"/>
      <c r="AI345" s="918" t="str">
        <f>IF(AH345&lt;&gt;"",AVERAGE(AH345:AH350),"")</f>
        <v/>
      </c>
      <c r="AJ345" s="919"/>
      <c r="AK345" s="398"/>
      <c r="AL345" s="398"/>
      <c r="AM345" s="398"/>
      <c r="AN345" s="398"/>
      <c r="AO345" s="398"/>
      <c r="AP345" s="398"/>
      <c r="AQ345" s="398"/>
    </row>
    <row r="346" spans="1:43" ht="16.5" customHeight="1" thickTop="1" thickBot="1" x14ac:dyDescent="0.25">
      <c r="A346" s="332" t="str">
        <f>IF(B51="","",B51)</f>
        <v/>
      </c>
      <c r="B346" s="28"/>
      <c r="C346" s="307"/>
      <c r="D346" s="135"/>
      <c r="E346" s="1159"/>
      <c r="F346" s="1142"/>
      <c r="G346" s="1142"/>
      <c r="H346" s="490"/>
      <c r="I346" s="332" t="str">
        <f>IF(B51="","",B51)</f>
        <v/>
      </c>
      <c r="J346" s="28"/>
      <c r="K346" s="135"/>
      <c r="L346" s="1159"/>
      <c r="M346" s="1142"/>
      <c r="N346" s="1142"/>
      <c r="O346" s="490"/>
      <c r="P346" s="490"/>
      <c r="Q346" s="332" t="str">
        <f>IF(B51="","",B51)</f>
        <v/>
      </c>
      <c r="R346" s="28"/>
      <c r="S346" s="30"/>
      <c r="T346" s="1159"/>
      <c r="U346" s="1142"/>
      <c r="V346" s="1142"/>
      <c r="W346" s="605"/>
      <c r="X346" s="490"/>
      <c r="Y346" s="1163"/>
      <c r="Z346" s="1161"/>
      <c r="AA346" s="1170"/>
      <c r="AB346" s="465"/>
      <c r="AC346" s="916"/>
      <c r="AD346" s="911"/>
      <c r="AE346" s="913"/>
      <c r="AF346" s="923"/>
      <c r="AG346" s="911"/>
      <c r="AH346" s="913"/>
      <c r="AI346" s="920"/>
      <c r="AJ346" s="921"/>
      <c r="AK346" s="398"/>
      <c r="AL346" s="398"/>
      <c r="AM346" s="398"/>
      <c r="AN346" s="398"/>
      <c r="AO346" s="398"/>
      <c r="AP346" s="398"/>
      <c r="AQ346" s="398"/>
    </row>
    <row r="347" spans="1:43" ht="16.5" customHeight="1" thickTop="1" thickBot="1" x14ac:dyDescent="0.45">
      <c r="A347" s="330" t="s">
        <v>53</v>
      </c>
      <c r="B347" s="123"/>
      <c r="C347" s="305"/>
      <c r="D347" s="135"/>
      <c r="E347" s="1160"/>
      <c r="F347" s="1142"/>
      <c r="G347" s="1142"/>
      <c r="H347" s="490"/>
      <c r="I347" s="330" t="s">
        <v>53</v>
      </c>
      <c r="J347" s="124"/>
      <c r="K347" s="135"/>
      <c r="L347" s="1159"/>
      <c r="M347" s="1142"/>
      <c r="N347" s="1142"/>
      <c r="O347" s="490"/>
      <c r="P347" s="490"/>
      <c r="Q347" s="330" t="s">
        <v>53</v>
      </c>
      <c r="R347" s="172"/>
      <c r="S347" s="30"/>
      <c r="T347" s="1159"/>
      <c r="U347" s="1142"/>
      <c r="V347" s="1142"/>
      <c r="W347" s="605"/>
      <c r="X347" s="490"/>
      <c r="Y347" s="1163"/>
      <c r="Z347" s="1161"/>
      <c r="AA347" s="1170"/>
      <c r="AB347" s="465"/>
      <c r="AC347" s="915" t="s">
        <v>376</v>
      </c>
      <c r="AD347" s="911" t="s">
        <v>178</v>
      </c>
      <c r="AE347" s="913"/>
      <c r="AF347" s="923"/>
      <c r="AG347" s="911" t="s">
        <v>178</v>
      </c>
      <c r="AH347" s="913"/>
      <c r="AI347" s="468"/>
      <c r="AJ347" s="425"/>
      <c r="AK347" s="398"/>
      <c r="AL347" s="398"/>
      <c r="AM347" s="398"/>
      <c r="AN347" s="398"/>
      <c r="AO347" s="398"/>
      <c r="AP347" s="398"/>
      <c r="AQ347" s="398"/>
    </row>
    <row r="348" spans="1:43" ht="17.25" customHeight="1" thickTop="1" thickBot="1" x14ac:dyDescent="0.45">
      <c r="A348" s="332" t="str">
        <f>IF(B52="","",B52)</f>
        <v/>
      </c>
      <c r="B348" s="28"/>
      <c r="C348" s="307"/>
      <c r="D348" s="135"/>
      <c r="E348" s="1160"/>
      <c r="F348" s="1142"/>
      <c r="G348" s="1142"/>
      <c r="H348" s="490"/>
      <c r="I348" s="332" t="str">
        <f>IF(B52="","",B52)</f>
        <v/>
      </c>
      <c r="J348" s="28"/>
      <c r="K348" s="135"/>
      <c r="L348" s="1159"/>
      <c r="M348" s="1142"/>
      <c r="N348" s="1142"/>
      <c r="O348" s="490"/>
      <c r="P348" s="490"/>
      <c r="Q348" s="332" t="str">
        <f>IF(B52="","",B52)</f>
        <v/>
      </c>
      <c r="R348" s="28"/>
      <c r="S348" s="30"/>
      <c r="T348" s="1159"/>
      <c r="U348" s="1142"/>
      <c r="V348" s="1142"/>
      <c r="W348" s="605"/>
      <c r="X348" s="490"/>
      <c r="Y348" s="1163"/>
      <c r="Z348" s="1161"/>
      <c r="AA348" s="465"/>
      <c r="AB348" s="465"/>
      <c r="AC348" s="915"/>
      <c r="AD348" s="911"/>
      <c r="AE348" s="913"/>
      <c r="AF348" s="923"/>
      <c r="AG348" s="911"/>
      <c r="AH348" s="913"/>
      <c r="AI348" s="468"/>
      <c r="AJ348" s="413"/>
      <c r="AK348" s="398"/>
      <c r="AL348" s="398"/>
      <c r="AM348" s="398"/>
      <c r="AN348" s="398"/>
      <c r="AO348" s="398"/>
      <c r="AP348" s="398"/>
      <c r="AQ348" s="398"/>
    </row>
    <row r="349" spans="1:43" ht="16.5" customHeight="1" thickTop="1" thickBot="1" x14ac:dyDescent="0.45">
      <c r="A349" s="332" t="str">
        <f>IF(B53="","",B53)</f>
        <v/>
      </c>
      <c r="B349" s="28"/>
      <c r="C349" s="307"/>
      <c r="D349" s="30"/>
      <c r="E349" s="394"/>
      <c r="F349" s="394"/>
      <c r="G349" s="394"/>
      <c r="H349" s="394"/>
      <c r="I349" s="332" t="str">
        <f>IF(B53="","",B53)</f>
        <v/>
      </c>
      <c r="J349" s="28"/>
      <c r="K349" s="135"/>
      <c r="L349" s="1185"/>
      <c r="M349" s="504"/>
      <c r="N349" s="504"/>
      <c r="O349" s="394"/>
      <c r="P349" s="394"/>
      <c r="Q349" s="332" t="str">
        <f>IF(B53="","",B53)</f>
        <v/>
      </c>
      <c r="R349" s="28"/>
      <c r="S349" s="30"/>
      <c r="T349" s="609"/>
      <c r="U349" s="498"/>
      <c r="V349" s="498"/>
      <c r="W349" s="394"/>
      <c r="X349" s="394"/>
      <c r="Y349" s="1163"/>
      <c r="Z349" s="1161"/>
      <c r="AA349" s="1170"/>
      <c r="AB349" s="465"/>
      <c r="AC349" s="916"/>
      <c r="AD349" s="911" t="s">
        <v>179</v>
      </c>
      <c r="AE349" s="913"/>
      <c r="AF349" s="923"/>
      <c r="AG349" s="911" t="s">
        <v>179</v>
      </c>
      <c r="AH349" s="913"/>
      <c r="AI349" s="468"/>
      <c r="AJ349" s="437"/>
      <c r="AK349" s="413"/>
      <c r="AL349" s="398"/>
      <c r="AM349" s="398"/>
      <c r="AN349" s="398"/>
      <c r="AO349" s="398"/>
      <c r="AP349" s="398"/>
      <c r="AQ349" s="398"/>
    </row>
    <row r="350" spans="1:43" ht="16.5" customHeight="1" thickTop="1" thickBot="1" x14ac:dyDescent="0.35">
      <c r="A350" s="333" t="str">
        <f>IF(B54="","",B54)</f>
        <v>MUESTRA CONTROL</v>
      </c>
      <c r="B350" s="119"/>
      <c r="C350" s="308"/>
      <c r="D350" s="136"/>
      <c r="E350" s="394"/>
      <c r="F350" s="394"/>
      <c r="G350" s="394"/>
      <c r="H350" s="394"/>
      <c r="I350" s="333" t="str">
        <f>IF(B54="","",B54)</f>
        <v>MUESTRA CONTROL</v>
      </c>
      <c r="J350" s="28"/>
      <c r="K350" s="135"/>
      <c r="L350" s="1186"/>
      <c r="M350" s="504"/>
      <c r="N350" s="504"/>
      <c r="O350" s="394"/>
      <c r="P350" s="394"/>
      <c r="Q350" s="333" t="str">
        <f>IF(B54="","",B54)</f>
        <v>MUESTRA CONTROL</v>
      </c>
      <c r="R350" s="119"/>
      <c r="S350" s="30"/>
      <c r="T350" s="610"/>
      <c r="U350" s="611"/>
      <c r="V350" s="611"/>
      <c r="W350" s="394"/>
      <c r="X350" s="394"/>
      <c r="Y350" s="1164"/>
      <c r="Z350" s="1162"/>
      <c r="AA350" s="1170"/>
      <c r="AB350" s="465"/>
      <c r="AC350" s="916"/>
      <c r="AD350" s="911"/>
      <c r="AE350" s="914"/>
      <c r="AF350" s="924"/>
      <c r="AG350" s="911"/>
      <c r="AH350" s="914"/>
      <c r="AI350" s="437"/>
      <c r="AJ350" s="437"/>
      <c r="AK350" s="437"/>
      <c r="AL350" s="398"/>
      <c r="AM350" s="398"/>
      <c r="AN350" s="398"/>
      <c r="AO350" s="398"/>
      <c r="AP350" s="398"/>
      <c r="AQ350" s="398"/>
    </row>
    <row r="351" spans="1:43" ht="7.5" customHeight="1" thickTop="1" thickBot="1" x14ac:dyDescent="0.35">
      <c r="A351" s="988" t="s">
        <v>94</v>
      </c>
      <c r="B351" s="989"/>
      <c r="C351" s="963"/>
      <c r="D351" s="964"/>
      <c r="E351" s="964"/>
      <c r="F351" s="964"/>
      <c r="G351" s="965"/>
      <c r="H351" s="437"/>
      <c r="I351" s="988" t="s">
        <v>94</v>
      </c>
      <c r="J351" s="989"/>
      <c r="K351" s="963"/>
      <c r="L351" s="964"/>
      <c r="M351" s="964"/>
      <c r="N351" s="965"/>
      <c r="O351" s="437"/>
      <c r="P351" s="437"/>
      <c r="Q351" s="1157" t="s">
        <v>94</v>
      </c>
      <c r="R351" s="1158"/>
      <c r="S351" s="963"/>
      <c r="T351" s="964"/>
      <c r="U351" s="964"/>
      <c r="V351" s="964"/>
      <c r="W351" s="449"/>
      <c r="X351" s="378"/>
      <c r="Y351" s="955" t="s">
        <v>94</v>
      </c>
      <c r="Z351" s="1165"/>
      <c r="AA351" s="956"/>
      <c r="AB351" s="899"/>
      <c r="AC351" s="900"/>
      <c r="AD351" s="900"/>
      <c r="AE351" s="900"/>
      <c r="AF351" s="900"/>
      <c r="AG351" s="901"/>
      <c r="AH351" s="399"/>
      <c r="AI351" s="413"/>
      <c r="AJ351" s="437"/>
      <c r="AK351" s="398"/>
      <c r="AL351" s="398"/>
      <c r="AM351" s="398"/>
      <c r="AN351" s="398"/>
      <c r="AO351" s="398"/>
      <c r="AP351" s="398"/>
      <c r="AQ351" s="398"/>
    </row>
    <row r="352" spans="1:43" ht="14.25" customHeight="1" thickTop="1" thickBot="1" x14ac:dyDescent="0.45">
      <c r="A352" s="990"/>
      <c r="B352" s="991"/>
      <c r="C352" s="966"/>
      <c r="D352" s="967"/>
      <c r="E352" s="967"/>
      <c r="F352" s="967"/>
      <c r="G352" s="968"/>
      <c r="H352" s="437"/>
      <c r="I352" s="990"/>
      <c r="J352" s="991"/>
      <c r="K352" s="966"/>
      <c r="L352" s="967"/>
      <c r="M352" s="967"/>
      <c r="N352" s="968"/>
      <c r="O352" s="437"/>
      <c r="P352" s="437"/>
      <c r="Q352" s="1157"/>
      <c r="R352" s="1158"/>
      <c r="S352" s="966"/>
      <c r="T352" s="967"/>
      <c r="U352" s="967"/>
      <c r="V352" s="967"/>
      <c r="W352" s="449"/>
      <c r="X352" s="378"/>
      <c r="Y352" s="957"/>
      <c r="Z352" s="1166"/>
      <c r="AA352" s="958"/>
      <c r="AB352" s="902"/>
      <c r="AC352" s="903"/>
      <c r="AD352" s="903"/>
      <c r="AE352" s="903"/>
      <c r="AF352" s="903"/>
      <c r="AG352" s="904"/>
      <c r="AH352" s="468"/>
      <c r="AI352" s="413"/>
      <c r="AJ352" s="437"/>
      <c r="AK352" s="398"/>
      <c r="AL352" s="398"/>
      <c r="AM352" s="398"/>
      <c r="AN352" s="398"/>
      <c r="AO352" s="398"/>
      <c r="AP352" s="398"/>
      <c r="AQ352" s="398"/>
    </row>
    <row r="353" spans="1:43" ht="14.25" customHeight="1" thickTop="1" thickBot="1" x14ac:dyDescent="0.35">
      <c r="A353" s="992"/>
      <c r="B353" s="993"/>
      <c r="C353" s="969"/>
      <c r="D353" s="970"/>
      <c r="E353" s="970"/>
      <c r="F353" s="970"/>
      <c r="G353" s="971"/>
      <c r="H353" s="437"/>
      <c r="I353" s="992"/>
      <c r="J353" s="993"/>
      <c r="K353" s="969"/>
      <c r="L353" s="970"/>
      <c r="M353" s="970"/>
      <c r="N353" s="971"/>
      <c r="O353" s="437"/>
      <c r="P353" s="437"/>
      <c r="Q353" s="1157"/>
      <c r="R353" s="1158"/>
      <c r="S353" s="969"/>
      <c r="T353" s="970"/>
      <c r="U353" s="970"/>
      <c r="V353" s="970"/>
      <c r="W353" s="449"/>
      <c r="X353" s="378"/>
      <c r="Y353" s="959"/>
      <c r="Z353" s="1167"/>
      <c r="AA353" s="960"/>
      <c r="AB353" s="905"/>
      <c r="AC353" s="906"/>
      <c r="AD353" s="906"/>
      <c r="AE353" s="903"/>
      <c r="AF353" s="903"/>
      <c r="AG353" s="904"/>
      <c r="AH353" s="437"/>
      <c r="AI353" s="413"/>
      <c r="AJ353" s="413"/>
      <c r="AK353" s="398"/>
      <c r="AL353" s="398"/>
      <c r="AM353" s="398"/>
      <c r="AN353" s="398"/>
      <c r="AO353" s="398"/>
      <c r="AP353" s="398"/>
      <c r="AQ353" s="398"/>
    </row>
    <row r="354" spans="1:43" ht="14.25" customHeight="1" thickTop="1" thickBot="1" x14ac:dyDescent="0.25">
      <c r="A354" s="398"/>
      <c r="B354" s="398"/>
      <c r="C354" s="398"/>
      <c r="D354" s="398"/>
      <c r="E354" s="398"/>
      <c r="F354" s="398"/>
      <c r="G354" s="398"/>
      <c r="H354" s="398"/>
      <c r="I354" s="472"/>
      <c r="J354" s="472"/>
      <c r="K354" s="472"/>
      <c r="L354" s="472"/>
      <c r="M354" s="472"/>
      <c r="N354" s="472"/>
      <c r="O354" s="398"/>
      <c r="P354" s="398"/>
      <c r="Q354" s="497"/>
      <c r="R354" s="497"/>
      <c r="S354" s="497"/>
      <c r="T354" s="497"/>
      <c r="U354" s="497"/>
      <c r="V354" s="497"/>
      <c r="W354" s="411"/>
      <c r="X354" s="398"/>
      <c r="Y354" s="613"/>
      <c r="Z354" s="613"/>
      <c r="AA354" s="613"/>
      <c r="AB354" s="891"/>
      <c r="AC354" s="892"/>
      <c r="AD354" s="893"/>
      <c r="AE354" s="891"/>
      <c r="AF354" s="892"/>
      <c r="AG354" s="892"/>
      <c r="AH354" s="893"/>
      <c r="AI354" s="398"/>
      <c r="AJ354" s="398"/>
      <c r="AK354" s="398"/>
      <c r="AL354" s="398"/>
      <c r="AM354" s="413"/>
      <c r="AN354" s="413"/>
      <c r="AO354" s="413"/>
      <c r="AP354" s="413"/>
      <c r="AQ354" s="413"/>
    </row>
    <row r="355" spans="1:43" ht="27" customHeight="1" thickTop="1" thickBot="1" x14ac:dyDescent="0.25">
      <c r="A355" s="413"/>
      <c r="B355" s="356"/>
      <c r="C355" s="357"/>
      <c r="D355" s="357"/>
      <c r="E355" s="357"/>
      <c r="F355" s="358"/>
      <c r="G355" s="473"/>
      <c r="H355" s="413"/>
      <c r="I355" s="474"/>
      <c r="J355" s="356"/>
      <c r="K355" s="357"/>
      <c r="L355" s="357"/>
      <c r="M355" s="358"/>
      <c r="N355" s="594"/>
      <c r="O355" s="438"/>
      <c r="P355" s="413"/>
      <c r="Q355" s="474"/>
      <c r="R355" s="356"/>
      <c r="S355" s="357"/>
      <c r="T355" s="357"/>
      <c r="U355" s="358"/>
      <c r="V355" s="594"/>
      <c r="W355" s="438"/>
      <c r="X355" s="438"/>
      <c r="Y355" s="612"/>
      <c r="Z355" s="612"/>
      <c r="AA355" s="612"/>
      <c r="AB355" s="894"/>
      <c r="AC355" s="895"/>
      <c r="AD355" s="896"/>
      <c r="AE355" s="894"/>
      <c r="AF355" s="895"/>
      <c r="AG355" s="895"/>
      <c r="AH355" s="896"/>
      <c r="AI355" s="413"/>
      <c r="AJ355" s="413"/>
      <c r="AK355" s="398"/>
      <c r="AL355" s="398"/>
      <c r="AM355" s="398"/>
      <c r="AN355" s="398"/>
      <c r="AO355" s="398"/>
      <c r="AP355" s="398"/>
      <c r="AQ355" s="398"/>
    </row>
    <row r="356" spans="1:43" ht="14.25" customHeight="1" thickTop="1" x14ac:dyDescent="0.2">
      <c r="A356" s="413"/>
      <c r="B356" s="359"/>
      <c r="C356" s="360"/>
      <c r="D356" s="360"/>
      <c r="E356" s="360"/>
      <c r="F356" s="361"/>
      <c r="G356" s="473"/>
      <c r="H356" s="413"/>
      <c r="I356" s="474"/>
      <c r="J356" s="359"/>
      <c r="K356" s="360"/>
      <c r="L356" s="360"/>
      <c r="M356" s="361"/>
      <c r="N356" s="594"/>
      <c r="O356" s="438"/>
      <c r="P356" s="413"/>
      <c r="Q356" s="474"/>
      <c r="R356" s="359"/>
      <c r="S356" s="360"/>
      <c r="T356" s="360"/>
      <c r="U356" s="361"/>
      <c r="V356" s="594"/>
      <c r="W356" s="438"/>
      <c r="X356" s="438"/>
      <c r="Y356" s="612"/>
      <c r="Z356" s="612"/>
      <c r="AA356" s="612"/>
      <c r="AB356" s="891"/>
      <c r="AC356" s="892"/>
      <c r="AD356" s="893"/>
      <c r="AE356" s="891"/>
      <c r="AF356" s="892"/>
      <c r="AG356" s="892"/>
      <c r="AH356" s="893"/>
      <c r="AI356" s="413"/>
      <c r="AJ356" s="413"/>
      <c r="AK356" s="398"/>
      <c r="AL356" s="398"/>
      <c r="AM356" s="398"/>
      <c r="AN356" s="398"/>
      <c r="AO356" s="398"/>
      <c r="AP356" s="398"/>
      <c r="AQ356" s="398"/>
    </row>
    <row r="357" spans="1:43" ht="21.75" customHeight="1" thickBot="1" x14ac:dyDescent="0.25">
      <c r="A357" s="413"/>
      <c r="B357" s="362"/>
      <c r="C357" s="363"/>
      <c r="D357" s="363"/>
      <c r="E357" s="363"/>
      <c r="F357" s="364"/>
      <c r="G357" s="473"/>
      <c r="H357" s="413"/>
      <c r="I357" s="474"/>
      <c r="J357" s="362"/>
      <c r="K357" s="363"/>
      <c r="L357" s="363"/>
      <c r="M357" s="364"/>
      <c r="N357" s="594"/>
      <c r="O357" s="438"/>
      <c r="P357" s="413"/>
      <c r="Q357" s="474"/>
      <c r="R357" s="362"/>
      <c r="S357" s="363"/>
      <c r="T357" s="363"/>
      <c r="U357" s="364"/>
      <c r="V357" s="594"/>
      <c r="W357" s="438"/>
      <c r="X357" s="438"/>
      <c r="Y357" s="612"/>
      <c r="Z357" s="612"/>
      <c r="AA357" s="612"/>
      <c r="AB357" s="894"/>
      <c r="AC357" s="895"/>
      <c r="AD357" s="896"/>
      <c r="AE357" s="894"/>
      <c r="AF357" s="895"/>
      <c r="AG357" s="895"/>
      <c r="AH357" s="896"/>
      <c r="AI357" s="413"/>
      <c r="AJ357" s="413"/>
      <c r="AK357" s="398"/>
      <c r="AL357" s="398"/>
      <c r="AM357" s="398"/>
      <c r="AN357" s="398"/>
      <c r="AO357" s="398"/>
      <c r="AP357" s="398"/>
      <c r="AQ357" s="398"/>
    </row>
    <row r="358" spans="1:43" ht="24" thickTop="1" x14ac:dyDescent="0.35">
      <c r="A358" s="394"/>
      <c r="B358" s="398"/>
      <c r="C358" s="398"/>
      <c r="D358" s="398"/>
      <c r="E358" s="394"/>
      <c r="F358" s="394"/>
      <c r="G358" s="398"/>
      <c r="H358" s="472"/>
      <c r="I358" s="472"/>
      <c r="J358" s="472"/>
      <c r="K358" s="472"/>
      <c r="L358" s="472"/>
      <c r="M358" s="504"/>
      <c r="N358" s="394"/>
      <c r="O358" s="398"/>
      <c r="P358" s="497"/>
      <c r="Q358" s="497"/>
      <c r="R358" s="497"/>
      <c r="S358" s="497"/>
      <c r="T358" s="497"/>
      <c r="U358" s="498"/>
      <c r="V358" s="413"/>
      <c r="W358" s="398"/>
      <c r="X358" s="398"/>
      <c r="Y358" s="398"/>
      <c r="Z358" s="398"/>
      <c r="AA358" s="398"/>
      <c r="AB358" s="398"/>
      <c r="AC358" s="398"/>
      <c r="AD358" s="398"/>
      <c r="AE358" s="398"/>
      <c r="AF358" s="398"/>
      <c r="AG358" s="385"/>
      <c r="AH358" s="413"/>
      <c r="AI358" s="413"/>
      <c r="AJ358" s="413"/>
      <c r="AK358" s="398"/>
      <c r="AL358" s="398"/>
      <c r="AM358" s="398"/>
      <c r="AN358" s="398"/>
      <c r="AO358" s="398"/>
      <c r="AP358" s="398"/>
    </row>
    <row r="359" spans="1:43" ht="13.5" customHeight="1" x14ac:dyDescent="0.2">
      <c r="A359" s="413"/>
      <c r="B359" s="1024"/>
      <c r="C359" s="1024"/>
      <c r="D359" s="1024"/>
      <c r="E359" s="1024"/>
      <c r="F359" s="438"/>
      <c r="G359" s="413"/>
      <c r="H359" s="475"/>
      <c r="I359" s="475"/>
      <c r="J359" s="475"/>
      <c r="K359" s="475"/>
      <c r="L359" s="475"/>
      <c r="M359" s="475"/>
      <c r="N359" s="438"/>
      <c r="O359" s="413"/>
      <c r="P359" s="475"/>
      <c r="Q359" s="475"/>
      <c r="R359" s="475"/>
      <c r="S359" s="475"/>
      <c r="T359" s="475"/>
      <c r="U359" s="475"/>
      <c r="V359" s="438"/>
      <c r="W359" s="438"/>
      <c r="X359" s="398"/>
      <c r="Y359" s="398"/>
      <c r="Z359" s="398"/>
      <c r="AA359" s="398"/>
      <c r="AB359" s="398"/>
      <c r="AC359" s="398"/>
      <c r="AD359" s="398"/>
      <c r="AE359" s="398"/>
      <c r="AF359" s="413"/>
      <c r="AG359" s="413"/>
      <c r="AH359" s="438"/>
      <c r="AI359" s="413"/>
      <c r="AJ359" s="413"/>
      <c r="AK359" s="398"/>
      <c r="AL359" s="398"/>
      <c r="AM359" s="398"/>
      <c r="AN359" s="398"/>
      <c r="AO359" s="398"/>
      <c r="AP359" s="398"/>
    </row>
    <row r="360" spans="1:43" ht="14.25" customHeight="1" x14ac:dyDescent="0.2">
      <c r="A360" s="413"/>
      <c r="B360" s="1024"/>
      <c r="C360" s="1024"/>
      <c r="D360" s="1024"/>
      <c r="E360" s="1024"/>
      <c r="F360" s="438"/>
      <c r="G360" s="413"/>
      <c r="H360" s="475"/>
      <c r="I360" s="475"/>
      <c r="J360" s="475"/>
      <c r="K360" s="475"/>
      <c r="L360" s="475"/>
      <c r="M360" s="475"/>
      <c r="N360" s="438"/>
      <c r="O360" s="413"/>
      <c r="P360" s="475"/>
      <c r="Q360" s="475"/>
      <c r="R360" s="475"/>
      <c r="S360" s="475"/>
      <c r="T360" s="475"/>
      <c r="U360" s="475"/>
      <c r="V360" s="438"/>
      <c r="W360" s="438"/>
      <c r="X360" s="398"/>
      <c r="Y360" s="398"/>
      <c r="Z360" s="398"/>
      <c r="AA360" s="398"/>
      <c r="AB360" s="398"/>
      <c r="AC360" s="398"/>
      <c r="AD360" s="398"/>
      <c r="AE360" s="398"/>
      <c r="AF360" s="413"/>
      <c r="AG360" s="413"/>
      <c r="AH360" s="438"/>
      <c r="AI360" s="413"/>
      <c r="AJ360" s="413"/>
      <c r="AK360" s="398"/>
      <c r="AL360" s="398"/>
      <c r="AM360" s="398"/>
      <c r="AN360" s="398"/>
      <c r="AO360" s="398"/>
      <c r="AP360" s="398"/>
    </row>
    <row r="361" spans="1:43" ht="14.25" customHeight="1" x14ac:dyDescent="0.2">
      <c r="A361" s="413"/>
      <c r="B361" s="1024"/>
      <c r="C361" s="1024"/>
      <c r="D361" s="1024"/>
      <c r="E361" s="1024"/>
      <c r="F361" s="438"/>
      <c r="G361" s="413"/>
      <c r="H361" s="438"/>
      <c r="I361" s="438"/>
      <c r="J361" s="438"/>
      <c r="K361" s="438"/>
      <c r="L361" s="438"/>
      <c r="M361" s="438"/>
      <c r="N361" s="438"/>
      <c r="O361" s="413"/>
      <c r="P361" s="475"/>
      <c r="Q361" s="475"/>
      <c r="R361" s="475"/>
      <c r="S361" s="475"/>
      <c r="T361" s="475"/>
      <c r="U361" s="475"/>
      <c r="V361" s="438"/>
      <c r="W361" s="438"/>
      <c r="X361" s="398"/>
      <c r="Y361" s="398"/>
      <c r="Z361" s="398"/>
      <c r="AA361" s="398"/>
      <c r="AB361" s="398"/>
      <c r="AC361" s="398"/>
      <c r="AD361" s="398"/>
      <c r="AE361" s="398"/>
      <c r="AF361" s="413"/>
      <c r="AG361" s="413"/>
      <c r="AH361" s="438"/>
      <c r="AI361" s="398"/>
      <c r="AJ361" s="413"/>
      <c r="AK361" s="398"/>
      <c r="AL361" s="398"/>
      <c r="AM361" s="398"/>
      <c r="AN361" s="398"/>
      <c r="AO361" s="398"/>
      <c r="AP361" s="398"/>
    </row>
    <row r="362" spans="1:43" ht="24.75" customHeight="1" x14ac:dyDescent="0.2">
      <c r="A362" s="413"/>
      <c r="B362" s="1024"/>
      <c r="C362" s="1024"/>
      <c r="D362" s="1024"/>
      <c r="E362" s="1024"/>
      <c r="F362" s="438"/>
      <c r="G362" s="413"/>
      <c r="H362" s="438"/>
      <c r="I362" s="438"/>
      <c r="J362" s="438"/>
      <c r="K362" s="438"/>
      <c r="L362" s="438"/>
      <c r="M362" s="438"/>
      <c r="N362" s="438"/>
      <c r="O362" s="413"/>
      <c r="P362" s="475"/>
      <c r="Q362" s="475"/>
      <c r="R362" s="475"/>
      <c r="S362" s="475"/>
      <c r="T362" s="475"/>
      <c r="U362" s="475"/>
      <c r="V362" s="438"/>
      <c r="W362" s="438"/>
      <c r="X362" s="398"/>
      <c r="Y362" s="398"/>
      <c r="Z362" s="398"/>
      <c r="AA362" s="398"/>
      <c r="AB362" s="398"/>
      <c r="AC362" s="398"/>
      <c r="AD362" s="398"/>
      <c r="AE362" s="398"/>
      <c r="AF362" s="398"/>
      <c r="AG362" s="398"/>
      <c r="AH362" s="438"/>
      <c r="AI362" s="398"/>
      <c r="AJ362" s="413"/>
      <c r="AK362" s="398"/>
      <c r="AL362" s="398"/>
      <c r="AM362" s="398"/>
      <c r="AN362" s="398"/>
      <c r="AO362" s="398"/>
      <c r="AP362" s="398"/>
    </row>
    <row r="363" spans="1:43" ht="21" customHeight="1" x14ac:dyDescent="0.2">
      <c r="A363" s="413"/>
      <c r="B363" s="1024"/>
      <c r="C363" s="1024"/>
      <c r="D363" s="1024"/>
      <c r="E363" s="1024"/>
      <c r="F363" s="438"/>
      <c r="G363" s="413"/>
      <c r="H363" s="438"/>
      <c r="I363" s="438"/>
      <c r="J363" s="438"/>
      <c r="K363" s="438"/>
      <c r="L363" s="438"/>
      <c r="M363" s="438"/>
      <c r="N363" s="438"/>
      <c r="O363" s="413"/>
      <c r="P363" s="475"/>
      <c r="Q363" s="475"/>
      <c r="R363" s="475"/>
      <c r="S363" s="475"/>
      <c r="T363" s="475"/>
      <c r="U363" s="475"/>
      <c r="V363" s="438"/>
      <c r="W363" s="438"/>
      <c r="X363" s="398"/>
      <c r="Y363" s="398"/>
      <c r="Z363" s="398"/>
      <c r="AA363" s="398"/>
      <c r="AB363" s="398"/>
      <c r="AC363" s="398"/>
      <c r="AD363" s="398"/>
      <c r="AE363" s="398"/>
      <c r="AF363" s="413"/>
      <c r="AG363" s="413"/>
      <c r="AH363" s="438"/>
      <c r="AI363" s="398"/>
      <c r="AJ363" s="398"/>
      <c r="AK363" s="398"/>
      <c r="AL363" s="398"/>
      <c r="AM363" s="398"/>
      <c r="AN363" s="398"/>
      <c r="AO363" s="398"/>
      <c r="AP363" s="398"/>
    </row>
    <row r="364" spans="1:43" x14ac:dyDescent="0.2">
      <c r="A364" s="398"/>
      <c r="B364" s="398"/>
      <c r="C364" s="398"/>
      <c r="D364" s="398"/>
      <c r="E364" s="398"/>
      <c r="F364" s="398"/>
      <c r="G364" s="398"/>
      <c r="H364" s="398"/>
      <c r="I364" s="398"/>
      <c r="J364" s="398"/>
      <c r="K364" s="398"/>
      <c r="L364" s="398"/>
      <c r="M364" s="398"/>
      <c r="N364" s="398"/>
      <c r="O364" s="413"/>
      <c r="P364" s="498"/>
      <c r="Q364" s="472"/>
      <c r="R364" s="472"/>
      <c r="S364" s="472"/>
      <c r="T364" s="472"/>
      <c r="U364" s="472"/>
      <c r="V364" s="398"/>
      <c r="W364" s="398"/>
      <c r="X364" s="398"/>
      <c r="Y364" s="398"/>
      <c r="Z364" s="398"/>
      <c r="AA364" s="398"/>
      <c r="AB364" s="398"/>
      <c r="AC364" s="398"/>
      <c r="AD364" s="398"/>
      <c r="AE364" s="398"/>
      <c r="AF364" s="398"/>
      <c r="AG364" s="398"/>
      <c r="AH364" s="398"/>
      <c r="AI364" s="398"/>
      <c r="AJ364" s="398"/>
      <c r="AK364" s="398"/>
      <c r="AL364" s="398"/>
      <c r="AM364" s="398"/>
      <c r="AN364" s="398"/>
      <c r="AO364" s="398"/>
      <c r="AP364" s="398"/>
    </row>
    <row r="365" spans="1:43" ht="27" customHeight="1" x14ac:dyDescent="0.2">
      <c r="A365" s="398"/>
      <c r="B365" s="398"/>
      <c r="C365" s="398"/>
      <c r="D365" s="398"/>
      <c r="E365" s="398"/>
      <c r="F365" s="398"/>
      <c r="G365" s="398"/>
      <c r="H365" s="398"/>
      <c r="I365" s="398"/>
      <c r="J365" s="398"/>
      <c r="K365" s="398"/>
      <c r="L365" s="398"/>
      <c r="M365" s="398"/>
      <c r="N365" s="398"/>
      <c r="O365" s="413"/>
      <c r="P365" s="498"/>
      <c r="Q365" s="472"/>
      <c r="R365" s="472"/>
      <c r="S365" s="472"/>
      <c r="T365" s="472"/>
      <c r="U365" s="472"/>
      <c r="V365" s="398"/>
      <c r="W365" s="398"/>
      <c r="X365" s="398"/>
      <c r="Y365" s="398"/>
      <c r="Z365" s="398"/>
      <c r="AA365" s="398"/>
      <c r="AB365" s="398"/>
      <c r="AC365" s="398"/>
      <c r="AD365" s="398"/>
      <c r="AE365" s="398"/>
      <c r="AF365" s="398"/>
      <c r="AG365" s="398"/>
      <c r="AH365" s="398"/>
      <c r="AI365" s="398"/>
      <c r="AJ365" s="398"/>
      <c r="AK365" s="398"/>
      <c r="AL365" s="398"/>
      <c r="AM365" s="398"/>
      <c r="AN365" s="398"/>
      <c r="AO365" s="398"/>
      <c r="AP365" s="398"/>
    </row>
    <row r="366" spans="1:43" ht="15.75" customHeight="1" thickBot="1" x14ac:dyDescent="0.25">
      <c r="A366" s="398"/>
      <c r="B366" s="398"/>
      <c r="C366" s="398"/>
      <c r="D366" s="398"/>
      <c r="E366" s="398"/>
      <c r="F366" s="398"/>
      <c r="G366" s="398"/>
      <c r="H366" s="398"/>
      <c r="I366" s="398"/>
      <c r="J366" s="398"/>
      <c r="K366" s="398"/>
      <c r="L366" s="398"/>
      <c r="M366" s="398"/>
      <c r="N366" s="398"/>
      <c r="O366" s="438"/>
      <c r="P366" s="475"/>
      <c r="Q366" s="472"/>
      <c r="R366" s="472"/>
      <c r="S366" s="472"/>
      <c r="T366" s="472"/>
      <c r="U366" s="472"/>
      <c r="V366" s="398"/>
      <c r="W366" s="398"/>
      <c r="X366" s="398"/>
      <c r="Y366" s="398"/>
      <c r="Z366" s="398"/>
      <c r="AA366" s="398"/>
      <c r="AB366" s="398"/>
      <c r="AC366" s="398"/>
      <c r="AD366" s="398"/>
      <c r="AE366" s="398"/>
      <c r="AF366" s="398"/>
      <c r="AG366" s="398"/>
      <c r="AH366" s="398"/>
      <c r="AI366" s="398"/>
      <c r="AJ366" s="398"/>
      <c r="AK366" s="398"/>
      <c r="AL366" s="398"/>
      <c r="AM366" s="398"/>
      <c r="AN366" s="398"/>
      <c r="AO366" s="398"/>
      <c r="AP366" s="398"/>
    </row>
    <row r="367" spans="1:43" ht="34.5" customHeight="1" thickTop="1" thickBot="1" x14ac:dyDescent="0.45">
      <c r="A367" s="1187" t="s">
        <v>200</v>
      </c>
      <c r="B367" s="1188"/>
      <c r="C367" s="1188"/>
      <c r="D367" s="1189"/>
      <c r="E367" s="476"/>
      <c r="F367" s="398"/>
      <c r="G367" s="398"/>
      <c r="H367" s="438"/>
      <c r="I367" s="438"/>
      <c r="J367" s="398"/>
      <c r="K367" s="398"/>
      <c r="L367" s="398"/>
      <c r="M367" s="398"/>
      <c r="N367" s="398"/>
      <c r="O367" s="398"/>
      <c r="P367" s="472"/>
      <c r="Q367" s="472"/>
      <c r="R367" s="472"/>
      <c r="S367" s="472"/>
      <c r="T367" s="472"/>
      <c r="U367" s="472"/>
      <c r="V367" s="398"/>
      <c r="W367" s="398"/>
      <c r="X367" s="398"/>
      <c r="Y367" s="398"/>
      <c r="Z367" s="398"/>
      <c r="AA367" s="398"/>
      <c r="AB367" s="398"/>
      <c r="AC367" s="398"/>
      <c r="AD367" s="398"/>
      <c r="AE367" s="398"/>
      <c r="AF367" s="398"/>
      <c r="AG367" s="398"/>
      <c r="AH367" s="398"/>
      <c r="AI367" s="398"/>
      <c r="AJ367" s="398"/>
      <c r="AK367" s="417"/>
      <c r="AL367" s="417"/>
      <c r="AM367" s="417"/>
    </row>
    <row r="368" spans="1:43" ht="27" thickTop="1" thickBot="1" x14ac:dyDescent="0.4">
      <c r="A368" s="1041" t="s">
        <v>71</v>
      </c>
      <c r="B368" s="1042"/>
      <c r="C368" s="1183"/>
      <c r="D368" s="1184"/>
      <c r="E368" s="442"/>
      <c r="F368" s="398"/>
      <c r="G368" s="398"/>
      <c r="H368" s="438"/>
      <c r="I368" s="438"/>
      <c r="J368" s="398"/>
      <c r="K368" s="398"/>
      <c r="L368" s="398"/>
      <c r="M368" s="398"/>
      <c r="N368" s="398"/>
      <c r="O368" s="398"/>
      <c r="P368" s="472"/>
      <c r="Q368" s="472"/>
      <c r="R368" s="472"/>
      <c r="S368" s="472"/>
      <c r="T368" s="472"/>
      <c r="U368" s="472"/>
      <c r="V368" s="398"/>
      <c r="W368" s="398"/>
      <c r="X368" s="398"/>
      <c r="Y368" s="398"/>
      <c r="Z368" s="398"/>
      <c r="AA368" s="398"/>
      <c r="AB368" s="398"/>
      <c r="AC368" s="398"/>
      <c r="AD368" s="398"/>
      <c r="AE368" s="398"/>
      <c r="AF368" s="398"/>
      <c r="AG368" s="398"/>
      <c r="AH368" s="398"/>
      <c r="AI368" s="398"/>
      <c r="AJ368" s="398"/>
      <c r="AK368" s="417"/>
      <c r="AL368" s="417"/>
      <c r="AM368" s="417"/>
    </row>
    <row r="369" spans="1:39" ht="26.25" thickTop="1" x14ac:dyDescent="0.35">
      <c r="A369" s="1179" t="s">
        <v>11</v>
      </c>
      <c r="B369" s="1180"/>
      <c r="C369" s="951"/>
      <c r="D369" s="952"/>
      <c r="E369" s="442"/>
      <c r="F369" s="398"/>
      <c r="G369" s="398"/>
      <c r="H369" s="438"/>
      <c r="I369" s="438"/>
      <c r="J369" s="398"/>
      <c r="K369" s="398"/>
      <c r="L369" s="398"/>
      <c r="M369" s="398"/>
      <c r="N369" s="398"/>
      <c r="O369" s="398"/>
      <c r="P369" s="472"/>
      <c r="Q369" s="472"/>
      <c r="R369" s="472"/>
      <c r="S369" s="472"/>
      <c r="T369" s="472"/>
      <c r="U369" s="472"/>
      <c r="V369" s="398"/>
      <c r="W369" s="398"/>
      <c r="X369" s="398"/>
      <c r="Y369" s="398"/>
      <c r="Z369" s="398"/>
      <c r="AA369" s="398"/>
      <c r="AB369" s="398"/>
      <c r="AC369" s="398"/>
      <c r="AD369" s="398"/>
      <c r="AE369" s="398"/>
      <c r="AF369" s="398"/>
      <c r="AG369" s="398"/>
      <c r="AH369" s="398"/>
      <c r="AI369" s="398"/>
      <c r="AJ369" s="398"/>
      <c r="AK369" s="417"/>
      <c r="AL369" s="417"/>
      <c r="AM369" s="417"/>
    </row>
    <row r="370" spans="1:39" ht="5.25" customHeight="1" thickBot="1" x14ac:dyDescent="0.4">
      <c r="A370" s="1181"/>
      <c r="B370" s="1182"/>
      <c r="C370" s="953"/>
      <c r="D370" s="954"/>
      <c r="E370" s="442"/>
      <c r="F370" s="398"/>
      <c r="G370" s="398"/>
      <c r="H370" s="438"/>
      <c r="I370" s="438"/>
      <c r="J370" s="398"/>
      <c r="K370" s="398"/>
      <c r="L370" s="398"/>
      <c r="M370" s="398"/>
      <c r="N370" s="398"/>
      <c r="O370" s="398"/>
      <c r="P370" s="472"/>
      <c r="Q370" s="472"/>
      <c r="R370" s="472"/>
      <c r="S370" s="472"/>
      <c r="T370" s="472"/>
      <c r="U370" s="472"/>
      <c r="V370" s="398"/>
      <c r="W370" s="398"/>
      <c r="X370" s="398"/>
      <c r="Y370" s="398"/>
      <c r="Z370" s="398"/>
      <c r="AA370" s="398"/>
      <c r="AB370" s="398"/>
      <c r="AC370" s="398"/>
      <c r="AD370" s="398"/>
      <c r="AE370" s="398"/>
      <c r="AF370" s="398"/>
      <c r="AG370" s="398"/>
      <c r="AH370" s="398"/>
      <c r="AI370" s="398"/>
      <c r="AJ370" s="398"/>
      <c r="AK370" s="417"/>
      <c r="AL370" s="417"/>
      <c r="AM370" s="417"/>
    </row>
    <row r="371" spans="1:39" ht="15" customHeight="1" thickTop="1" x14ac:dyDescent="0.2">
      <c r="A371" s="943" t="s">
        <v>170</v>
      </c>
      <c r="B371" s="1176" t="s">
        <v>200</v>
      </c>
      <c r="C371" s="477"/>
      <c r="D371" s="398"/>
      <c r="E371" s="398"/>
      <c r="F371" s="398"/>
      <c r="G371" s="398"/>
      <c r="H371" s="398"/>
      <c r="I371" s="398"/>
      <c r="J371" s="398"/>
      <c r="K371" s="398"/>
      <c r="L371" s="398"/>
      <c r="M371" s="398"/>
      <c r="N371" s="472"/>
      <c r="O371" s="472"/>
      <c r="P371" s="472"/>
      <c r="Q371" s="472"/>
      <c r="R371" s="472"/>
      <c r="S371" s="472"/>
      <c r="T371" s="398"/>
      <c r="U371" s="398"/>
      <c r="V371" s="398"/>
      <c r="W371" s="398"/>
      <c r="X371" s="398"/>
      <c r="Y371" s="398"/>
      <c r="Z371" s="398"/>
      <c r="AA371" s="398"/>
      <c r="AB371" s="398"/>
      <c r="AC371" s="398"/>
      <c r="AD371" s="398"/>
      <c r="AE371" s="398"/>
      <c r="AF371" s="398"/>
      <c r="AG371" s="398"/>
      <c r="AH371" s="398"/>
      <c r="AI371" s="417"/>
      <c r="AJ371" s="417"/>
      <c r="AK371" s="417"/>
      <c r="AL371" s="417"/>
      <c r="AM371" s="417"/>
    </row>
    <row r="372" spans="1:39" ht="15" customHeight="1" x14ac:dyDescent="0.2">
      <c r="A372" s="944"/>
      <c r="B372" s="1177"/>
      <c r="C372" s="477"/>
      <c r="D372" s="398"/>
      <c r="E372" s="398"/>
      <c r="F372" s="398"/>
      <c r="G372" s="398"/>
      <c r="H372" s="398"/>
      <c r="I372" s="398"/>
      <c r="J372" s="398"/>
      <c r="K372" s="398"/>
      <c r="L372" s="398"/>
      <c r="M372" s="398"/>
      <c r="N372" s="472"/>
      <c r="O372" s="472"/>
      <c r="P372" s="472"/>
      <c r="Q372" s="472"/>
      <c r="R372" s="472"/>
      <c r="S372" s="472"/>
      <c r="T372" s="398"/>
      <c r="U372" s="398"/>
      <c r="V372" s="398"/>
      <c r="W372" s="398"/>
      <c r="X372" s="398"/>
      <c r="Y372" s="398"/>
      <c r="Z372" s="398"/>
      <c r="AA372" s="398"/>
      <c r="AB372" s="398"/>
      <c r="AC372" s="398"/>
      <c r="AD372" s="398"/>
      <c r="AE372" s="398"/>
      <c r="AF372" s="398"/>
      <c r="AG372" s="398"/>
      <c r="AH372" s="398"/>
      <c r="AI372" s="417"/>
      <c r="AJ372" s="417"/>
      <c r="AK372" s="417"/>
      <c r="AL372" s="417"/>
      <c r="AM372" s="417"/>
    </row>
    <row r="373" spans="1:39" ht="15" customHeight="1" thickBot="1" x14ac:dyDescent="0.25">
      <c r="A373" s="945"/>
      <c r="B373" s="1178"/>
      <c r="C373" s="477"/>
      <c r="D373" s="398"/>
      <c r="E373" s="398"/>
      <c r="F373" s="398"/>
      <c r="G373" s="398"/>
      <c r="H373" s="398"/>
      <c r="I373" s="398"/>
      <c r="J373" s="398"/>
      <c r="K373" s="398"/>
      <c r="L373" s="398"/>
      <c r="M373" s="398"/>
      <c r="N373" s="472"/>
      <c r="O373" s="472"/>
      <c r="P373" s="472"/>
      <c r="Q373" s="472"/>
      <c r="R373" s="472"/>
      <c r="S373" s="472"/>
      <c r="T373" s="398"/>
      <c r="U373" s="398"/>
      <c r="V373" s="398"/>
      <c r="W373" s="398"/>
      <c r="X373" s="398"/>
      <c r="Y373" s="398"/>
      <c r="Z373" s="398"/>
      <c r="AA373" s="398"/>
      <c r="AB373" s="398"/>
      <c r="AC373" s="398"/>
      <c r="AD373" s="398"/>
      <c r="AE373" s="398"/>
      <c r="AF373" s="398"/>
      <c r="AG373" s="398"/>
      <c r="AH373" s="398"/>
      <c r="AI373" s="417"/>
      <c r="AJ373" s="417"/>
      <c r="AK373" s="417"/>
      <c r="AL373" s="417"/>
      <c r="AM373" s="417"/>
    </row>
    <row r="374" spans="1:39" ht="15" customHeight="1" thickTop="1" thickBot="1" x14ac:dyDescent="0.3">
      <c r="A374" s="319" t="e">
        <f>IF(#REF!="","",#REF!)</f>
        <v>#REF!</v>
      </c>
      <c r="B374" s="53"/>
      <c r="C374" s="365" t="s">
        <v>200</v>
      </c>
      <c r="D374" s="398"/>
      <c r="E374" s="398"/>
      <c r="F374" s="398"/>
      <c r="G374" s="398"/>
      <c r="H374" s="398"/>
      <c r="I374" s="398"/>
      <c r="J374" s="398"/>
      <c r="K374" s="398"/>
      <c r="L374" s="398"/>
      <c r="M374" s="398"/>
      <c r="N374" s="472"/>
      <c r="O374" s="472"/>
      <c r="P374" s="472"/>
      <c r="Q374" s="472"/>
      <c r="R374" s="472"/>
      <c r="S374" s="472"/>
      <c r="T374" s="398"/>
      <c r="U374" s="398"/>
      <c r="V374" s="398"/>
      <c r="W374" s="398"/>
      <c r="X374" s="398"/>
      <c r="Y374" s="398"/>
      <c r="Z374" s="398"/>
      <c r="AA374" s="398"/>
      <c r="AB374" s="398"/>
      <c r="AC374" s="398"/>
      <c r="AD374" s="398"/>
      <c r="AE374" s="398"/>
      <c r="AF374" s="398"/>
      <c r="AG374" s="398"/>
      <c r="AH374" s="398"/>
      <c r="AI374" s="417"/>
      <c r="AJ374" s="417"/>
      <c r="AK374" s="417"/>
      <c r="AL374" s="417"/>
      <c r="AM374" s="417"/>
    </row>
    <row r="375" spans="1:39" ht="15" customHeight="1" thickTop="1" thickBot="1" x14ac:dyDescent="0.25">
      <c r="A375" s="624" t="str">
        <f>IF(B12="","",B12)</f>
        <v/>
      </c>
      <c r="B375" s="52"/>
      <c r="C375" s="366" t="s">
        <v>204</v>
      </c>
      <c r="D375" s="398"/>
      <c r="E375" s="398"/>
      <c r="F375" s="398"/>
      <c r="G375" s="398"/>
      <c r="H375" s="398"/>
      <c r="I375" s="398"/>
      <c r="J375" s="398"/>
      <c r="K375" s="398"/>
      <c r="L375" s="398"/>
      <c r="M375" s="398"/>
      <c r="N375" s="472"/>
      <c r="O375" s="472"/>
      <c r="P375" s="472"/>
      <c r="Q375" s="472"/>
      <c r="R375" s="472"/>
      <c r="S375" s="472"/>
      <c r="T375" s="398"/>
      <c r="U375" s="398"/>
      <c r="V375" s="398"/>
      <c r="W375" s="398"/>
      <c r="X375" s="398"/>
      <c r="Y375" s="398"/>
      <c r="Z375" s="398"/>
      <c r="AA375" s="398"/>
      <c r="AB375" s="398"/>
      <c r="AC375" s="398"/>
      <c r="AD375" s="398"/>
      <c r="AE375" s="398"/>
      <c r="AF375" s="398"/>
      <c r="AG375" s="398"/>
      <c r="AH375" s="398"/>
      <c r="AI375" s="417"/>
      <c r="AJ375" s="417"/>
      <c r="AK375" s="417"/>
      <c r="AL375" s="417"/>
      <c r="AM375" s="417"/>
    </row>
    <row r="376" spans="1:39" ht="15" customHeight="1" thickTop="1" thickBot="1" x14ac:dyDescent="0.25">
      <c r="A376" s="320" t="str">
        <f>IF(B13="","",B13)</f>
        <v/>
      </c>
      <c r="B376" s="52"/>
      <c r="C376" s="366" t="s">
        <v>205</v>
      </c>
      <c r="D376" s="398"/>
      <c r="E376" s="398"/>
      <c r="F376" s="398"/>
      <c r="G376" s="398"/>
      <c r="H376" s="398"/>
      <c r="I376" s="398"/>
      <c r="J376" s="398"/>
      <c r="K376" s="398"/>
      <c r="L376" s="398"/>
      <c r="M376" s="398"/>
      <c r="N376" s="472"/>
      <c r="O376" s="472"/>
      <c r="P376" s="472"/>
      <c r="Q376" s="472"/>
      <c r="R376" s="472"/>
      <c r="S376" s="472"/>
      <c r="T376" s="398"/>
      <c r="U376" s="398"/>
      <c r="V376" s="398"/>
      <c r="W376" s="398"/>
      <c r="X376" s="398"/>
      <c r="Y376" s="398"/>
      <c r="Z376" s="398"/>
      <c r="AA376" s="398"/>
      <c r="AB376" s="398"/>
      <c r="AC376" s="398"/>
      <c r="AD376" s="398"/>
      <c r="AE376" s="398"/>
      <c r="AF376" s="398"/>
      <c r="AG376" s="398"/>
      <c r="AH376" s="398"/>
      <c r="AI376" s="417"/>
      <c r="AJ376" s="417"/>
      <c r="AK376" s="417"/>
      <c r="AL376" s="417"/>
      <c r="AM376" s="417"/>
    </row>
    <row r="377" spans="1:39" ht="15" customHeight="1" thickTop="1" thickBot="1" x14ac:dyDescent="0.25">
      <c r="A377" s="320" t="str">
        <f>IF(B14="","",B14)</f>
        <v/>
      </c>
      <c r="B377" s="52"/>
      <c r="C377" s="366" t="s">
        <v>206</v>
      </c>
      <c r="D377" s="398"/>
      <c r="E377" s="398"/>
      <c r="F377" s="398"/>
      <c r="G377" s="398"/>
      <c r="H377" s="398"/>
      <c r="I377" s="398"/>
      <c r="J377" s="398"/>
      <c r="K377" s="398"/>
      <c r="L377" s="398"/>
      <c r="M377" s="398"/>
      <c r="N377" s="472"/>
      <c r="O377" s="472"/>
      <c r="P377" s="472"/>
      <c r="Q377" s="472"/>
      <c r="R377" s="472"/>
      <c r="S377" s="472"/>
      <c r="T377" s="398"/>
      <c r="U377" s="398"/>
      <c r="V377" s="398"/>
      <c r="W377" s="398"/>
      <c r="X377" s="398"/>
      <c r="Y377" s="398"/>
      <c r="Z377" s="398"/>
      <c r="AA377" s="398"/>
      <c r="AB377" s="398"/>
      <c r="AC377" s="398"/>
      <c r="AD377" s="398"/>
      <c r="AE377" s="398"/>
      <c r="AF377" s="398"/>
      <c r="AG377" s="398"/>
      <c r="AH377" s="398"/>
      <c r="AI377" s="417"/>
      <c r="AJ377" s="417"/>
      <c r="AK377" s="417"/>
      <c r="AL377" s="417"/>
      <c r="AM377" s="417"/>
    </row>
    <row r="378" spans="1:39" ht="15" customHeight="1" thickTop="1" thickBot="1" x14ac:dyDescent="0.25">
      <c r="A378" s="320" t="str">
        <f>IF(B15="","",B15)</f>
        <v/>
      </c>
      <c r="B378" s="52"/>
      <c r="C378" s="366" t="s">
        <v>207</v>
      </c>
      <c r="D378" s="398"/>
      <c r="E378" s="398"/>
      <c r="F378" s="398"/>
      <c r="G378" s="398"/>
      <c r="H378" s="398"/>
      <c r="I378" s="398"/>
      <c r="J378" s="398"/>
      <c r="K378" s="398"/>
      <c r="L378" s="398"/>
      <c r="M378" s="398"/>
      <c r="N378" s="472"/>
      <c r="O378" s="472"/>
      <c r="P378" s="472"/>
      <c r="Q378" s="472"/>
      <c r="R378" s="472"/>
      <c r="S378" s="472"/>
      <c r="T378" s="398"/>
      <c r="U378" s="398"/>
      <c r="V378" s="398"/>
      <c r="W378" s="398"/>
      <c r="X378" s="398"/>
      <c r="Y378" s="398"/>
      <c r="Z378" s="398"/>
      <c r="AA378" s="398"/>
      <c r="AB378" s="398"/>
      <c r="AC378" s="398"/>
      <c r="AD378" s="398"/>
      <c r="AE378" s="398"/>
      <c r="AF378" s="398"/>
      <c r="AG378" s="398"/>
      <c r="AH378" s="398"/>
      <c r="AI378" s="417"/>
      <c r="AJ378" s="417"/>
      <c r="AK378" s="417"/>
      <c r="AL378" s="417"/>
      <c r="AM378" s="417"/>
    </row>
    <row r="379" spans="1:39" ht="15" customHeight="1" thickTop="1" thickBot="1" x14ac:dyDescent="0.25">
      <c r="A379" s="320" t="str">
        <f>IF(B16="","",B16)</f>
        <v/>
      </c>
      <c r="B379" s="52"/>
      <c r="C379" s="366" t="s">
        <v>208</v>
      </c>
      <c r="D379" s="398"/>
      <c r="E379" s="398"/>
      <c r="F379" s="398"/>
      <c r="G379" s="398"/>
      <c r="H379" s="398"/>
      <c r="I379" s="398"/>
      <c r="J379" s="398"/>
      <c r="K379" s="398"/>
      <c r="L379" s="398"/>
      <c r="M379" s="398"/>
      <c r="N379" s="472"/>
      <c r="O379" s="472"/>
      <c r="P379" s="472"/>
      <c r="Q379" s="472"/>
      <c r="R379" s="472"/>
      <c r="S379" s="472"/>
      <c r="T379" s="398"/>
      <c r="U379" s="398"/>
      <c r="V379" s="398"/>
      <c r="W379" s="398"/>
      <c r="X379" s="398"/>
      <c r="Y379" s="398"/>
      <c r="Z379" s="398"/>
      <c r="AA379" s="398"/>
      <c r="AB379" s="398"/>
      <c r="AC379" s="398"/>
      <c r="AD379" s="398"/>
      <c r="AE379" s="398"/>
      <c r="AF379" s="398"/>
      <c r="AG379" s="398"/>
      <c r="AH379" s="398"/>
      <c r="AI379" s="417"/>
      <c r="AJ379" s="417"/>
      <c r="AK379" s="417"/>
      <c r="AL379" s="417"/>
      <c r="AM379" s="417"/>
    </row>
    <row r="380" spans="1:39" ht="15" customHeight="1" thickTop="1" x14ac:dyDescent="0.2">
      <c r="A380" s="367" t="s">
        <v>53</v>
      </c>
      <c r="B380" s="52"/>
      <c r="C380" s="1176" t="s">
        <v>209</v>
      </c>
      <c r="D380" s="398"/>
      <c r="E380" s="398"/>
      <c r="F380" s="398"/>
      <c r="G380" s="398"/>
      <c r="H380" s="398"/>
      <c r="I380" s="398"/>
      <c r="J380" s="398"/>
      <c r="K380" s="398"/>
      <c r="L380" s="398"/>
      <c r="M380" s="398"/>
      <c r="N380" s="472"/>
      <c r="O380" s="472"/>
      <c r="P380" s="472"/>
      <c r="Q380" s="472"/>
      <c r="R380" s="472"/>
      <c r="S380" s="472"/>
      <c r="T380" s="398"/>
      <c r="U380" s="398"/>
      <c r="V380" s="398"/>
      <c r="W380" s="398"/>
      <c r="X380" s="398"/>
      <c r="Y380" s="398"/>
      <c r="Z380" s="398"/>
      <c r="AA380" s="398"/>
      <c r="AB380" s="398"/>
      <c r="AC380" s="398"/>
      <c r="AD380" s="398"/>
      <c r="AE380" s="398"/>
      <c r="AF380" s="398"/>
      <c r="AG380" s="398"/>
      <c r="AH380" s="398"/>
      <c r="AI380" s="417"/>
      <c r="AJ380" s="417"/>
      <c r="AK380" s="417"/>
      <c r="AL380" s="417"/>
      <c r="AM380" s="417"/>
    </row>
    <row r="381" spans="1:39" ht="15" customHeight="1" thickBot="1" x14ac:dyDescent="0.25">
      <c r="A381" s="320" t="str">
        <f>IF(B17="","",B17)</f>
        <v/>
      </c>
      <c r="B381" s="52"/>
      <c r="C381" s="1178"/>
      <c r="D381" s="398"/>
      <c r="E381" s="398"/>
      <c r="F381" s="398"/>
      <c r="G381" s="398"/>
      <c r="H381" s="398"/>
      <c r="I381" s="398"/>
      <c r="J381" s="398"/>
      <c r="K381" s="398"/>
      <c r="L381" s="398"/>
      <c r="M381" s="398"/>
      <c r="N381" s="472"/>
      <c r="O381" s="472"/>
      <c r="P381" s="472"/>
      <c r="Q381" s="472"/>
      <c r="R381" s="472"/>
      <c r="S381" s="472"/>
      <c r="T381" s="398"/>
      <c r="U381" s="398"/>
      <c r="V381" s="398"/>
      <c r="W381" s="398"/>
      <c r="X381" s="398"/>
      <c r="Y381" s="398"/>
      <c r="Z381" s="398"/>
      <c r="AA381" s="398"/>
      <c r="AB381" s="398"/>
      <c r="AC381" s="398"/>
      <c r="AD381" s="398"/>
      <c r="AE381" s="398"/>
      <c r="AF381" s="398"/>
      <c r="AG381" s="398"/>
      <c r="AH381" s="398"/>
      <c r="AI381" s="417"/>
      <c r="AJ381" s="417"/>
      <c r="AK381" s="417"/>
      <c r="AL381" s="417"/>
      <c r="AM381" s="417"/>
    </row>
    <row r="382" spans="1:39" ht="15" customHeight="1" thickTop="1" thickBot="1" x14ac:dyDescent="0.25">
      <c r="A382" s="320" t="str">
        <f>IF(B18="","",B18)</f>
        <v/>
      </c>
      <c r="B382" s="52"/>
      <c r="C382" s="366" t="s">
        <v>167</v>
      </c>
      <c r="D382" s="398"/>
      <c r="E382" s="398"/>
      <c r="F382" s="398"/>
      <c r="G382" s="398"/>
      <c r="H382" s="398"/>
      <c r="I382" s="398"/>
      <c r="J382" s="398"/>
      <c r="K382" s="398"/>
      <c r="L382" s="398"/>
      <c r="M382" s="398"/>
      <c r="N382" s="472"/>
      <c r="O382" s="472"/>
      <c r="P382" s="472"/>
      <c r="Q382" s="472"/>
      <c r="R382" s="472"/>
      <c r="S382" s="472"/>
      <c r="T382" s="398"/>
      <c r="U382" s="398"/>
      <c r="V382" s="398"/>
      <c r="W382" s="398"/>
      <c r="X382" s="398"/>
      <c r="Y382" s="398"/>
      <c r="Z382" s="398"/>
      <c r="AA382" s="398"/>
      <c r="AB382" s="398"/>
      <c r="AC382" s="398"/>
      <c r="AD382" s="398"/>
      <c r="AE382" s="398"/>
      <c r="AF382" s="398"/>
      <c r="AG382" s="398"/>
      <c r="AH382" s="398"/>
      <c r="AI382" s="417"/>
      <c r="AJ382" s="417"/>
      <c r="AK382" s="417"/>
      <c r="AL382" s="417"/>
      <c r="AM382" s="417"/>
    </row>
    <row r="383" spans="1:39" ht="15" customHeight="1" thickTop="1" thickBot="1" x14ac:dyDescent="0.25">
      <c r="A383" s="320" t="str">
        <f>IF(B19="","",B19)</f>
        <v/>
      </c>
      <c r="B383" s="52"/>
      <c r="C383" s="366" t="s">
        <v>164</v>
      </c>
      <c r="D383" s="398"/>
      <c r="E383" s="398"/>
      <c r="F383" s="398"/>
      <c r="G383" s="398"/>
      <c r="H383" s="398"/>
      <c r="I383" s="398"/>
      <c r="J383" s="398"/>
      <c r="K383" s="398"/>
      <c r="L383" s="398"/>
      <c r="M383" s="398"/>
      <c r="N383" s="472"/>
      <c r="O383" s="472"/>
      <c r="P383" s="472"/>
      <c r="Q383" s="472"/>
      <c r="R383" s="472"/>
      <c r="S383" s="472"/>
      <c r="T383" s="398"/>
      <c r="U383" s="398"/>
      <c r="V383" s="398"/>
      <c r="W383" s="398"/>
      <c r="X383" s="398"/>
      <c r="Y383" s="398"/>
      <c r="Z383" s="398"/>
      <c r="AA383" s="398"/>
      <c r="AB383" s="398"/>
      <c r="AC383" s="398"/>
      <c r="AD383" s="398"/>
      <c r="AE383" s="398"/>
      <c r="AF383" s="398"/>
      <c r="AG383" s="398"/>
      <c r="AH383" s="398"/>
      <c r="AI383" s="417"/>
      <c r="AJ383" s="417"/>
      <c r="AK383" s="417"/>
      <c r="AL383" s="417"/>
      <c r="AM383" s="417"/>
    </row>
    <row r="384" spans="1:39" ht="15" customHeight="1" thickTop="1" thickBot="1" x14ac:dyDescent="0.25">
      <c r="A384" s="320" t="str">
        <f>IF(B20="","",B20)</f>
        <v/>
      </c>
      <c r="B384" s="52"/>
      <c r="C384" s="366" t="s">
        <v>161</v>
      </c>
      <c r="D384" s="398"/>
      <c r="E384" s="398"/>
      <c r="F384" s="398"/>
      <c r="G384" s="398"/>
      <c r="H384" s="398"/>
      <c r="I384" s="398"/>
      <c r="J384" s="398"/>
      <c r="K384" s="398"/>
      <c r="L384" s="398"/>
      <c r="M384" s="398"/>
      <c r="N384" s="472"/>
      <c r="O384" s="472"/>
      <c r="P384" s="472"/>
      <c r="Q384" s="472"/>
      <c r="R384" s="472"/>
      <c r="S384" s="472"/>
      <c r="T384" s="398"/>
      <c r="U384" s="398"/>
      <c r="V384" s="398"/>
      <c r="W384" s="398"/>
      <c r="X384" s="398"/>
      <c r="Y384" s="398"/>
      <c r="Z384" s="398"/>
      <c r="AA384" s="398"/>
      <c r="AB384" s="398"/>
      <c r="AC384" s="398"/>
      <c r="AD384" s="398"/>
      <c r="AE384" s="398"/>
      <c r="AF384" s="398"/>
      <c r="AG384" s="398"/>
      <c r="AH384" s="398"/>
      <c r="AI384" s="417"/>
      <c r="AJ384" s="417"/>
      <c r="AK384" s="417"/>
      <c r="AL384" s="417"/>
      <c r="AM384" s="417"/>
    </row>
    <row r="385" spans="1:39" ht="15" customHeight="1" thickTop="1" thickBot="1" x14ac:dyDescent="0.25">
      <c r="A385" s="320" t="str">
        <f>IF(B21="","",B21)</f>
        <v/>
      </c>
      <c r="B385" s="52"/>
      <c r="C385" s="366" t="s">
        <v>158</v>
      </c>
      <c r="D385" s="398"/>
      <c r="E385" s="398"/>
      <c r="F385" s="398"/>
      <c r="G385" s="398"/>
      <c r="H385" s="398"/>
      <c r="I385" s="398"/>
      <c r="J385" s="398"/>
      <c r="K385" s="398"/>
      <c r="L385" s="398"/>
      <c r="M385" s="398"/>
      <c r="N385" s="472"/>
      <c r="O385" s="472"/>
      <c r="P385" s="472"/>
      <c r="Q385" s="472"/>
      <c r="R385" s="472"/>
      <c r="S385" s="472"/>
      <c r="T385" s="398"/>
      <c r="U385" s="398"/>
      <c r="V385" s="398"/>
      <c r="W385" s="398"/>
      <c r="X385" s="398"/>
      <c r="Y385" s="398"/>
      <c r="Z385" s="398"/>
      <c r="AA385" s="398"/>
      <c r="AB385" s="398"/>
      <c r="AC385" s="398"/>
      <c r="AD385" s="398"/>
      <c r="AE385" s="398"/>
      <c r="AF385" s="398"/>
      <c r="AG385" s="398"/>
      <c r="AH385" s="398"/>
      <c r="AI385" s="417"/>
      <c r="AJ385" s="417"/>
      <c r="AK385" s="417"/>
      <c r="AL385" s="417"/>
      <c r="AM385" s="417"/>
    </row>
    <row r="386" spans="1:39" ht="15" customHeight="1" thickTop="1" thickBot="1" x14ac:dyDescent="0.25">
      <c r="A386" s="367" t="s">
        <v>53</v>
      </c>
      <c r="B386" s="52"/>
      <c r="C386" s="366" t="s">
        <v>210</v>
      </c>
      <c r="D386" s="398"/>
      <c r="E386" s="398"/>
      <c r="F386" s="398"/>
      <c r="G386" s="398"/>
      <c r="H386" s="398"/>
      <c r="I386" s="398"/>
      <c r="J386" s="398"/>
      <c r="K386" s="398"/>
      <c r="L386" s="398"/>
      <c r="M386" s="398"/>
      <c r="N386" s="472"/>
      <c r="O386" s="472"/>
      <c r="P386" s="472"/>
      <c r="Q386" s="472"/>
      <c r="R386" s="472"/>
      <c r="S386" s="472"/>
      <c r="T386" s="398"/>
      <c r="U386" s="398"/>
      <c r="V386" s="398"/>
      <c r="W386" s="398"/>
      <c r="X386" s="398"/>
      <c r="Y386" s="398"/>
      <c r="Z386" s="398"/>
      <c r="AA386" s="398"/>
      <c r="AB386" s="398"/>
      <c r="AC386" s="398"/>
      <c r="AD386" s="398"/>
      <c r="AE386" s="398"/>
      <c r="AF386" s="398"/>
      <c r="AG386" s="398"/>
      <c r="AH386" s="398"/>
      <c r="AI386" s="417"/>
      <c r="AJ386" s="417"/>
      <c r="AK386" s="417"/>
      <c r="AL386" s="417"/>
      <c r="AM386" s="417"/>
    </row>
    <row r="387" spans="1:39" ht="15" customHeight="1" thickTop="1" thickBot="1" x14ac:dyDescent="0.25">
      <c r="A387" s="320" t="str">
        <f>IF(B22="","",B22)</f>
        <v/>
      </c>
      <c r="B387" s="52"/>
      <c r="C387" s="366"/>
      <c r="D387" s="398"/>
      <c r="E387" s="398"/>
      <c r="F387" s="398"/>
      <c r="G387" s="398"/>
      <c r="H387" s="398"/>
      <c r="I387" s="398"/>
      <c r="J387" s="398"/>
      <c r="K387" s="398"/>
      <c r="L387" s="398"/>
      <c r="M387" s="398"/>
      <c r="N387" s="472"/>
      <c r="O387" s="472"/>
      <c r="P387" s="472"/>
      <c r="Q387" s="472"/>
      <c r="R387" s="472"/>
      <c r="S387" s="472"/>
      <c r="T387" s="398"/>
      <c r="U387" s="398"/>
      <c r="V387" s="398"/>
      <c r="W387" s="398"/>
      <c r="X387" s="398"/>
      <c r="Y387" s="398"/>
      <c r="Z387" s="398"/>
      <c r="AA387" s="398"/>
      <c r="AB387" s="398"/>
      <c r="AC387" s="398"/>
      <c r="AD387" s="398"/>
      <c r="AE387" s="398"/>
      <c r="AF387" s="398"/>
      <c r="AG387" s="398"/>
      <c r="AH387" s="398"/>
      <c r="AI387" s="417"/>
      <c r="AJ387" s="417"/>
      <c r="AK387" s="417"/>
      <c r="AL387" s="417"/>
      <c r="AM387" s="417"/>
    </row>
    <row r="388" spans="1:39" ht="15" customHeight="1" thickTop="1" x14ac:dyDescent="0.2">
      <c r="A388" s="320" t="str">
        <f>IF(B23="","",B23)</f>
        <v/>
      </c>
      <c r="B388" s="52"/>
      <c r="C388" s="1173" t="s">
        <v>254</v>
      </c>
      <c r="D388" s="398"/>
      <c r="E388" s="398"/>
      <c r="F388" s="398"/>
      <c r="G388" s="398"/>
      <c r="H388" s="398"/>
      <c r="I388" s="398"/>
      <c r="J388" s="398"/>
      <c r="K388" s="398"/>
      <c r="L388" s="398"/>
      <c r="M388" s="398"/>
      <c r="N388" s="472"/>
      <c r="O388" s="472"/>
      <c r="P388" s="472"/>
      <c r="Q388" s="472"/>
      <c r="R388" s="472"/>
      <c r="S388" s="472"/>
      <c r="T388" s="398"/>
      <c r="U388" s="398"/>
      <c r="V388" s="398"/>
      <c r="W388" s="398"/>
      <c r="X388" s="398"/>
      <c r="Y388" s="398"/>
      <c r="Z388" s="398"/>
      <c r="AA388" s="398"/>
      <c r="AB388" s="398"/>
      <c r="AC388" s="398"/>
      <c r="AD388" s="398"/>
      <c r="AE388" s="398"/>
      <c r="AF388" s="398"/>
      <c r="AG388" s="398"/>
      <c r="AH388" s="398"/>
      <c r="AI388" s="417"/>
      <c r="AJ388" s="417"/>
      <c r="AK388" s="417"/>
      <c r="AL388" s="417"/>
      <c r="AM388" s="417"/>
    </row>
    <row r="389" spans="1:39" ht="15" customHeight="1" thickBot="1" x14ac:dyDescent="0.25">
      <c r="A389" s="320" t="str">
        <f>IF(B24="","",B24)</f>
        <v/>
      </c>
      <c r="B389" s="52"/>
      <c r="C389" s="1174"/>
      <c r="D389" s="398"/>
      <c r="E389" s="398"/>
      <c r="F389" s="398"/>
      <c r="G389" s="398"/>
      <c r="H389" s="398"/>
      <c r="I389" s="398"/>
      <c r="J389" s="398"/>
      <c r="K389" s="398"/>
      <c r="L389" s="398"/>
      <c r="M389" s="398"/>
      <c r="N389" s="472"/>
      <c r="O389" s="472"/>
      <c r="P389" s="472"/>
      <c r="Q389" s="472"/>
      <c r="R389" s="472"/>
      <c r="S389" s="472"/>
      <c r="T389" s="398"/>
      <c r="U389" s="398"/>
      <c r="V389" s="398"/>
      <c r="W389" s="398"/>
      <c r="X389" s="398"/>
      <c r="Y389" s="398"/>
      <c r="Z389" s="398"/>
      <c r="AA389" s="398"/>
      <c r="AB389" s="398"/>
      <c r="AC389" s="398"/>
      <c r="AD389" s="398"/>
      <c r="AE389" s="398"/>
      <c r="AF389" s="398"/>
      <c r="AG389" s="398"/>
      <c r="AH389" s="398"/>
      <c r="AI389" s="417"/>
      <c r="AJ389" s="417"/>
      <c r="AK389" s="417"/>
      <c r="AL389" s="417"/>
      <c r="AM389" s="417"/>
    </row>
    <row r="390" spans="1:39" ht="15" customHeight="1" thickTop="1" thickBot="1" x14ac:dyDescent="0.25">
      <c r="A390" s="320" t="str">
        <f>IF(B25="","",B25)</f>
        <v/>
      </c>
      <c r="B390" s="52"/>
      <c r="C390" s="315" t="s">
        <v>255</v>
      </c>
      <c r="D390" s="398"/>
      <c r="E390" s="398"/>
      <c r="F390" s="398"/>
      <c r="G390" s="398"/>
      <c r="H390" s="398"/>
      <c r="I390" s="398"/>
      <c r="J390" s="398"/>
      <c r="K390" s="398"/>
      <c r="L390" s="398"/>
      <c r="M390" s="398"/>
      <c r="N390" s="472"/>
      <c r="O390" s="472"/>
      <c r="P390" s="472"/>
      <c r="Q390" s="472"/>
      <c r="R390" s="472"/>
      <c r="S390" s="472"/>
      <c r="T390" s="398"/>
      <c r="U390" s="398"/>
      <c r="V390" s="398"/>
      <c r="W390" s="398"/>
      <c r="X390" s="398"/>
      <c r="Y390" s="398"/>
      <c r="Z390" s="398"/>
      <c r="AA390" s="398"/>
      <c r="AB390" s="398"/>
      <c r="AC390" s="398"/>
      <c r="AD390" s="398"/>
      <c r="AE390" s="398"/>
      <c r="AF390" s="398"/>
      <c r="AG390" s="398"/>
      <c r="AH390" s="398"/>
      <c r="AI390" s="417"/>
      <c r="AJ390" s="417"/>
      <c r="AK390" s="417"/>
      <c r="AL390" s="417"/>
      <c r="AM390" s="417"/>
    </row>
    <row r="391" spans="1:39" ht="15" customHeight="1" thickTop="1" thickBot="1" x14ac:dyDescent="0.25">
      <c r="A391" s="320" t="str">
        <f>IF(B26="","",B26)</f>
        <v/>
      </c>
      <c r="B391" s="52"/>
      <c r="C391" s="1175"/>
      <c r="D391" s="398"/>
      <c r="E391" s="398"/>
      <c r="F391" s="398"/>
      <c r="G391" s="398"/>
      <c r="H391" s="398"/>
      <c r="I391" s="398"/>
      <c r="J391" s="398"/>
      <c r="K391" s="398"/>
      <c r="L391" s="398"/>
      <c r="M391" s="398"/>
      <c r="N391" s="472"/>
      <c r="O391" s="472"/>
      <c r="P391" s="472"/>
      <c r="Q391" s="472"/>
      <c r="R391" s="472"/>
      <c r="S391" s="472"/>
      <c r="T391" s="398"/>
      <c r="U391" s="398"/>
      <c r="V391" s="398"/>
      <c r="W391" s="398"/>
      <c r="X391" s="398"/>
      <c r="Y391" s="398"/>
      <c r="Z391" s="398"/>
      <c r="AA391" s="398"/>
      <c r="AB391" s="398"/>
      <c r="AC391" s="398"/>
      <c r="AD391" s="398"/>
      <c r="AE391" s="398"/>
      <c r="AF391" s="398"/>
      <c r="AG391" s="398"/>
      <c r="AH391" s="398"/>
      <c r="AI391" s="417"/>
      <c r="AJ391" s="417"/>
      <c r="AK391" s="417"/>
      <c r="AL391" s="417"/>
      <c r="AM391" s="417"/>
    </row>
    <row r="392" spans="1:39" ht="15" customHeight="1" thickTop="1" thickBot="1" x14ac:dyDescent="0.25">
      <c r="A392" s="367" t="s">
        <v>53</v>
      </c>
      <c r="B392" s="52"/>
      <c r="C392" s="1175"/>
      <c r="D392" s="398"/>
      <c r="E392" s="398"/>
      <c r="F392" s="398"/>
      <c r="G392" s="398"/>
      <c r="H392" s="398"/>
      <c r="I392" s="398"/>
      <c r="J392" s="398"/>
      <c r="K392" s="398"/>
      <c r="L392" s="398"/>
      <c r="M392" s="398"/>
      <c r="N392" s="472"/>
      <c r="O392" s="472"/>
      <c r="P392" s="472"/>
      <c r="Q392" s="472"/>
      <c r="R392" s="472"/>
      <c r="S392" s="472"/>
      <c r="T392" s="398"/>
      <c r="U392" s="398"/>
      <c r="V392" s="398"/>
      <c r="W392" s="398"/>
      <c r="X392" s="398"/>
      <c r="Y392" s="398"/>
      <c r="Z392" s="398"/>
      <c r="AA392" s="398"/>
      <c r="AB392" s="398"/>
      <c r="AC392" s="398"/>
      <c r="AD392" s="398"/>
      <c r="AE392" s="398"/>
      <c r="AF392" s="398"/>
      <c r="AG392" s="398"/>
      <c r="AH392" s="398"/>
      <c r="AI392" s="417"/>
      <c r="AJ392" s="417"/>
      <c r="AK392" s="417"/>
      <c r="AL392" s="417"/>
      <c r="AM392" s="417"/>
    </row>
    <row r="393" spans="1:39" ht="15" customHeight="1" thickTop="1" thickBot="1" x14ac:dyDescent="0.25">
      <c r="A393" s="320" t="str">
        <f>IF(B27="","",B27)</f>
        <v/>
      </c>
      <c r="B393" s="52"/>
      <c r="C393" s="315" t="s">
        <v>256</v>
      </c>
      <c r="D393" s="398"/>
      <c r="E393" s="398"/>
      <c r="F393" s="398"/>
      <c r="G393" s="398"/>
      <c r="H393" s="398"/>
      <c r="I393" s="398"/>
      <c r="J393" s="398"/>
      <c r="K393" s="398"/>
      <c r="L393" s="398"/>
      <c r="M393" s="398"/>
      <c r="N393" s="472"/>
      <c r="O393" s="472"/>
      <c r="P393" s="472"/>
      <c r="Q393" s="472"/>
      <c r="R393" s="472"/>
      <c r="S393" s="472"/>
      <c r="T393" s="398"/>
      <c r="U393" s="398"/>
      <c r="V393" s="398"/>
      <c r="W393" s="398"/>
      <c r="X393" s="398"/>
      <c r="Y393" s="398"/>
      <c r="Z393" s="398"/>
      <c r="AA393" s="398"/>
      <c r="AB393" s="398"/>
      <c r="AC393" s="398"/>
      <c r="AD393" s="398"/>
      <c r="AE393" s="398"/>
      <c r="AF393" s="398"/>
      <c r="AG393" s="398"/>
      <c r="AH393" s="398"/>
      <c r="AI393" s="417"/>
      <c r="AJ393" s="417"/>
      <c r="AK393" s="417"/>
      <c r="AL393" s="417"/>
      <c r="AM393" s="417"/>
    </row>
    <row r="394" spans="1:39" ht="15" customHeight="1" thickTop="1" thickBot="1" x14ac:dyDescent="0.25">
      <c r="A394" s="320" t="str">
        <f>IF(B28="","",B28)</f>
        <v/>
      </c>
      <c r="B394" s="52"/>
      <c r="C394" s="1175"/>
      <c r="D394" s="398"/>
      <c r="E394" s="398"/>
      <c r="F394" s="398"/>
      <c r="G394" s="398"/>
      <c r="H394" s="398"/>
      <c r="I394" s="398"/>
      <c r="J394" s="398"/>
      <c r="K394" s="398"/>
      <c r="L394" s="398"/>
      <c r="M394" s="398"/>
      <c r="N394" s="472"/>
      <c r="O394" s="472"/>
      <c r="P394" s="472"/>
      <c r="Q394" s="472"/>
      <c r="R394" s="472"/>
      <c r="S394" s="472"/>
      <c r="T394" s="398"/>
      <c r="U394" s="398"/>
      <c r="V394" s="398"/>
      <c r="W394" s="398"/>
      <c r="X394" s="398"/>
      <c r="Y394" s="398"/>
      <c r="Z394" s="398"/>
      <c r="AA394" s="398"/>
      <c r="AB394" s="398"/>
      <c r="AC394" s="398"/>
      <c r="AD394" s="398"/>
      <c r="AE394" s="398"/>
      <c r="AF394" s="398"/>
      <c r="AG394" s="398"/>
      <c r="AH394" s="398"/>
      <c r="AI394" s="417"/>
      <c r="AJ394" s="417"/>
      <c r="AK394" s="417"/>
      <c r="AL394" s="417"/>
      <c r="AM394" s="417"/>
    </row>
    <row r="395" spans="1:39" ht="15" customHeight="1" thickTop="1" thickBot="1" x14ac:dyDescent="0.25">
      <c r="A395" s="320" t="str">
        <f>IF(B29="","",B29)</f>
        <v/>
      </c>
      <c r="B395" s="52"/>
      <c r="C395" s="1175"/>
      <c r="D395" s="398"/>
      <c r="E395" s="398"/>
      <c r="F395" s="398"/>
      <c r="G395" s="398"/>
      <c r="H395" s="398"/>
      <c r="I395" s="398"/>
      <c r="J395" s="398"/>
      <c r="K395" s="398"/>
      <c r="L395" s="398"/>
      <c r="M395" s="398"/>
      <c r="N395" s="472"/>
      <c r="O395" s="472"/>
      <c r="P395" s="472"/>
      <c r="Q395" s="472"/>
      <c r="R395" s="472"/>
      <c r="S395" s="472"/>
      <c r="T395" s="398"/>
      <c r="U395" s="398"/>
      <c r="V395" s="398"/>
      <c r="W395" s="398"/>
      <c r="X395" s="398"/>
      <c r="Y395" s="398"/>
      <c r="Z395" s="398"/>
      <c r="AA395" s="398"/>
      <c r="AB395" s="398"/>
      <c r="AC395" s="398"/>
      <c r="AD395" s="398"/>
      <c r="AE395" s="398"/>
      <c r="AF395" s="398"/>
      <c r="AG395" s="398"/>
      <c r="AH395" s="398"/>
      <c r="AI395" s="417"/>
      <c r="AJ395" s="417"/>
      <c r="AK395" s="417"/>
      <c r="AL395" s="417"/>
      <c r="AM395" s="417"/>
    </row>
    <row r="396" spans="1:39" ht="15" customHeight="1" thickTop="1" thickBot="1" x14ac:dyDescent="0.25">
      <c r="A396" s="320" t="str">
        <f>IF(B30="","",B30)</f>
        <v/>
      </c>
      <c r="B396" s="52"/>
      <c r="C396" s="368" t="s">
        <v>265</v>
      </c>
      <c r="D396" s="398"/>
      <c r="E396" s="398"/>
      <c r="F396" s="398"/>
      <c r="G396" s="398"/>
      <c r="H396" s="398"/>
      <c r="I396" s="398"/>
      <c r="J396" s="398"/>
      <c r="K396" s="398"/>
      <c r="L396" s="398"/>
      <c r="M396" s="398"/>
      <c r="N396" s="472"/>
      <c r="O396" s="472"/>
      <c r="P396" s="472"/>
      <c r="Q396" s="472"/>
      <c r="R396" s="472"/>
      <c r="S396" s="472"/>
      <c r="T396" s="398"/>
      <c r="U396" s="398"/>
      <c r="V396" s="398"/>
      <c r="W396" s="398"/>
      <c r="X396" s="398"/>
      <c r="Y396" s="398"/>
      <c r="Z396" s="398"/>
      <c r="AA396" s="398"/>
      <c r="AB396" s="398"/>
      <c r="AC396" s="398"/>
      <c r="AD396" s="398"/>
      <c r="AE396" s="398"/>
      <c r="AF396" s="398"/>
      <c r="AG396" s="398"/>
      <c r="AH396" s="398"/>
      <c r="AI396" s="417"/>
      <c r="AJ396" s="417"/>
      <c r="AK396" s="417"/>
      <c r="AL396" s="417"/>
      <c r="AM396" s="417"/>
    </row>
    <row r="397" spans="1:39" ht="15" customHeight="1" thickTop="1" thickBot="1" x14ac:dyDescent="0.25">
      <c r="A397" s="320" t="str">
        <f>IF(B31="","",B31)</f>
        <v/>
      </c>
      <c r="B397" s="52"/>
      <c r="C397" s="1175"/>
      <c r="D397" s="398"/>
      <c r="E397" s="398"/>
      <c r="F397" s="398"/>
      <c r="G397" s="398"/>
      <c r="H397" s="398"/>
      <c r="I397" s="398"/>
      <c r="J397" s="398"/>
      <c r="K397" s="398"/>
      <c r="L397" s="398"/>
      <c r="M397" s="398"/>
      <c r="N397" s="472"/>
      <c r="O397" s="472"/>
      <c r="P397" s="472"/>
      <c r="Q397" s="472"/>
      <c r="R397" s="472"/>
      <c r="S397" s="472"/>
      <c r="T397" s="398"/>
      <c r="U397" s="398"/>
      <c r="V397" s="398"/>
      <c r="W397" s="398"/>
      <c r="X397" s="398"/>
      <c r="Y397" s="398"/>
      <c r="Z397" s="398"/>
      <c r="AA397" s="398"/>
      <c r="AB397" s="398"/>
      <c r="AC397" s="398"/>
      <c r="AD397" s="398"/>
      <c r="AE397" s="398"/>
      <c r="AF397" s="398"/>
      <c r="AG397" s="398"/>
      <c r="AH397" s="398"/>
      <c r="AI397" s="417"/>
      <c r="AJ397" s="417"/>
      <c r="AK397" s="417"/>
      <c r="AL397" s="417"/>
      <c r="AM397" s="417"/>
    </row>
    <row r="398" spans="1:39" ht="15" customHeight="1" thickTop="1" thickBot="1" x14ac:dyDescent="0.25">
      <c r="A398" s="367" t="s">
        <v>53</v>
      </c>
      <c r="B398" s="52"/>
      <c r="C398" s="1175"/>
      <c r="D398" s="398"/>
      <c r="E398" s="398"/>
      <c r="F398" s="398"/>
      <c r="G398" s="398"/>
      <c r="H398" s="398"/>
      <c r="I398" s="398"/>
      <c r="J398" s="398"/>
      <c r="K398" s="398"/>
      <c r="L398" s="398"/>
      <c r="M398" s="398"/>
      <c r="N398" s="472"/>
      <c r="O398" s="472"/>
      <c r="P398" s="472"/>
      <c r="Q398" s="472"/>
      <c r="R398" s="472"/>
      <c r="S398" s="472"/>
      <c r="T398" s="398"/>
      <c r="U398" s="398"/>
      <c r="V398" s="398"/>
      <c r="W398" s="398"/>
      <c r="X398" s="398"/>
      <c r="Y398" s="398"/>
      <c r="Z398" s="398"/>
      <c r="AA398" s="398"/>
      <c r="AB398" s="398"/>
      <c r="AC398" s="398"/>
      <c r="AD398" s="398"/>
      <c r="AE398" s="398"/>
      <c r="AF398" s="398"/>
      <c r="AG398" s="398"/>
      <c r="AH398" s="398"/>
      <c r="AI398" s="417"/>
      <c r="AJ398" s="417"/>
      <c r="AK398" s="417"/>
      <c r="AL398" s="417"/>
      <c r="AM398" s="417"/>
    </row>
    <row r="399" spans="1:39" ht="15" customHeight="1" thickTop="1" x14ac:dyDescent="0.2">
      <c r="A399" s="320" t="str">
        <f>IF(B32="","",B32)</f>
        <v/>
      </c>
      <c r="B399" s="52"/>
      <c r="C399" s="478"/>
      <c r="D399" s="398"/>
      <c r="E399" s="398"/>
      <c r="F399" s="398"/>
      <c r="G399" s="398"/>
      <c r="H399" s="398"/>
      <c r="I399" s="398"/>
      <c r="J399" s="398"/>
      <c r="K399" s="398"/>
      <c r="L399" s="398"/>
      <c r="M399" s="398"/>
      <c r="N399" s="398"/>
      <c r="O399" s="398"/>
      <c r="P399" s="398"/>
      <c r="Q399" s="398"/>
      <c r="R399" s="398"/>
      <c r="S399" s="398"/>
      <c r="T399" s="398"/>
      <c r="U399" s="398"/>
      <c r="V399" s="398"/>
      <c r="W399" s="398"/>
      <c r="X399" s="398"/>
      <c r="Y399" s="398"/>
      <c r="Z399" s="398"/>
      <c r="AA399" s="398"/>
      <c r="AB399" s="398"/>
      <c r="AC399" s="398"/>
      <c r="AD399" s="398"/>
      <c r="AE399" s="398"/>
      <c r="AF399" s="398"/>
      <c r="AG399" s="398"/>
      <c r="AH399" s="398"/>
      <c r="AI399" s="417"/>
      <c r="AJ399" s="417"/>
      <c r="AK399" s="417"/>
      <c r="AL399" s="417"/>
      <c r="AM399" s="417"/>
    </row>
    <row r="400" spans="1:39" ht="15" customHeight="1" x14ac:dyDescent="0.2">
      <c r="A400" s="326" t="str">
        <f>IF(B33="","",B33)</f>
        <v>MUESTRA CONTROL</v>
      </c>
      <c r="B400" s="52"/>
      <c r="C400" s="478"/>
      <c r="D400" s="398"/>
      <c r="E400" s="398"/>
      <c r="F400" s="398"/>
      <c r="G400" s="398"/>
      <c r="H400" s="398"/>
      <c r="I400" s="398"/>
      <c r="J400" s="398"/>
      <c r="K400" s="398"/>
      <c r="L400" s="398"/>
      <c r="M400" s="398"/>
      <c r="N400" s="398"/>
      <c r="O400" s="398"/>
      <c r="P400" s="398"/>
      <c r="Q400" s="398"/>
      <c r="R400" s="398"/>
      <c r="S400" s="398"/>
      <c r="T400" s="398"/>
      <c r="U400" s="398"/>
      <c r="V400" s="398"/>
      <c r="W400" s="398"/>
      <c r="X400" s="398"/>
      <c r="Y400" s="398"/>
      <c r="Z400" s="398"/>
      <c r="AA400" s="398"/>
      <c r="AB400" s="398"/>
      <c r="AC400" s="398"/>
      <c r="AD400" s="398"/>
      <c r="AE400" s="398"/>
      <c r="AF400" s="398"/>
      <c r="AG400" s="398"/>
      <c r="AH400" s="398"/>
      <c r="AI400" s="417"/>
      <c r="AJ400" s="417"/>
      <c r="AK400" s="417"/>
      <c r="AL400" s="417"/>
      <c r="AM400" s="417"/>
    </row>
    <row r="401" spans="1:39" ht="15" customHeight="1" x14ac:dyDescent="0.2">
      <c r="A401" s="320" t="str">
        <f>IF(B34="","",B34)</f>
        <v/>
      </c>
      <c r="B401" s="52"/>
      <c r="C401" s="478"/>
      <c r="D401" s="398"/>
      <c r="E401" s="398"/>
      <c r="F401" s="398"/>
      <c r="G401" s="398"/>
      <c r="H401" s="398"/>
      <c r="I401" s="398"/>
      <c r="J401" s="398"/>
      <c r="K401" s="398"/>
      <c r="L401" s="398"/>
      <c r="M401" s="398"/>
      <c r="N401" s="398"/>
      <c r="O401" s="398"/>
      <c r="P401" s="398"/>
      <c r="Q401" s="398"/>
      <c r="R401" s="398"/>
      <c r="S401" s="398"/>
      <c r="T401" s="398"/>
      <c r="U401" s="398"/>
      <c r="V401" s="398"/>
      <c r="W401" s="398"/>
      <c r="X401" s="398"/>
      <c r="Y401" s="398"/>
      <c r="Z401" s="398"/>
      <c r="AA401" s="398"/>
      <c r="AB401" s="398"/>
      <c r="AC401" s="398"/>
      <c r="AD401" s="398"/>
      <c r="AE401" s="398"/>
      <c r="AF401" s="398"/>
      <c r="AG401" s="398"/>
      <c r="AH401" s="398"/>
      <c r="AI401" s="417"/>
      <c r="AJ401" s="417"/>
      <c r="AK401" s="417"/>
      <c r="AL401" s="417"/>
      <c r="AM401" s="417"/>
    </row>
    <row r="402" spans="1:39" ht="15" customHeight="1" x14ac:dyDescent="0.2">
      <c r="A402" s="320" t="str">
        <f>IF(B35="","",B35)</f>
        <v/>
      </c>
      <c r="B402" s="52"/>
      <c r="C402" s="478"/>
      <c r="D402" s="398"/>
      <c r="E402" s="398"/>
      <c r="F402" s="398"/>
      <c r="G402" s="398"/>
      <c r="H402" s="398"/>
      <c r="I402" s="398"/>
      <c r="J402" s="398"/>
      <c r="K402" s="398"/>
      <c r="L402" s="398"/>
      <c r="M402" s="398"/>
      <c r="N402" s="398"/>
      <c r="O402" s="398"/>
      <c r="P402" s="398"/>
      <c r="Q402" s="398"/>
      <c r="R402" s="398"/>
      <c r="S402" s="398"/>
      <c r="T402" s="398"/>
      <c r="U402" s="398"/>
      <c r="V402" s="398"/>
      <c r="W402" s="398"/>
      <c r="X402" s="398"/>
      <c r="Y402" s="398"/>
      <c r="Z402" s="398"/>
      <c r="AA402" s="398"/>
      <c r="AB402" s="398"/>
      <c r="AC402" s="398"/>
      <c r="AD402" s="398"/>
      <c r="AE402" s="398"/>
      <c r="AF402" s="398"/>
      <c r="AG402" s="398"/>
      <c r="AH402" s="398"/>
      <c r="AI402" s="417"/>
      <c r="AJ402" s="417"/>
      <c r="AK402" s="417"/>
      <c r="AL402" s="417"/>
      <c r="AM402" s="417"/>
    </row>
    <row r="403" spans="1:39" ht="15" customHeight="1" x14ac:dyDescent="0.2">
      <c r="A403" s="320" t="str">
        <f>IF(B36="","",B36)</f>
        <v/>
      </c>
      <c r="B403" s="52"/>
      <c r="C403" s="478"/>
      <c r="D403" s="398"/>
      <c r="E403" s="398"/>
      <c r="F403" s="398"/>
      <c r="G403" s="398"/>
      <c r="H403" s="398"/>
      <c r="I403" s="398"/>
      <c r="J403" s="398"/>
      <c r="K403" s="398"/>
      <c r="L403" s="398"/>
      <c r="M403" s="398"/>
      <c r="N403" s="398"/>
      <c r="O403" s="398"/>
      <c r="P403" s="398"/>
      <c r="Q403" s="398"/>
      <c r="R403" s="398"/>
      <c r="S403" s="398"/>
      <c r="T403" s="398"/>
      <c r="U403" s="398"/>
      <c r="V403" s="398"/>
      <c r="W403" s="398"/>
      <c r="X403" s="398"/>
      <c r="Y403" s="398"/>
      <c r="Z403" s="398"/>
      <c r="AA403" s="398"/>
      <c r="AB403" s="398"/>
      <c r="AC403" s="398"/>
      <c r="AD403" s="398"/>
      <c r="AE403" s="398"/>
      <c r="AF403" s="398"/>
      <c r="AG403" s="398"/>
      <c r="AH403" s="398"/>
      <c r="AI403" s="417"/>
      <c r="AJ403" s="417"/>
      <c r="AK403" s="417"/>
      <c r="AL403" s="417"/>
      <c r="AM403" s="417"/>
    </row>
    <row r="404" spans="1:39" ht="15" customHeight="1" x14ac:dyDescent="0.2">
      <c r="A404" s="367" t="s">
        <v>53</v>
      </c>
      <c r="B404" s="52"/>
      <c r="C404" s="478"/>
      <c r="D404" s="398"/>
      <c r="E404" s="398"/>
      <c r="F404" s="398"/>
      <c r="G404" s="398"/>
      <c r="H404" s="398"/>
      <c r="I404" s="398"/>
      <c r="J404" s="398"/>
      <c r="K404" s="398"/>
      <c r="L404" s="398"/>
      <c r="M404" s="398"/>
      <c r="N404" s="398"/>
      <c r="O404" s="398"/>
      <c r="P404" s="398"/>
      <c r="Q404" s="398"/>
      <c r="R404" s="398"/>
      <c r="S404" s="398"/>
      <c r="T404" s="398"/>
      <c r="U404" s="398"/>
      <c r="V404" s="398"/>
      <c r="W404" s="398"/>
      <c r="X404" s="398"/>
      <c r="Y404" s="398"/>
      <c r="Z404" s="398"/>
      <c r="AA404" s="398"/>
      <c r="AB404" s="398"/>
      <c r="AC404" s="398"/>
      <c r="AD404" s="398"/>
      <c r="AE404" s="398"/>
      <c r="AF404" s="398"/>
      <c r="AG404" s="398"/>
      <c r="AH404" s="398"/>
      <c r="AI404" s="417"/>
      <c r="AJ404" s="417"/>
      <c r="AK404" s="417"/>
      <c r="AL404" s="417"/>
      <c r="AM404" s="417"/>
    </row>
    <row r="405" spans="1:39" ht="15" customHeight="1" x14ac:dyDescent="0.2">
      <c r="A405" s="320" t="str">
        <f>IF(B37="","",B37)</f>
        <v/>
      </c>
      <c r="B405" s="52"/>
      <c r="C405" s="478"/>
      <c r="D405" s="398"/>
      <c r="E405" s="398"/>
      <c r="F405" s="398"/>
      <c r="G405" s="398"/>
      <c r="H405" s="398"/>
      <c r="I405" s="398"/>
      <c r="J405" s="398"/>
      <c r="K405" s="398"/>
      <c r="L405" s="398"/>
      <c r="M405" s="398"/>
      <c r="N405" s="398"/>
      <c r="O405" s="398"/>
      <c r="P405" s="398"/>
      <c r="Q405" s="398"/>
      <c r="R405" s="398"/>
      <c r="S405" s="398"/>
      <c r="T405" s="398"/>
      <c r="U405" s="398"/>
      <c r="V405" s="398"/>
      <c r="W405" s="398"/>
      <c r="X405" s="398"/>
      <c r="Y405" s="398"/>
      <c r="Z405" s="398"/>
      <c r="AA405" s="398"/>
      <c r="AB405" s="398"/>
      <c r="AC405" s="398"/>
      <c r="AD405" s="398"/>
      <c r="AE405" s="398"/>
      <c r="AF405" s="398"/>
      <c r="AG405" s="398"/>
      <c r="AH405" s="398"/>
      <c r="AI405" s="417"/>
      <c r="AJ405" s="417"/>
      <c r="AK405" s="417"/>
      <c r="AL405" s="417"/>
      <c r="AM405" s="417"/>
    </row>
    <row r="406" spans="1:39" ht="15" customHeight="1" x14ac:dyDescent="0.2">
      <c r="A406" s="320" t="str">
        <f>IF(B38="","",B38)</f>
        <v/>
      </c>
      <c r="B406" s="52"/>
      <c r="C406" s="478"/>
      <c r="D406" s="398"/>
      <c r="E406" s="398"/>
      <c r="F406" s="398"/>
      <c r="G406" s="398"/>
      <c r="H406" s="398"/>
      <c r="I406" s="398"/>
      <c r="J406" s="398"/>
      <c r="K406" s="398"/>
      <c r="L406" s="398"/>
      <c r="M406" s="398"/>
      <c r="N406" s="398"/>
      <c r="O406" s="398"/>
      <c r="P406" s="398"/>
      <c r="Q406" s="398"/>
      <c r="R406" s="398"/>
      <c r="S406" s="398"/>
      <c r="T406" s="398"/>
      <c r="U406" s="398"/>
      <c r="V406" s="398"/>
      <c r="W406" s="398"/>
      <c r="X406" s="398"/>
      <c r="Y406" s="398"/>
      <c r="Z406" s="398"/>
      <c r="AA406" s="398"/>
      <c r="AB406" s="398"/>
      <c r="AC406" s="398"/>
      <c r="AD406" s="398"/>
      <c r="AE406" s="398"/>
      <c r="AF406" s="398"/>
      <c r="AG406" s="398"/>
      <c r="AH406" s="398"/>
      <c r="AI406" s="417"/>
      <c r="AJ406" s="417"/>
      <c r="AK406" s="417"/>
      <c r="AL406" s="417"/>
      <c r="AM406" s="417"/>
    </row>
    <row r="407" spans="1:39" ht="15" customHeight="1" x14ac:dyDescent="0.2">
      <c r="A407" s="320" t="str">
        <f>IF(B39="","",B39)</f>
        <v/>
      </c>
      <c r="B407" s="52"/>
      <c r="C407" s="478"/>
      <c r="D407" s="398"/>
      <c r="E407" s="398"/>
      <c r="F407" s="398"/>
      <c r="G407" s="398"/>
      <c r="H407" s="398"/>
      <c r="I407" s="398"/>
      <c r="J407" s="398"/>
      <c r="K407" s="398"/>
      <c r="L407" s="398"/>
      <c r="M407" s="398"/>
      <c r="N407" s="398"/>
      <c r="O407" s="398"/>
      <c r="P407" s="398"/>
      <c r="Q407" s="398"/>
      <c r="R407" s="398"/>
      <c r="S407" s="398"/>
      <c r="T407" s="398"/>
      <c r="U407" s="398"/>
      <c r="V407" s="398"/>
      <c r="W407" s="398"/>
      <c r="X407" s="398"/>
      <c r="Y407" s="398"/>
      <c r="Z407" s="398"/>
      <c r="AA407" s="398"/>
      <c r="AB407" s="398"/>
      <c r="AC407" s="398"/>
      <c r="AD407" s="398"/>
      <c r="AE407" s="398"/>
      <c r="AF407" s="398"/>
      <c r="AG407" s="398"/>
      <c r="AH407" s="398"/>
      <c r="AI407" s="417"/>
      <c r="AJ407" s="417"/>
      <c r="AK407" s="417"/>
      <c r="AL407" s="417"/>
      <c r="AM407" s="417"/>
    </row>
    <row r="408" spans="1:39" ht="15" customHeight="1" x14ac:dyDescent="0.2">
      <c r="A408" s="320" t="str">
        <f>IF(B40="","",B40)</f>
        <v/>
      </c>
      <c r="B408" s="52"/>
      <c r="C408" s="478"/>
      <c r="D408" s="398"/>
      <c r="E408" s="398"/>
      <c r="F408" s="398"/>
      <c r="G408" s="398"/>
      <c r="H408" s="398"/>
      <c r="I408" s="398"/>
      <c r="J408" s="398"/>
      <c r="K408" s="398"/>
      <c r="L408" s="398"/>
      <c r="M408" s="398"/>
      <c r="N408" s="398"/>
      <c r="O408" s="398"/>
      <c r="P408" s="398"/>
      <c r="Q408" s="398"/>
      <c r="R408" s="398"/>
      <c r="S408" s="398"/>
      <c r="T408" s="398"/>
      <c r="U408" s="398"/>
      <c r="V408" s="398"/>
      <c r="W408" s="398"/>
      <c r="X408" s="398"/>
      <c r="Y408" s="398"/>
      <c r="Z408" s="398"/>
      <c r="AA408" s="398"/>
      <c r="AB408" s="398"/>
      <c r="AC408" s="398"/>
      <c r="AD408" s="398"/>
      <c r="AE408" s="398"/>
      <c r="AF408" s="398"/>
      <c r="AG408" s="398"/>
      <c r="AH408" s="398"/>
      <c r="AI408" s="417"/>
      <c r="AJ408" s="417"/>
      <c r="AK408" s="417"/>
      <c r="AL408" s="417"/>
      <c r="AM408" s="417"/>
    </row>
    <row r="409" spans="1:39" ht="15" customHeight="1" x14ac:dyDescent="0.2">
      <c r="A409" s="320" t="str">
        <f>IF(B41="","",B41)</f>
        <v/>
      </c>
      <c r="B409" s="52"/>
      <c r="C409" s="478"/>
      <c r="D409" s="398"/>
      <c r="E409" s="398"/>
      <c r="F409" s="398"/>
      <c r="G409" s="398"/>
      <c r="H409" s="398"/>
      <c r="I409" s="398"/>
      <c r="J409" s="398"/>
      <c r="K409" s="398"/>
      <c r="L409" s="398"/>
      <c r="M409" s="398"/>
      <c r="N409" s="398"/>
      <c r="O409" s="398"/>
      <c r="P409" s="398"/>
      <c r="Q409" s="398"/>
      <c r="R409" s="398"/>
      <c r="S409" s="398"/>
      <c r="T409" s="398"/>
      <c r="U409" s="398"/>
      <c r="V409" s="398"/>
      <c r="W409" s="398"/>
      <c r="X409" s="398"/>
      <c r="Y409" s="398"/>
      <c r="Z409" s="398"/>
      <c r="AA409" s="398"/>
      <c r="AB409" s="398"/>
      <c r="AC409" s="398"/>
      <c r="AD409" s="398"/>
      <c r="AE409" s="398"/>
      <c r="AF409" s="398"/>
      <c r="AG409" s="398"/>
      <c r="AH409" s="398"/>
      <c r="AI409" s="417"/>
      <c r="AJ409" s="417"/>
      <c r="AK409" s="417"/>
      <c r="AL409" s="417"/>
      <c r="AM409" s="417"/>
    </row>
    <row r="410" spans="1:39" ht="15" customHeight="1" x14ac:dyDescent="0.2">
      <c r="A410" s="367" t="s">
        <v>53</v>
      </c>
      <c r="B410" s="52"/>
      <c r="C410" s="478"/>
      <c r="D410" s="398"/>
      <c r="E410" s="398"/>
      <c r="F410" s="398"/>
      <c r="G410" s="398"/>
      <c r="H410" s="398"/>
      <c r="I410" s="398"/>
      <c r="J410" s="398"/>
      <c r="K410" s="398"/>
      <c r="L410" s="398"/>
      <c r="M410" s="398"/>
      <c r="N410" s="398"/>
      <c r="O410" s="398"/>
      <c r="P410" s="398"/>
      <c r="Q410" s="398"/>
      <c r="R410" s="398"/>
      <c r="S410" s="398"/>
      <c r="T410" s="398"/>
      <c r="U410" s="398"/>
      <c r="V410" s="398"/>
      <c r="W410" s="398"/>
      <c r="X410" s="398"/>
      <c r="Y410" s="398"/>
      <c r="Z410" s="398"/>
      <c r="AA410" s="398"/>
      <c r="AB410" s="398"/>
      <c r="AC410" s="398"/>
      <c r="AD410" s="398"/>
      <c r="AE410" s="398"/>
      <c r="AF410" s="398"/>
      <c r="AG410" s="398"/>
      <c r="AH410" s="398"/>
      <c r="AI410" s="417"/>
      <c r="AJ410" s="417"/>
      <c r="AK410" s="417"/>
      <c r="AL410" s="417"/>
      <c r="AM410" s="417"/>
    </row>
    <row r="411" spans="1:39" ht="15" customHeight="1" x14ac:dyDescent="0.2">
      <c r="A411" s="320" t="str">
        <f>IF(B42="","",B42)</f>
        <v/>
      </c>
      <c r="B411" s="52"/>
      <c r="C411" s="478"/>
      <c r="D411" s="398"/>
      <c r="E411" s="398"/>
      <c r="F411" s="398"/>
      <c r="G411" s="398"/>
      <c r="H411" s="398"/>
      <c r="I411" s="398"/>
      <c r="J411" s="398"/>
      <c r="K411" s="398"/>
      <c r="L411" s="398"/>
      <c r="M411" s="398"/>
      <c r="N411" s="398"/>
      <c r="O411" s="398"/>
      <c r="P411" s="398"/>
      <c r="Q411" s="398"/>
      <c r="R411" s="398"/>
      <c r="S411" s="398"/>
      <c r="T411" s="398"/>
      <c r="U411" s="398"/>
      <c r="V411" s="398"/>
      <c r="W411" s="398"/>
      <c r="X411" s="398"/>
      <c r="Y411" s="398"/>
      <c r="Z411" s="398"/>
      <c r="AA411" s="398"/>
      <c r="AB411" s="398"/>
      <c r="AC411" s="398"/>
      <c r="AD411" s="398"/>
      <c r="AE411" s="398"/>
      <c r="AF411" s="398"/>
      <c r="AG411" s="398"/>
      <c r="AH411" s="398"/>
      <c r="AI411" s="417"/>
      <c r="AJ411" s="417"/>
      <c r="AK411" s="417"/>
      <c r="AL411" s="417"/>
      <c r="AM411" s="417"/>
    </row>
    <row r="412" spans="1:39" ht="15" customHeight="1" x14ac:dyDescent="0.2">
      <c r="A412" s="320" t="str">
        <f>IF(B43="","",B43)</f>
        <v/>
      </c>
      <c r="B412" s="52"/>
      <c r="C412" s="478"/>
      <c r="D412" s="398"/>
      <c r="E412" s="398"/>
      <c r="F412" s="398"/>
      <c r="G412" s="398"/>
      <c r="H412" s="398"/>
      <c r="I412" s="398"/>
      <c r="J412" s="398"/>
      <c r="K412" s="398"/>
      <c r="L412" s="398"/>
      <c r="M412" s="398"/>
      <c r="N412" s="398"/>
      <c r="O412" s="398"/>
      <c r="P412" s="398"/>
      <c r="Q412" s="398"/>
      <c r="R412" s="398"/>
      <c r="S412" s="398"/>
      <c r="T412" s="398"/>
      <c r="U412" s="398"/>
      <c r="V412" s="398"/>
      <c r="W412" s="398"/>
      <c r="X412" s="398"/>
      <c r="Y412" s="398"/>
      <c r="Z412" s="398"/>
      <c r="AA412" s="398"/>
      <c r="AB412" s="398"/>
      <c r="AC412" s="398"/>
      <c r="AD412" s="398"/>
      <c r="AE412" s="398"/>
      <c r="AF412" s="398"/>
      <c r="AG412" s="398"/>
      <c r="AH412" s="398"/>
      <c r="AI412" s="417"/>
      <c r="AJ412" s="417"/>
      <c r="AK412" s="417"/>
      <c r="AL412" s="417"/>
      <c r="AM412" s="417"/>
    </row>
    <row r="413" spans="1:39" ht="15" customHeight="1" x14ac:dyDescent="0.2">
      <c r="A413" s="320" t="str">
        <f>IF(B44="","",B44)</f>
        <v/>
      </c>
      <c r="B413" s="52"/>
      <c r="C413" s="478"/>
      <c r="D413" s="398"/>
      <c r="E413" s="398"/>
      <c r="F413" s="398"/>
      <c r="G413" s="398"/>
      <c r="H413" s="398"/>
      <c r="I413" s="398"/>
      <c r="J413" s="398"/>
      <c r="K413" s="398"/>
      <c r="L413" s="398"/>
      <c r="M413" s="398"/>
      <c r="N413" s="398"/>
      <c r="O413" s="398"/>
      <c r="P413" s="398"/>
      <c r="Q413" s="398"/>
      <c r="R413" s="398"/>
      <c r="S413" s="398"/>
      <c r="T413" s="398"/>
      <c r="U413" s="398"/>
      <c r="V413" s="398"/>
      <c r="W413" s="398"/>
      <c r="X413" s="398"/>
      <c r="Y413" s="398"/>
      <c r="Z413" s="398"/>
      <c r="AA413" s="398"/>
      <c r="AB413" s="398"/>
      <c r="AC413" s="398"/>
      <c r="AD413" s="398"/>
      <c r="AE413" s="398"/>
      <c r="AF413" s="398"/>
      <c r="AG413" s="398"/>
      <c r="AH413" s="398"/>
      <c r="AI413" s="417"/>
      <c r="AJ413" s="417"/>
      <c r="AK413" s="417"/>
      <c r="AL413" s="417"/>
      <c r="AM413" s="417"/>
    </row>
    <row r="414" spans="1:39" ht="15" customHeight="1" x14ac:dyDescent="0.2">
      <c r="A414" s="320" t="str">
        <f>IF(B45="","",B45)</f>
        <v/>
      </c>
      <c r="B414" s="52"/>
      <c r="C414" s="478"/>
      <c r="D414" s="398"/>
      <c r="E414" s="398"/>
      <c r="F414" s="398"/>
      <c r="G414" s="398"/>
      <c r="H414" s="398"/>
      <c r="I414" s="398"/>
      <c r="J414" s="398"/>
      <c r="K414" s="398"/>
      <c r="L414" s="398"/>
      <c r="M414" s="398"/>
      <c r="N414" s="398"/>
      <c r="O414" s="398"/>
      <c r="P414" s="398"/>
      <c r="Q414" s="398"/>
      <c r="R414" s="398"/>
      <c r="S414" s="398"/>
      <c r="T414" s="398"/>
      <c r="U414" s="398"/>
      <c r="V414" s="398"/>
      <c r="W414" s="398"/>
      <c r="X414" s="398"/>
      <c r="Y414" s="398"/>
      <c r="Z414" s="398"/>
      <c r="AA414" s="398"/>
      <c r="AB414" s="398"/>
      <c r="AC414" s="398"/>
      <c r="AD414" s="398"/>
      <c r="AE414" s="398"/>
      <c r="AF414" s="398"/>
      <c r="AG414" s="398"/>
      <c r="AH414" s="398"/>
      <c r="AI414" s="417"/>
      <c r="AJ414" s="417"/>
      <c r="AK414" s="417"/>
      <c r="AL414" s="417"/>
      <c r="AM414" s="417"/>
    </row>
    <row r="415" spans="1:39" ht="15" customHeight="1" x14ac:dyDescent="0.2">
      <c r="A415" s="320" t="str">
        <f>IF(B46="","",B46)</f>
        <v/>
      </c>
      <c r="B415" s="52"/>
      <c r="C415" s="478"/>
      <c r="D415" s="398"/>
      <c r="E415" s="398"/>
      <c r="F415" s="398"/>
      <c r="G415" s="398"/>
      <c r="H415" s="398"/>
      <c r="I415" s="398"/>
      <c r="J415" s="398"/>
      <c r="K415" s="398"/>
      <c r="L415" s="398"/>
      <c r="M415" s="398"/>
      <c r="N415" s="398"/>
      <c r="O415" s="398"/>
      <c r="P415" s="398"/>
      <c r="Q415" s="398"/>
      <c r="R415" s="398"/>
      <c r="S415" s="398"/>
      <c r="T415" s="398"/>
      <c r="U415" s="398"/>
      <c r="V415" s="398"/>
      <c r="W415" s="398"/>
      <c r="X415" s="398"/>
      <c r="Y415" s="398"/>
      <c r="Z415" s="398"/>
      <c r="AA415" s="398"/>
      <c r="AB415" s="398"/>
      <c r="AC415" s="398"/>
      <c r="AD415" s="398"/>
      <c r="AE415" s="398"/>
      <c r="AF415" s="398"/>
      <c r="AG415" s="398"/>
      <c r="AH415" s="398"/>
      <c r="AI415" s="417"/>
      <c r="AJ415" s="417"/>
      <c r="AK415" s="417"/>
      <c r="AL415" s="417"/>
      <c r="AM415" s="417"/>
    </row>
    <row r="416" spans="1:39" ht="15" customHeight="1" x14ac:dyDescent="0.2">
      <c r="A416" s="367" t="s">
        <v>53</v>
      </c>
      <c r="B416" s="52"/>
      <c r="C416" s="478"/>
      <c r="D416" s="398"/>
      <c r="E416" s="398"/>
      <c r="F416" s="398"/>
      <c r="G416" s="398"/>
      <c r="H416" s="398"/>
      <c r="I416" s="398"/>
      <c r="J416" s="398"/>
      <c r="K416" s="398"/>
      <c r="L416" s="398"/>
      <c r="M416" s="398"/>
      <c r="N416" s="398"/>
      <c r="O416" s="398"/>
      <c r="P416" s="398"/>
      <c r="Q416" s="398"/>
      <c r="R416" s="398"/>
      <c r="S416" s="398"/>
      <c r="T416" s="398"/>
      <c r="U416" s="398"/>
      <c r="V416" s="398"/>
      <c r="W416" s="398"/>
      <c r="X416" s="398"/>
      <c r="Y416" s="398"/>
      <c r="Z416" s="398"/>
      <c r="AA416" s="398"/>
      <c r="AB416" s="398"/>
      <c r="AC416" s="398"/>
      <c r="AD416" s="398"/>
      <c r="AE416" s="398"/>
      <c r="AF416" s="398"/>
      <c r="AG416" s="398"/>
      <c r="AH416" s="398"/>
      <c r="AI416" s="417"/>
      <c r="AJ416" s="417"/>
      <c r="AK416" s="417"/>
      <c r="AL416" s="417"/>
      <c r="AM416" s="417"/>
    </row>
    <row r="417" spans="1:39" ht="15" customHeight="1" x14ac:dyDescent="0.2">
      <c r="A417" s="320" t="str">
        <f>IF(B47="","",B47)</f>
        <v/>
      </c>
      <c r="B417" s="52"/>
      <c r="C417" s="478"/>
      <c r="D417" s="398"/>
      <c r="E417" s="398"/>
      <c r="F417" s="398"/>
      <c r="G417" s="398"/>
      <c r="H417" s="398"/>
      <c r="I417" s="398"/>
      <c r="J417" s="398"/>
      <c r="K417" s="398"/>
      <c r="L417" s="398"/>
      <c r="M417" s="398"/>
      <c r="N417" s="398"/>
      <c r="O417" s="398"/>
      <c r="P417" s="398"/>
      <c r="Q417" s="398"/>
      <c r="R417" s="398"/>
      <c r="S417" s="398"/>
      <c r="T417" s="398"/>
      <c r="U417" s="398"/>
      <c r="V417" s="398"/>
      <c r="W417" s="398"/>
      <c r="X417" s="398"/>
      <c r="Y417" s="398"/>
      <c r="Z417" s="398"/>
      <c r="AA417" s="398"/>
      <c r="AB417" s="398"/>
      <c r="AC417" s="398"/>
      <c r="AD417" s="398"/>
      <c r="AE417" s="398"/>
      <c r="AF417" s="398"/>
      <c r="AG417" s="398"/>
      <c r="AH417" s="398"/>
      <c r="AI417" s="417"/>
      <c r="AJ417" s="417"/>
      <c r="AK417" s="417"/>
      <c r="AL417" s="417"/>
      <c r="AM417" s="417"/>
    </row>
    <row r="418" spans="1:39" ht="15" customHeight="1" x14ac:dyDescent="0.2">
      <c r="A418" s="320" t="str">
        <f>IF(B48="","",B48)</f>
        <v/>
      </c>
      <c r="B418" s="52"/>
      <c r="C418" s="478"/>
      <c r="D418" s="398"/>
      <c r="E418" s="398"/>
      <c r="F418" s="398"/>
      <c r="G418" s="398"/>
      <c r="H418" s="398"/>
      <c r="I418" s="398"/>
      <c r="J418" s="398"/>
      <c r="K418" s="398"/>
      <c r="L418" s="398"/>
      <c r="M418" s="398"/>
      <c r="N418" s="398"/>
      <c r="O418" s="398"/>
      <c r="P418" s="398"/>
      <c r="Q418" s="398"/>
      <c r="R418" s="398"/>
      <c r="S418" s="398"/>
      <c r="T418" s="398"/>
      <c r="U418" s="398"/>
      <c r="V418" s="398"/>
      <c r="W418" s="398"/>
      <c r="X418" s="398"/>
      <c r="Y418" s="398"/>
      <c r="Z418" s="398"/>
      <c r="AA418" s="398"/>
      <c r="AB418" s="398"/>
      <c r="AC418" s="398"/>
      <c r="AD418" s="398"/>
      <c r="AE418" s="398"/>
      <c r="AF418" s="398"/>
      <c r="AG418" s="398"/>
      <c r="AH418" s="398"/>
      <c r="AI418" s="417"/>
      <c r="AJ418" s="417"/>
      <c r="AK418" s="417"/>
      <c r="AL418" s="417"/>
      <c r="AM418" s="417"/>
    </row>
    <row r="419" spans="1:39" ht="15" customHeight="1" x14ac:dyDescent="0.2">
      <c r="A419" s="320" t="str">
        <f>IF(B49="","",B49)</f>
        <v/>
      </c>
      <c r="B419" s="52"/>
      <c r="C419" s="478"/>
      <c r="D419" s="398"/>
      <c r="E419" s="398"/>
      <c r="F419" s="398"/>
      <c r="G419" s="398"/>
      <c r="H419" s="398"/>
      <c r="I419" s="398"/>
      <c r="J419" s="398"/>
      <c r="K419" s="398"/>
      <c r="L419" s="398"/>
      <c r="M419" s="398"/>
      <c r="N419" s="398"/>
      <c r="O419" s="398"/>
      <c r="P419" s="398"/>
      <c r="Q419" s="398"/>
      <c r="R419" s="398"/>
      <c r="S419" s="398"/>
      <c r="T419" s="398"/>
      <c r="U419" s="398"/>
      <c r="V419" s="398"/>
      <c r="W419" s="398"/>
      <c r="X419" s="398"/>
      <c r="Y419" s="398"/>
      <c r="Z419" s="398"/>
      <c r="AA419" s="398"/>
      <c r="AB419" s="398"/>
      <c r="AC419" s="398"/>
      <c r="AD419" s="398"/>
      <c r="AE419" s="398"/>
      <c r="AF419" s="398"/>
      <c r="AG419" s="398"/>
      <c r="AH419" s="398"/>
      <c r="AI419" s="417"/>
      <c r="AJ419" s="417"/>
      <c r="AK419" s="417"/>
      <c r="AL419" s="417"/>
      <c r="AM419" s="417"/>
    </row>
    <row r="420" spans="1:39" ht="15" customHeight="1" x14ac:dyDescent="0.2">
      <c r="A420" s="320" t="str">
        <f>IF(B50="","",B50)</f>
        <v/>
      </c>
      <c r="B420" s="52"/>
      <c r="C420" s="478"/>
      <c r="D420" s="398"/>
      <c r="E420" s="398"/>
      <c r="F420" s="398"/>
      <c r="G420" s="398"/>
      <c r="H420" s="398"/>
      <c r="I420" s="398"/>
      <c r="J420" s="398"/>
      <c r="K420" s="398"/>
      <c r="L420" s="398"/>
      <c r="M420" s="398"/>
      <c r="N420" s="398"/>
      <c r="O420" s="398"/>
      <c r="P420" s="398"/>
      <c r="Q420" s="398"/>
      <c r="R420" s="398"/>
      <c r="S420" s="398"/>
      <c r="T420" s="398"/>
      <c r="U420" s="398"/>
      <c r="V420" s="398"/>
      <c r="W420" s="398"/>
      <c r="X420" s="398"/>
      <c r="Y420" s="398"/>
      <c r="Z420" s="398"/>
      <c r="AA420" s="398"/>
      <c r="AB420" s="398"/>
      <c r="AC420" s="398"/>
      <c r="AD420" s="398"/>
      <c r="AE420" s="398"/>
      <c r="AF420" s="398"/>
      <c r="AG420" s="398"/>
      <c r="AH420" s="398"/>
      <c r="AI420" s="417"/>
      <c r="AJ420" s="417"/>
      <c r="AK420" s="417"/>
      <c r="AL420" s="417"/>
      <c r="AM420" s="417"/>
    </row>
    <row r="421" spans="1:39" ht="15" customHeight="1" x14ac:dyDescent="0.2">
      <c r="A421" s="320" t="str">
        <f>IF(B51="","",B51)</f>
        <v/>
      </c>
      <c r="B421" s="52"/>
      <c r="C421" s="478"/>
      <c r="D421" s="398"/>
      <c r="E421" s="398"/>
      <c r="F421" s="398"/>
      <c r="G421" s="398"/>
      <c r="H421" s="398"/>
      <c r="I421" s="398"/>
      <c r="J421" s="398"/>
      <c r="K421" s="398"/>
      <c r="L421" s="398"/>
      <c r="M421" s="398"/>
      <c r="N421" s="398"/>
      <c r="O421" s="398"/>
      <c r="P421" s="398"/>
      <c r="Q421" s="398"/>
      <c r="R421" s="398"/>
      <c r="S421" s="398"/>
      <c r="T421" s="398"/>
      <c r="U421" s="398"/>
      <c r="V421" s="398"/>
      <c r="W421" s="398"/>
      <c r="X421" s="398"/>
      <c r="Y421" s="398"/>
      <c r="Z421" s="398"/>
      <c r="AA421" s="398"/>
      <c r="AB421" s="398"/>
      <c r="AC421" s="398"/>
      <c r="AD421" s="398"/>
      <c r="AE421" s="398"/>
      <c r="AF421" s="398"/>
      <c r="AG421" s="398"/>
      <c r="AH421" s="398"/>
      <c r="AI421" s="417"/>
      <c r="AJ421" s="417"/>
      <c r="AK421" s="417"/>
      <c r="AL421" s="417"/>
      <c r="AM421" s="417"/>
    </row>
    <row r="422" spans="1:39" ht="15" customHeight="1" x14ac:dyDescent="0.2">
      <c r="A422" s="367" t="s">
        <v>53</v>
      </c>
      <c r="B422" s="52"/>
      <c r="C422" s="478"/>
      <c r="D422" s="398"/>
      <c r="E422" s="398"/>
      <c r="F422" s="398"/>
      <c r="G422" s="398"/>
      <c r="H422" s="398"/>
      <c r="I422" s="398"/>
      <c r="J422" s="398"/>
      <c r="K422" s="398"/>
      <c r="L422" s="398"/>
      <c r="M422" s="398"/>
      <c r="N422" s="398"/>
      <c r="O422" s="398"/>
      <c r="P422" s="398"/>
      <c r="Q422" s="398"/>
      <c r="R422" s="398"/>
      <c r="S422" s="398"/>
      <c r="T422" s="398"/>
      <c r="U422" s="398"/>
      <c r="V422" s="398"/>
      <c r="W422" s="398"/>
      <c r="X422" s="398"/>
      <c r="Y422" s="398"/>
      <c r="Z422" s="398"/>
      <c r="AA422" s="398"/>
      <c r="AB422" s="398"/>
      <c r="AC422" s="398"/>
      <c r="AD422" s="398"/>
      <c r="AE422" s="398"/>
      <c r="AF422" s="398"/>
      <c r="AG422" s="398"/>
      <c r="AH422" s="398"/>
      <c r="AI422" s="417"/>
      <c r="AJ422" s="417"/>
      <c r="AK422" s="417"/>
      <c r="AL422" s="417"/>
      <c r="AM422" s="417"/>
    </row>
    <row r="423" spans="1:39" ht="15" customHeight="1" x14ac:dyDescent="0.2">
      <c r="A423" s="320" t="str">
        <f>IF(B52="","",B52)</f>
        <v/>
      </c>
      <c r="B423" s="52"/>
      <c r="C423" s="478"/>
      <c r="D423" s="398"/>
      <c r="E423" s="398"/>
      <c r="F423" s="398"/>
      <c r="G423" s="398"/>
      <c r="H423" s="398"/>
      <c r="I423" s="398"/>
      <c r="J423" s="398"/>
      <c r="K423" s="398"/>
      <c r="L423" s="398"/>
      <c r="M423" s="398"/>
      <c r="N423" s="398"/>
      <c r="O423" s="398"/>
      <c r="P423" s="398"/>
      <c r="Q423" s="398"/>
      <c r="R423" s="398"/>
      <c r="S423" s="398"/>
      <c r="T423" s="398"/>
      <c r="U423" s="398"/>
      <c r="V423" s="398"/>
      <c r="W423" s="398"/>
      <c r="X423" s="398"/>
      <c r="Y423" s="398"/>
      <c r="Z423" s="398"/>
      <c r="AA423" s="398"/>
      <c r="AB423" s="398"/>
      <c r="AC423" s="398"/>
      <c r="AD423" s="398"/>
      <c r="AE423" s="398"/>
      <c r="AF423" s="398"/>
      <c r="AG423" s="398"/>
      <c r="AH423" s="398"/>
      <c r="AI423" s="417"/>
      <c r="AJ423" s="417"/>
      <c r="AK423" s="417"/>
      <c r="AL423" s="417"/>
      <c r="AM423" s="417"/>
    </row>
    <row r="424" spans="1:39" ht="15" customHeight="1" x14ac:dyDescent="0.2">
      <c r="A424" s="320" t="str">
        <f>IF(B53="","",B53)</f>
        <v/>
      </c>
      <c r="B424" s="52"/>
      <c r="C424" s="478"/>
      <c r="D424" s="398"/>
      <c r="E424" s="398"/>
      <c r="F424" s="398"/>
      <c r="G424" s="398"/>
      <c r="H424" s="398"/>
      <c r="I424" s="398"/>
      <c r="J424" s="398"/>
      <c r="K424" s="398"/>
      <c r="L424" s="398"/>
      <c r="M424" s="398"/>
      <c r="N424" s="398"/>
      <c r="O424" s="398"/>
      <c r="P424" s="398"/>
      <c r="Q424" s="398"/>
      <c r="R424" s="398"/>
      <c r="S424" s="398"/>
      <c r="T424" s="398"/>
      <c r="U424" s="398"/>
      <c r="V424" s="398"/>
      <c r="W424" s="398"/>
      <c r="X424" s="398"/>
      <c r="Y424" s="398"/>
      <c r="Z424" s="398"/>
      <c r="AA424" s="398"/>
      <c r="AB424" s="398"/>
      <c r="AC424" s="398"/>
      <c r="AD424" s="398"/>
      <c r="AE424" s="398"/>
      <c r="AF424" s="398"/>
      <c r="AG424" s="398"/>
      <c r="AH424" s="398"/>
      <c r="AI424" s="417"/>
      <c r="AJ424" s="417"/>
      <c r="AK424" s="417"/>
      <c r="AL424" s="417"/>
      <c r="AM424" s="417"/>
    </row>
    <row r="425" spans="1:39" ht="15" customHeight="1" thickBot="1" x14ac:dyDescent="0.25">
      <c r="A425" s="326" t="str">
        <f>IF(B54="","",B54)</f>
        <v>MUESTRA CONTROL</v>
      </c>
      <c r="B425" s="52"/>
      <c r="C425" s="479"/>
      <c r="D425" s="398"/>
      <c r="E425" s="398"/>
      <c r="F425" s="398"/>
      <c r="G425" s="398"/>
      <c r="H425" s="398"/>
      <c r="I425" s="398"/>
      <c r="J425" s="398"/>
      <c r="K425" s="398"/>
      <c r="L425" s="398"/>
      <c r="M425" s="398"/>
      <c r="N425" s="398"/>
      <c r="O425" s="398"/>
      <c r="P425" s="398"/>
      <c r="Q425" s="398"/>
      <c r="R425" s="398"/>
      <c r="S425" s="398"/>
      <c r="T425" s="398"/>
      <c r="U425" s="398"/>
      <c r="V425" s="398"/>
      <c r="W425" s="398"/>
      <c r="X425" s="398"/>
      <c r="Y425" s="398"/>
      <c r="Z425" s="398"/>
      <c r="AA425" s="398"/>
      <c r="AB425" s="398"/>
      <c r="AC425" s="398"/>
      <c r="AD425" s="398"/>
      <c r="AE425" s="398"/>
      <c r="AF425" s="398"/>
      <c r="AG425" s="398"/>
      <c r="AH425" s="398"/>
      <c r="AI425" s="417"/>
      <c r="AJ425" s="417"/>
      <c r="AK425" s="417"/>
      <c r="AL425" s="417"/>
      <c r="AM425" s="417"/>
    </row>
    <row r="426" spans="1:39" ht="15" customHeight="1" thickTop="1" thickBot="1" x14ac:dyDescent="0.25">
      <c r="A426" s="988" t="s">
        <v>94</v>
      </c>
      <c r="B426" s="989"/>
      <c r="C426" s="1172"/>
      <c r="D426" s="1172"/>
      <c r="E426" s="1172"/>
      <c r="F426" s="398"/>
      <c r="G426" s="398"/>
      <c r="H426" s="398"/>
      <c r="I426" s="398"/>
      <c r="J426" s="398"/>
      <c r="K426" s="398"/>
      <c r="L426" s="398"/>
      <c r="M426" s="398"/>
      <c r="N426" s="398"/>
      <c r="O426" s="398"/>
      <c r="P426" s="398"/>
      <c r="Q426" s="398"/>
      <c r="R426" s="398"/>
      <c r="S426" s="398"/>
      <c r="T426" s="398"/>
      <c r="U426" s="398"/>
      <c r="V426" s="398"/>
      <c r="W426" s="398"/>
      <c r="X426" s="398"/>
      <c r="Y426" s="398"/>
      <c r="Z426" s="398"/>
      <c r="AA426" s="398"/>
      <c r="AB426" s="398"/>
      <c r="AC426" s="398"/>
      <c r="AD426" s="398"/>
      <c r="AE426" s="398"/>
      <c r="AF426" s="398"/>
      <c r="AG426" s="398"/>
      <c r="AH426" s="398"/>
      <c r="AI426" s="398"/>
      <c r="AJ426" s="398"/>
      <c r="AK426" s="417"/>
      <c r="AL426" s="417"/>
      <c r="AM426" s="417"/>
    </row>
    <row r="427" spans="1:39" ht="15" customHeight="1" thickTop="1" thickBot="1" x14ac:dyDescent="0.25">
      <c r="A427" s="990"/>
      <c r="B427" s="991"/>
      <c r="C427" s="1172"/>
      <c r="D427" s="1172"/>
      <c r="E427" s="1172"/>
      <c r="F427" s="398"/>
      <c r="G427" s="398"/>
      <c r="H427" s="398"/>
      <c r="I427" s="398"/>
      <c r="J427" s="398"/>
      <c r="K427" s="398"/>
      <c r="L427" s="398"/>
      <c r="M427" s="398"/>
      <c r="N427" s="398"/>
      <c r="O427" s="398"/>
      <c r="P427" s="398"/>
      <c r="Q427" s="398"/>
      <c r="R427" s="398"/>
      <c r="S427" s="398"/>
      <c r="T427" s="398"/>
      <c r="U427" s="398"/>
      <c r="V427" s="398"/>
      <c r="W427" s="398"/>
      <c r="X427" s="398"/>
      <c r="Y427" s="398"/>
      <c r="Z427" s="398"/>
      <c r="AA427" s="398"/>
      <c r="AB427" s="398"/>
      <c r="AC427" s="398"/>
      <c r="AD427" s="398"/>
      <c r="AE427" s="398"/>
      <c r="AF427" s="398"/>
      <c r="AG427" s="398"/>
      <c r="AH427" s="398"/>
      <c r="AI427" s="398"/>
      <c r="AJ427" s="398"/>
      <c r="AK427" s="417"/>
      <c r="AL427" s="417"/>
      <c r="AM427" s="417"/>
    </row>
    <row r="428" spans="1:39" ht="15" customHeight="1" thickTop="1" thickBot="1" x14ac:dyDescent="0.25">
      <c r="A428" s="992"/>
      <c r="B428" s="993"/>
      <c r="C428" s="1172"/>
      <c r="D428" s="1172"/>
      <c r="E428" s="1172"/>
      <c r="F428" s="398"/>
      <c r="G428" s="398"/>
      <c r="H428" s="398"/>
      <c r="I428" s="398"/>
      <c r="J428" s="398"/>
      <c r="K428" s="398"/>
      <c r="L428" s="398"/>
      <c r="M428" s="398"/>
      <c r="N428" s="398"/>
      <c r="O428" s="398"/>
      <c r="P428" s="398"/>
      <c r="Q428" s="398"/>
      <c r="R428" s="398"/>
      <c r="S428" s="398"/>
      <c r="T428" s="398"/>
      <c r="U428" s="398"/>
      <c r="V428" s="398"/>
      <c r="W428" s="398"/>
      <c r="X428" s="398"/>
      <c r="Y428" s="398"/>
      <c r="Z428" s="398"/>
      <c r="AA428" s="398"/>
      <c r="AB428" s="398"/>
      <c r="AC428" s="398"/>
      <c r="AD428" s="398"/>
      <c r="AE428" s="398"/>
      <c r="AF428" s="398"/>
      <c r="AG428" s="398"/>
      <c r="AH428" s="398"/>
      <c r="AI428" s="398"/>
      <c r="AJ428" s="398"/>
      <c r="AK428" s="417"/>
      <c r="AL428" s="417"/>
      <c r="AM428" s="417"/>
    </row>
    <row r="429" spans="1:39" ht="15" customHeight="1" thickTop="1" x14ac:dyDescent="0.2">
      <c r="A429" s="356"/>
      <c r="B429" s="357"/>
      <c r="C429" s="357"/>
      <c r="D429" s="357"/>
      <c r="E429" s="358"/>
      <c r="F429" s="398"/>
      <c r="G429" s="411"/>
      <c r="H429" s="398"/>
      <c r="I429" s="398"/>
      <c r="J429" s="398"/>
      <c r="K429" s="398"/>
      <c r="L429" s="398"/>
      <c r="M429" s="398"/>
      <c r="N429" s="398"/>
      <c r="O429" s="398"/>
      <c r="P429" s="398"/>
      <c r="Q429" s="398"/>
      <c r="R429" s="398"/>
      <c r="S429" s="398"/>
      <c r="T429" s="398"/>
      <c r="U429" s="398"/>
      <c r="V429" s="398"/>
      <c r="W429" s="398"/>
      <c r="X429" s="398"/>
      <c r="Y429" s="398"/>
      <c r="Z429" s="398"/>
      <c r="AA429" s="398"/>
      <c r="AB429" s="398"/>
      <c r="AC429" s="398"/>
      <c r="AD429" s="398"/>
      <c r="AE429" s="398"/>
      <c r="AF429" s="398"/>
      <c r="AG429" s="398"/>
      <c r="AH429" s="398"/>
      <c r="AI429" s="398"/>
      <c r="AJ429" s="398"/>
      <c r="AK429" s="417"/>
      <c r="AL429" s="417"/>
      <c r="AM429" s="417"/>
    </row>
    <row r="430" spans="1:39" ht="28.5" customHeight="1" x14ac:dyDescent="0.2">
      <c r="A430" s="359"/>
      <c r="B430" s="360"/>
      <c r="C430" s="360"/>
      <c r="D430" s="360"/>
      <c r="E430" s="361"/>
      <c r="F430" s="394"/>
      <c r="G430" s="438"/>
      <c r="H430" s="398"/>
      <c r="I430" s="398"/>
      <c r="J430" s="398"/>
      <c r="K430" s="398"/>
      <c r="L430" s="398"/>
      <c r="M430" s="398"/>
      <c r="N430" s="398"/>
      <c r="O430" s="398"/>
      <c r="P430" s="398"/>
      <c r="Q430" s="398"/>
      <c r="R430" s="398"/>
      <c r="S430" s="398"/>
      <c r="T430" s="398"/>
      <c r="U430" s="398"/>
      <c r="V430" s="398"/>
      <c r="W430" s="398"/>
      <c r="X430" s="398"/>
      <c r="Y430" s="398"/>
      <c r="Z430" s="398"/>
      <c r="AA430" s="398"/>
      <c r="AB430" s="398"/>
      <c r="AC430" s="398"/>
      <c r="AD430" s="398"/>
      <c r="AE430" s="398"/>
      <c r="AF430" s="398"/>
      <c r="AG430" s="398"/>
      <c r="AH430" s="398"/>
      <c r="AI430" s="398"/>
      <c r="AJ430" s="398"/>
      <c r="AK430" s="417"/>
      <c r="AL430" s="417"/>
      <c r="AM430" s="417"/>
    </row>
    <row r="431" spans="1:39" ht="26.25" customHeight="1" thickBot="1" x14ac:dyDescent="0.25">
      <c r="A431" s="362"/>
      <c r="B431" s="363"/>
      <c r="C431" s="363"/>
      <c r="D431" s="363"/>
      <c r="E431" s="364"/>
      <c r="F431" s="394"/>
      <c r="G431" s="438"/>
      <c r="H431" s="398"/>
      <c r="I431" s="398"/>
      <c r="J431" s="398"/>
      <c r="K431" s="398"/>
      <c r="L431" s="398"/>
      <c r="M431" s="398"/>
      <c r="N431" s="398"/>
      <c r="O431" s="398"/>
      <c r="P431" s="398"/>
      <c r="Q431" s="398"/>
      <c r="R431" s="398"/>
      <c r="S431" s="398"/>
      <c r="T431" s="398"/>
      <c r="U431" s="398"/>
      <c r="V431" s="398"/>
      <c r="W431" s="398"/>
      <c r="X431" s="398"/>
      <c r="Y431" s="398"/>
      <c r="Z431" s="398"/>
      <c r="AA431" s="398"/>
      <c r="AB431" s="398"/>
      <c r="AC431" s="398"/>
      <c r="AD431" s="398"/>
      <c r="AE431" s="398"/>
      <c r="AF431" s="398"/>
      <c r="AG431" s="398"/>
      <c r="AH431" s="398"/>
      <c r="AI431" s="398"/>
      <c r="AJ431" s="398"/>
      <c r="AK431" s="417"/>
      <c r="AL431" s="417"/>
      <c r="AM431" s="417"/>
    </row>
    <row r="432" spans="1:39" ht="14.25" customHeight="1" thickTop="1" x14ac:dyDescent="0.2">
      <c r="A432" s="398"/>
      <c r="B432" s="356"/>
      <c r="C432" s="357"/>
      <c r="D432" s="358"/>
      <c r="E432" s="398"/>
      <c r="F432" s="394"/>
      <c r="G432" s="438"/>
      <c r="H432" s="398"/>
      <c r="I432" s="398"/>
      <c r="J432" s="398"/>
      <c r="K432" s="398"/>
      <c r="L432" s="398"/>
      <c r="M432" s="398"/>
      <c r="N432" s="398"/>
      <c r="O432" s="398"/>
      <c r="P432" s="398"/>
      <c r="Q432" s="398"/>
      <c r="R432" s="398"/>
      <c r="S432" s="398"/>
      <c r="T432" s="398"/>
      <c r="U432" s="398"/>
      <c r="V432" s="398"/>
      <c r="W432" s="398"/>
      <c r="X432" s="398"/>
      <c r="Y432" s="398"/>
      <c r="Z432" s="398"/>
      <c r="AA432" s="398"/>
      <c r="AB432" s="398"/>
      <c r="AC432" s="398"/>
      <c r="AD432" s="398"/>
      <c r="AE432" s="398"/>
      <c r="AF432" s="398"/>
      <c r="AG432" s="398"/>
      <c r="AH432" s="398"/>
      <c r="AI432" s="398"/>
      <c r="AJ432" s="398"/>
      <c r="AK432" s="417"/>
      <c r="AL432" s="417"/>
      <c r="AM432" s="417"/>
    </row>
    <row r="433" spans="1:42" ht="17.25" customHeight="1" x14ac:dyDescent="0.2">
      <c r="A433" s="398"/>
      <c r="B433" s="359"/>
      <c r="C433" s="360"/>
      <c r="D433" s="361"/>
      <c r="E433" s="398"/>
      <c r="F433" s="394"/>
      <c r="G433" s="438"/>
      <c r="H433" s="398"/>
      <c r="I433" s="398"/>
      <c r="J433" s="398"/>
      <c r="K433" s="398"/>
      <c r="L433" s="398"/>
      <c r="M433" s="398"/>
      <c r="N433" s="398"/>
      <c r="O433" s="398"/>
      <c r="P433" s="398"/>
      <c r="Q433" s="398"/>
      <c r="R433" s="398"/>
      <c r="S433" s="398"/>
      <c r="T433" s="398"/>
      <c r="U433" s="398"/>
      <c r="V433" s="398"/>
      <c r="W433" s="398"/>
      <c r="X433" s="398"/>
      <c r="Y433" s="398"/>
      <c r="Z433" s="398"/>
      <c r="AA433" s="398"/>
      <c r="AB433" s="398"/>
      <c r="AC433" s="398"/>
      <c r="AD433" s="398"/>
      <c r="AE433" s="398"/>
      <c r="AF433" s="398"/>
      <c r="AG433" s="398"/>
      <c r="AH433" s="398"/>
      <c r="AI433" s="398"/>
      <c r="AJ433" s="398"/>
      <c r="AK433" s="417"/>
      <c r="AL433" s="417"/>
      <c r="AM433" s="417"/>
    </row>
    <row r="434" spans="1:42" ht="27" customHeight="1" thickBot="1" x14ac:dyDescent="0.25">
      <c r="A434" s="398"/>
      <c r="B434" s="362"/>
      <c r="C434" s="363"/>
      <c r="D434" s="364"/>
      <c r="E434" s="398"/>
      <c r="F434" s="394"/>
      <c r="G434" s="438"/>
      <c r="H434" s="398"/>
      <c r="I434" s="398"/>
      <c r="J434" s="398"/>
      <c r="K434" s="398"/>
      <c r="L434" s="398"/>
      <c r="M434" s="398"/>
      <c r="N434" s="398"/>
      <c r="O434" s="398"/>
      <c r="P434" s="398"/>
      <c r="Q434" s="398"/>
      <c r="R434" s="398"/>
      <c r="S434" s="398"/>
      <c r="T434" s="398"/>
      <c r="U434" s="398"/>
      <c r="V434" s="398"/>
      <c r="W434" s="398"/>
      <c r="X434" s="398"/>
      <c r="Y434" s="398"/>
      <c r="Z434" s="398"/>
      <c r="AA434" s="398"/>
      <c r="AB434" s="398"/>
      <c r="AC434" s="398"/>
      <c r="AD434" s="398"/>
      <c r="AE434" s="398"/>
      <c r="AF434" s="398"/>
      <c r="AG434" s="398"/>
      <c r="AH434" s="398"/>
      <c r="AI434" s="398"/>
      <c r="AJ434" s="398"/>
      <c r="AK434" s="417"/>
      <c r="AL434" s="417"/>
      <c r="AM434" s="417"/>
    </row>
    <row r="435" spans="1:42" ht="13.5" thickTop="1" x14ac:dyDescent="0.2">
      <c r="A435" s="398"/>
      <c r="B435" s="398"/>
      <c r="C435" s="398"/>
      <c r="D435" s="398"/>
      <c r="E435" s="398"/>
      <c r="F435" s="394"/>
      <c r="G435" s="438"/>
      <c r="H435" s="398"/>
      <c r="I435" s="398"/>
      <c r="J435" s="398"/>
      <c r="K435" s="398"/>
      <c r="L435" s="398"/>
      <c r="M435" s="398"/>
      <c r="N435" s="398"/>
      <c r="O435" s="398"/>
      <c r="P435" s="398"/>
      <c r="Q435" s="398"/>
      <c r="R435" s="398"/>
      <c r="S435" s="398"/>
      <c r="T435" s="398"/>
      <c r="U435" s="398"/>
      <c r="V435" s="398"/>
      <c r="W435" s="398"/>
      <c r="X435" s="398"/>
      <c r="Y435" s="398"/>
      <c r="Z435" s="398"/>
      <c r="AA435" s="398"/>
      <c r="AB435" s="398"/>
      <c r="AC435" s="398"/>
      <c r="AD435" s="398"/>
      <c r="AE435" s="398"/>
      <c r="AF435" s="398"/>
      <c r="AG435" s="398"/>
      <c r="AH435" s="398"/>
      <c r="AI435" s="398"/>
      <c r="AJ435" s="398"/>
      <c r="AK435" s="417"/>
      <c r="AL435" s="417"/>
      <c r="AM435" s="417"/>
    </row>
    <row r="436" spans="1:42" x14ac:dyDescent="0.2">
      <c r="A436" s="398"/>
      <c r="B436" s="398"/>
      <c r="C436" s="398"/>
      <c r="D436" s="398"/>
      <c r="E436" s="398"/>
      <c r="F436" s="394"/>
      <c r="G436" s="438"/>
      <c r="H436" s="398"/>
      <c r="I436" s="398"/>
      <c r="J436" s="398"/>
      <c r="K436" s="398"/>
      <c r="L436" s="398"/>
      <c r="M436" s="398"/>
      <c r="N436" s="398"/>
      <c r="O436" s="398"/>
      <c r="P436" s="398"/>
      <c r="Q436" s="398"/>
      <c r="R436" s="398"/>
      <c r="S436" s="398"/>
      <c r="T436" s="398"/>
      <c r="U436" s="398"/>
      <c r="V436" s="398"/>
      <c r="W436" s="398"/>
      <c r="X436" s="398"/>
      <c r="Y436" s="398"/>
      <c r="Z436" s="398"/>
      <c r="AA436" s="398"/>
      <c r="AB436" s="398"/>
      <c r="AC436" s="398"/>
      <c r="AD436" s="398"/>
      <c r="AE436" s="398"/>
      <c r="AF436" s="398"/>
      <c r="AG436" s="398"/>
      <c r="AH436" s="398"/>
      <c r="AI436" s="398"/>
      <c r="AJ436" s="398"/>
      <c r="AK436" s="417"/>
      <c r="AL436" s="417"/>
      <c r="AM436" s="417"/>
    </row>
    <row r="437" spans="1:42" x14ac:dyDescent="0.2">
      <c r="A437" s="398"/>
      <c r="B437" s="398"/>
      <c r="C437" s="398"/>
      <c r="D437" s="398"/>
      <c r="E437" s="398"/>
      <c r="F437" s="394"/>
      <c r="G437" s="438"/>
      <c r="H437" s="398"/>
      <c r="I437" s="398"/>
      <c r="J437" s="398"/>
      <c r="K437" s="398"/>
      <c r="L437" s="398"/>
      <c r="M437" s="398"/>
      <c r="N437" s="398"/>
      <c r="O437" s="398"/>
      <c r="P437" s="398"/>
      <c r="Q437" s="398"/>
      <c r="R437" s="398"/>
      <c r="S437" s="398"/>
      <c r="T437" s="398"/>
      <c r="U437" s="398"/>
      <c r="V437" s="398"/>
      <c r="W437" s="398"/>
      <c r="X437" s="398"/>
      <c r="Y437" s="398"/>
      <c r="Z437" s="398"/>
      <c r="AA437" s="398"/>
      <c r="AB437" s="398"/>
      <c r="AC437" s="398"/>
      <c r="AD437" s="398"/>
      <c r="AE437" s="398"/>
      <c r="AF437" s="398"/>
      <c r="AG437" s="398"/>
      <c r="AH437" s="398"/>
      <c r="AI437" s="398"/>
      <c r="AJ437" s="398"/>
      <c r="AK437" s="417"/>
      <c r="AL437" s="417"/>
      <c r="AM437" s="417"/>
    </row>
    <row r="438" spans="1:42" x14ac:dyDescent="0.2">
      <c r="A438" s="398"/>
      <c r="B438" s="398"/>
      <c r="C438" s="398"/>
      <c r="D438" s="398"/>
      <c r="E438" s="398"/>
      <c r="F438" s="394"/>
      <c r="G438" s="438"/>
      <c r="H438" s="398"/>
      <c r="I438" s="398"/>
      <c r="J438" s="398"/>
      <c r="K438" s="398"/>
      <c r="L438" s="398"/>
      <c r="M438" s="398"/>
      <c r="N438" s="398"/>
      <c r="O438" s="398"/>
      <c r="P438" s="398"/>
      <c r="Q438" s="398"/>
      <c r="R438" s="398"/>
      <c r="S438" s="398"/>
      <c r="T438" s="398"/>
      <c r="U438" s="398"/>
      <c r="V438" s="398"/>
      <c r="W438" s="398"/>
      <c r="X438" s="398"/>
      <c r="Y438" s="398"/>
      <c r="Z438" s="398"/>
      <c r="AA438" s="398"/>
      <c r="AB438" s="398"/>
      <c r="AC438" s="398"/>
      <c r="AD438" s="398"/>
      <c r="AE438" s="398"/>
      <c r="AF438" s="398"/>
      <c r="AG438" s="398"/>
      <c r="AH438" s="398"/>
      <c r="AI438" s="398"/>
      <c r="AJ438" s="398"/>
      <c r="AK438" s="417"/>
      <c r="AL438" s="417"/>
      <c r="AM438" s="417"/>
    </row>
    <row r="439" spans="1:42" x14ac:dyDescent="0.2">
      <c r="A439" s="398"/>
      <c r="B439" s="398"/>
      <c r="C439" s="398"/>
      <c r="D439" s="398"/>
      <c r="E439" s="398"/>
      <c r="F439" s="394"/>
      <c r="G439" s="438"/>
      <c r="H439" s="398"/>
      <c r="I439" s="398"/>
      <c r="J439" s="398"/>
      <c r="K439" s="398"/>
      <c r="L439" s="398"/>
      <c r="M439" s="398"/>
      <c r="N439" s="398"/>
      <c r="O439" s="398"/>
      <c r="P439" s="398"/>
      <c r="Q439" s="398"/>
      <c r="R439" s="398"/>
      <c r="S439" s="398"/>
      <c r="T439" s="398"/>
      <c r="U439" s="398"/>
      <c r="V439" s="398"/>
      <c r="W439" s="398"/>
      <c r="X439" s="398"/>
      <c r="Y439" s="398"/>
      <c r="Z439" s="398"/>
      <c r="AA439" s="398"/>
      <c r="AB439" s="398"/>
      <c r="AC439" s="398"/>
      <c r="AD439" s="398"/>
      <c r="AE439" s="398"/>
      <c r="AF439" s="398"/>
      <c r="AG439" s="398"/>
      <c r="AH439" s="398"/>
      <c r="AI439" s="398"/>
      <c r="AJ439" s="398"/>
      <c r="AK439" s="417"/>
      <c r="AL439" s="417"/>
      <c r="AM439" s="417"/>
    </row>
    <row r="440" spans="1:42" x14ac:dyDescent="0.2">
      <c r="A440" s="398"/>
      <c r="B440" s="398"/>
      <c r="C440" s="398"/>
      <c r="D440" s="398"/>
      <c r="E440" s="398"/>
      <c r="F440" s="394"/>
      <c r="G440" s="438"/>
      <c r="H440" s="398"/>
      <c r="I440" s="398"/>
      <c r="J440" s="398"/>
      <c r="K440" s="398"/>
      <c r="L440" s="398"/>
      <c r="M440" s="398"/>
      <c r="N440" s="398"/>
      <c r="O440" s="398"/>
      <c r="P440" s="398"/>
      <c r="Q440" s="398"/>
      <c r="R440" s="398"/>
      <c r="S440" s="398"/>
      <c r="T440" s="398"/>
      <c r="U440" s="398"/>
      <c r="V440" s="398"/>
      <c r="W440" s="398"/>
      <c r="X440" s="398"/>
      <c r="Y440" s="398"/>
      <c r="Z440" s="398"/>
      <c r="AA440" s="398"/>
      <c r="AB440" s="398"/>
      <c r="AC440" s="398"/>
      <c r="AD440" s="398"/>
      <c r="AE440" s="398"/>
      <c r="AF440" s="398"/>
      <c r="AG440" s="398"/>
      <c r="AH440" s="398"/>
      <c r="AI440" s="398"/>
      <c r="AJ440" s="398"/>
      <c r="AK440" s="417"/>
      <c r="AL440" s="417"/>
      <c r="AM440" s="417"/>
    </row>
    <row r="441" spans="1:42" x14ac:dyDescent="0.2">
      <c r="A441" s="398"/>
      <c r="B441" s="398"/>
      <c r="C441" s="398"/>
      <c r="D441" s="398"/>
      <c r="E441" s="398"/>
      <c r="F441" s="398"/>
      <c r="G441" s="398"/>
      <c r="H441" s="398"/>
      <c r="I441" s="398"/>
      <c r="J441" s="398"/>
      <c r="K441" s="398"/>
      <c r="L441" s="398"/>
      <c r="M441" s="398"/>
      <c r="N441" s="398"/>
      <c r="O441" s="398"/>
      <c r="P441" s="398"/>
      <c r="Q441" s="398"/>
      <c r="R441" s="398"/>
      <c r="S441" s="398"/>
      <c r="T441" s="398"/>
      <c r="U441" s="398"/>
      <c r="V441" s="398"/>
      <c r="W441" s="398"/>
      <c r="X441" s="398"/>
      <c r="Y441" s="398"/>
      <c r="Z441" s="398"/>
      <c r="AA441" s="398"/>
      <c r="AB441" s="398"/>
      <c r="AC441" s="398"/>
      <c r="AD441" s="398"/>
      <c r="AE441" s="398"/>
      <c r="AF441" s="398"/>
      <c r="AG441" s="398"/>
      <c r="AH441" s="398"/>
      <c r="AI441" s="398"/>
      <c r="AJ441" s="398"/>
      <c r="AK441" s="417"/>
      <c r="AL441" s="417"/>
      <c r="AM441" s="417"/>
    </row>
    <row r="442" spans="1:42" x14ac:dyDescent="0.2">
      <c r="A442" s="398"/>
      <c r="B442" s="398"/>
      <c r="C442" s="398"/>
      <c r="D442" s="398"/>
      <c r="E442" s="398"/>
      <c r="F442" s="398"/>
      <c r="G442" s="398"/>
      <c r="H442" s="398"/>
      <c r="I442" s="398"/>
      <c r="J442" s="398"/>
      <c r="K442" s="398"/>
      <c r="L442" s="398"/>
      <c r="M442" s="398"/>
      <c r="N442" s="398"/>
      <c r="O442" s="398"/>
      <c r="P442" s="398"/>
      <c r="Q442" s="398"/>
      <c r="R442" s="398"/>
      <c r="S442" s="398"/>
      <c r="T442" s="398"/>
      <c r="U442" s="398"/>
      <c r="V442" s="398"/>
      <c r="W442" s="398"/>
      <c r="X442" s="398"/>
      <c r="Y442" s="398"/>
      <c r="Z442" s="398"/>
      <c r="AA442" s="398"/>
      <c r="AB442" s="398"/>
      <c r="AC442" s="398"/>
      <c r="AD442" s="398"/>
      <c r="AE442" s="398"/>
      <c r="AF442" s="398"/>
      <c r="AG442" s="398"/>
      <c r="AH442" s="398"/>
      <c r="AI442" s="398"/>
      <c r="AJ442" s="398"/>
      <c r="AK442" s="417"/>
      <c r="AL442" s="417"/>
      <c r="AM442" s="417"/>
    </row>
    <row r="443" spans="1:42" x14ac:dyDescent="0.2">
      <c r="A443" s="398"/>
      <c r="B443" s="398"/>
      <c r="C443" s="398"/>
      <c r="D443" s="398"/>
      <c r="E443" s="398"/>
      <c r="F443" s="398"/>
      <c r="G443" s="398"/>
      <c r="H443" s="398"/>
      <c r="I443" s="398"/>
      <c r="J443" s="398"/>
      <c r="K443" s="398"/>
      <c r="L443" s="398"/>
      <c r="M443" s="398"/>
      <c r="N443" s="398"/>
      <c r="O443" s="398"/>
      <c r="P443" s="398"/>
      <c r="Q443" s="398"/>
      <c r="R443" s="398"/>
      <c r="S443" s="398"/>
      <c r="T443" s="398"/>
      <c r="U443" s="398"/>
      <c r="V443" s="398"/>
      <c r="W443" s="398"/>
      <c r="X443" s="398"/>
      <c r="Y443" s="398"/>
      <c r="Z443" s="398"/>
      <c r="AA443" s="398"/>
      <c r="AB443" s="398"/>
      <c r="AC443" s="398"/>
      <c r="AD443" s="398"/>
      <c r="AE443" s="398"/>
      <c r="AF443" s="398"/>
      <c r="AG443" s="398"/>
      <c r="AH443" s="398"/>
      <c r="AI443" s="398"/>
      <c r="AJ443" s="398"/>
      <c r="AK443" s="417"/>
      <c r="AL443" s="417"/>
      <c r="AM443" s="417"/>
    </row>
    <row r="444" spans="1:42" x14ac:dyDescent="0.2">
      <c r="A444" s="398"/>
      <c r="B444" s="398"/>
      <c r="C444" s="398"/>
      <c r="D444" s="398"/>
      <c r="E444" s="398"/>
      <c r="F444" s="398"/>
      <c r="G444" s="398"/>
      <c r="H444" s="398"/>
      <c r="I444" s="398"/>
      <c r="J444" s="398"/>
      <c r="K444" s="398"/>
      <c r="L444" s="398"/>
      <c r="M444" s="398"/>
      <c r="N444" s="398"/>
      <c r="O444" s="398"/>
      <c r="P444" s="398"/>
      <c r="Q444" s="398"/>
      <c r="R444" s="398"/>
      <c r="S444" s="398"/>
      <c r="T444" s="398"/>
      <c r="U444" s="398"/>
      <c r="V444" s="398"/>
      <c r="W444" s="398"/>
      <c r="X444" s="398"/>
      <c r="Y444" s="398"/>
      <c r="Z444" s="398"/>
      <c r="AA444" s="398"/>
      <c r="AB444" s="398"/>
      <c r="AC444" s="398"/>
      <c r="AD444" s="398"/>
      <c r="AE444" s="398"/>
      <c r="AF444" s="398"/>
      <c r="AG444" s="398"/>
      <c r="AH444" s="398"/>
      <c r="AI444" s="398"/>
      <c r="AJ444" s="398"/>
      <c r="AK444" s="398"/>
      <c r="AL444" s="398"/>
      <c r="AM444" s="398"/>
      <c r="AN444" s="398"/>
      <c r="AO444" s="398"/>
      <c r="AP444" s="398"/>
    </row>
    <row r="445" spans="1:42" x14ac:dyDescent="0.2">
      <c r="A445" s="398"/>
      <c r="B445" s="398"/>
      <c r="C445" s="398"/>
      <c r="D445" s="398"/>
      <c r="E445" s="398"/>
      <c r="F445" s="398"/>
      <c r="G445" s="398"/>
      <c r="H445" s="398"/>
      <c r="I445" s="398"/>
      <c r="J445" s="398"/>
      <c r="K445" s="398"/>
      <c r="L445" s="398"/>
      <c r="M445" s="398"/>
      <c r="N445" s="398"/>
      <c r="O445" s="398"/>
      <c r="P445" s="398"/>
      <c r="Q445" s="398"/>
      <c r="R445" s="398"/>
      <c r="S445" s="398"/>
      <c r="T445" s="398"/>
      <c r="U445" s="398"/>
      <c r="V445" s="398"/>
      <c r="W445" s="398"/>
      <c r="X445" s="398"/>
      <c r="Y445" s="398"/>
      <c r="Z445" s="398"/>
      <c r="AA445" s="398"/>
      <c r="AB445" s="398"/>
      <c r="AC445" s="398"/>
      <c r="AD445" s="398"/>
      <c r="AE445" s="398"/>
      <c r="AF445" s="398"/>
      <c r="AG445" s="398"/>
      <c r="AH445" s="398"/>
      <c r="AI445" s="398"/>
      <c r="AJ445" s="398"/>
      <c r="AK445" s="398"/>
      <c r="AL445" s="398"/>
      <c r="AM445" s="398"/>
      <c r="AN445" s="398"/>
      <c r="AO445" s="398"/>
      <c r="AP445" s="398"/>
    </row>
    <row r="446" spans="1:42" x14ac:dyDescent="0.2">
      <c r="A446" s="398"/>
      <c r="B446" s="398"/>
      <c r="C446" s="398"/>
      <c r="D446" s="398"/>
      <c r="E446" s="398"/>
      <c r="F446" s="398"/>
      <c r="G446" s="398"/>
      <c r="H446" s="398"/>
      <c r="I446" s="398"/>
      <c r="J446" s="398"/>
      <c r="K446" s="398"/>
      <c r="L446" s="398"/>
      <c r="M446" s="398"/>
      <c r="N446" s="398"/>
      <c r="O446" s="398"/>
      <c r="P446" s="398"/>
      <c r="Q446" s="398"/>
      <c r="R446" s="398"/>
      <c r="S446" s="398"/>
      <c r="T446" s="398"/>
      <c r="U446" s="398"/>
      <c r="V446" s="398"/>
      <c r="W446" s="398"/>
      <c r="X446" s="398"/>
      <c r="Y446" s="398"/>
      <c r="Z446" s="398"/>
      <c r="AA446" s="398"/>
      <c r="AB446" s="398"/>
      <c r="AC446" s="398"/>
      <c r="AD446" s="398"/>
      <c r="AE446" s="398"/>
      <c r="AF446" s="398"/>
      <c r="AG446" s="398"/>
      <c r="AH446" s="398"/>
      <c r="AI446" s="398"/>
      <c r="AJ446" s="398"/>
      <c r="AK446" s="398"/>
      <c r="AL446" s="398"/>
      <c r="AM446" s="398"/>
      <c r="AN446" s="398"/>
      <c r="AO446" s="398"/>
      <c r="AP446" s="398"/>
    </row>
    <row r="447" spans="1:42" x14ac:dyDescent="0.2">
      <c r="A447" s="398"/>
      <c r="B447" s="398"/>
      <c r="C447" s="398"/>
      <c r="D447" s="398"/>
      <c r="E447" s="398"/>
      <c r="F447" s="398"/>
      <c r="G447" s="398"/>
      <c r="H447" s="398"/>
      <c r="I447" s="398"/>
      <c r="J447" s="398"/>
      <c r="K447" s="398"/>
      <c r="L447" s="398"/>
      <c r="M447" s="398"/>
      <c r="N447" s="398"/>
      <c r="O447" s="398"/>
      <c r="P447" s="398"/>
      <c r="Q447" s="398"/>
      <c r="R447" s="398"/>
      <c r="S447" s="398"/>
      <c r="T447" s="398"/>
      <c r="U447" s="398"/>
      <c r="V447" s="398"/>
      <c r="W447" s="398"/>
      <c r="X447" s="398"/>
      <c r="Y447" s="398"/>
      <c r="Z447" s="398"/>
      <c r="AA447" s="398"/>
      <c r="AB447" s="398"/>
      <c r="AC447" s="398"/>
      <c r="AD447" s="398"/>
      <c r="AE447" s="398"/>
      <c r="AF447" s="398"/>
      <c r="AG447" s="398"/>
      <c r="AH447" s="398"/>
      <c r="AI447" s="398"/>
      <c r="AJ447" s="398"/>
      <c r="AK447" s="398"/>
      <c r="AL447" s="398"/>
      <c r="AM447" s="398"/>
      <c r="AN447" s="398"/>
      <c r="AO447" s="398"/>
      <c r="AP447" s="398"/>
    </row>
    <row r="448" spans="1:42" x14ac:dyDescent="0.2">
      <c r="A448" s="398"/>
      <c r="B448" s="398"/>
      <c r="C448" s="398"/>
      <c r="D448" s="398"/>
      <c r="E448" s="398"/>
      <c r="F448" s="398"/>
      <c r="G448" s="398"/>
      <c r="H448" s="398"/>
      <c r="I448" s="398"/>
      <c r="J448" s="398"/>
      <c r="K448" s="398"/>
      <c r="L448" s="398"/>
      <c r="M448" s="398"/>
      <c r="N448" s="398"/>
      <c r="O448" s="398"/>
      <c r="P448" s="398"/>
      <c r="Q448" s="398"/>
      <c r="R448" s="398"/>
      <c r="S448" s="398"/>
      <c r="T448" s="398"/>
      <c r="U448" s="398"/>
      <c r="V448" s="398"/>
      <c r="W448" s="398"/>
      <c r="X448" s="398"/>
      <c r="Y448" s="398"/>
      <c r="Z448" s="398"/>
      <c r="AA448" s="398"/>
      <c r="AB448" s="398"/>
      <c r="AC448" s="398"/>
      <c r="AD448" s="398"/>
      <c r="AE448" s="398"/>
      <c r="AF448" s="398"/>
      <c r="AG448" s="398"/>
      <c r="AH448" s="398"/>
      <c r="AI448" s="398"/>
      <c r="AJ448" s="398"/>
      <c r="AK448" s="398"/>
      <c r="AL448" s="398"/>
      <c r="AM448" s="398"/>
      <c r="AN448" s="398"/>
      <c r="AO448" s="398"/>
      <c r="AP448" s="398"/>
    </row>
    <row r="449" spans="1:42" x14ac:dyDescent="0.2">
      <c r="A449" s="398"/>
      <c r="B449" s="398"/>
      <c r="C449" s="398"/>
      <c r="D449" s="398"/>
      <c r="E449" s="398"/>
      <c r="F449" s="398"/>
      <c r="G449" s="398"/>
      <c r="H449" s="398"/>
      <c r="I449" s="398"/>
      <c r="J449" s="398"/>
      <c r="K449" s="398"/>
      <c r="L449" s="398"/>
      <c r="M449" s="398"/>
      <c r="N449" s="398"/>
      <c r="O449" s="398"/>
      <c r="P449" s="398"/>
      <c r="Q449" s="398"/>
      <c r="R449" s="398"/>
      <c r="S449" s="398"/>
      <c r="T449" s="398"/>
      <c r="U449" s="398"/>
      <c r="V449" s="398"/>
      <c r="W449" s="398"/>
      <c r="X449" s="398"/>
      <c r="Y449" s="398"/>
      <c r="Z449" s="398"/>
      <c r="AA449" s="398"/>
      <c r="AB449" s="398"/>
      <c r="AC449" s="398"/>
      <c r="AD449" s="398"/>
      <c r="AE449" s="398"/>
      <c r="AF449" s="398"/>
      <c r="AG449" s="398"/>
      <c r="AH449" s="398"/>
      <c r="AI449" s="398"/>
      <c r="AJ449" s="398"/>
      <c r="AK449" s="398"/>
      <c r="AL449" s="398"/>
      <c r="AM449" s="398"/>
      <c r="AN449" s="398"/>
      <c r="AO449" s="398"/>
      <c r="AP449" s="398"/>
    </row>
    <row r="450" spans="1:42" x14ac:dyDescent="0.2">
      <c r="A450" s="398"/>
      <c r="B450" s="398"/>
      <c r="C450" s="398"/>
      <c r="D450" s="398"/>
      <c r="E450" s="398"/>
      <c r="F450" s="398"/>
      <c r="G450" s="398"/>
      <c r="H450" s="398"/>
      <c r="I450" s="398"/>
      <c r="J450" s="398"/>
      <c r="K450" s="398"/>
      <c r="L450" s="398"/>
      <c r="M450" s="398"/>
      <c r="N450" s="398"/>
      <c r="O450" s="398"/>
      <c r="P450" s="398"/>
      <c r="Q450" s="398"/>
      <c r="R450" s="398"/>
      <c r="S450" s="398"/>
      <c r="T450" s="398"/>
      <c r="U450" s="398"/>
      <c r="V450" s="398"/>
      <c r="W450" s="398"/>
      <c r="X450" s="398"/>
      <c r="Y450" s="398"/>
      <c r="Z450" s="398"/>
      <c r="AA450" s="398"/>
      <c r="AB450" s="398"/>
      <c r="AC450" s="398"/>
      <c r="AD450" s="398"/>
      <c r="AE450" s="398"/>
      <c r="AF450" s="398"/>
      <c r="AG450" s="398"/>
      <c r="AH450" s="398"/>
      <c r="AI450" s="398"/>
      <c r="AJ450" s="398"/>
      <c r="AK450" s="398"/>
      <c r="AL450" s="398"/>
      <c r="AM450" s="398"/>
      <c r="AN450" s="398"/>
      <c r="AO450" s="398"/>
      <c r="AP450" s="398"/>
    </row>
    <row r="451" spans="1:42" x14ac:dyDescent="0.2">
      <c r="A451" s="398"/>
      <c r="B451" s="398"/>
      <c r="C451" s="398"/>
      <c r="D451" s="398"/>
      <c r="E451" s="398"/>
      <c r="F451" s="398"/>
      <c r="G451" s="398"/>
      <c r="H451" s="398"/>
      <c r="I451" s="398"/>
      <c r="J451" s="398"/>
      <c r="K451" s="398"/>
      <c r="L451" s="398"/>
      <c r="M451" s="398"/>
      <c r="N451" s="398"/>
      <c r="O451" s="398"/>
      <c r="P451" s="398"/>
      <c r="Q451" s="398"/>
      <c r="R451" s="398"/>
      <c r="S451" s="398"/>
      <c r="T451" s="398"/>
      <c r="U451" s="398"/>
      <c r="V451" s="398"/>
      <c r="W451" s="398"/>
      <c r="X451" s="398"/>
      <c r="Y451" s="398"/>
      <c r="Z451" s="398"/>
      <c r="AA451" s="398"/>
      <c r="AB451" s="398"/>
      <c r="AC451" s="398"/>
      <c r="AD451" s="398"/>
      <c r="AE451" s="398"/>
      <c r="AF451" s="398"/>
      <c r="AG451" s="398"/>
      <c r="AH451" s="398"/>
      <c r="AI451" s="398"/>
      <c r="AJ451" s="398"/>
      <c r="AK451" s="398"/>
      <c r="AL451" s="398"/>
      <c r="AM451" s="398"/>
      <c r="AN451" s="398"/>
      <c r="AO451" s="398"/>
      <c r="AP451" s="398"/>
    </row>
    <row r="452" spans="1:42" x14ac:dyDescent="0.2">
      <c r="A452" s="398"/>
      <c r="B452" s="398"/>
      <c r="C452" s="398"/>
      <c r="D452" s="398"/>
      <c r="E452" s="398"/>
      <c r="F452" s="398"/>
      <c r="G452" s="398"/>
      <c r="H452" s="398"/>
      <c r="I452" s="398"/>
      <c r="J452" s="398"/>
      <c r="K452" s="398"/>
      <c r="L452" s="398"/>
      <c r="M452" s="398"/>
      <c r="N452" s="398"/>
      <c r="O452" s="398"/>
      <c r="P452" s="398"/>
      <c r="Q452" s="398"/>
      <c r="R452" s="398"/>
      <c r="S452" s="398"/>
      <c r="T452" s="398"/>
      <c r="U452" s="398"/>
      <c r="V452" s="398"/>
      <c r="W452" s="398"/>
      <c r="X452" s="398"/>
      <c r="Y452" s="398"/>
      <c r="Z452" s="398"/>
      <c r="AA452" s="398"/>
      <c r="AB452" s="398"/>
      <c r="AC452" s="398"/>
      <c r="AD452" s="398"/>
      <c r="AE452" s="398"/>
      <c r="AF452" s="398"/>
      <c r="AG452" s="398"/>
      <c r="AH452" s="398"/>
      <c r="AI452" s="398"/>
      <c r="AJ452" s="398"/>
      <c r="AK452" s="398"/>
      <c r="AL452" s="398"/>
      <c r="AM452" s="398"/>
      <c r="AN452" s="398"/>
      <c r="AO452" s="398"/>
      <c r="AP452" s="398"/>
    </row>
    <row r="453" spans="1:42" x14ac:dyDescent="0.2">
      <c r="A453" s="398"/>
      <c r="B453" s="398"/>
      <c r="C453" s="398"/>
      <c r="D453" s="398"/>
      <c r="E453" s="398"/>
      <c r="F453" s="398"/>
      <c r="G453" s="398"/>
      <c r="H453" s="398"/>
      <c r="I453" s="398"/>
      <c r="J453" s="398"/>
      <c r="K453" s="398"/>
      <c r="L453" s="398"/>
      <c r="M453" s="398"/>
      <c r="N453" s="398"/>
      <c r="O453" s="398"/>
      <c r="P453" s="398"/>
      <c r="Q453" s="398"/>
      <c r="R453" s="398"/>
      <c r="S453" s="398"/>
      <c r="T453" s="398"/>
      <c r="U453" s="398"/>
      <c r="V453" s="398"/>
      <c r="W453" s="398"/>
      <c r="X453" s="398"/>
      <c r="Y453" s="398"/>
      <c r="Z453" s="398"/>
      <c r="AA453" s="398"/>
      <c r="AB453" s="398"/>
      <c r="AC453" s="398"/>
      <c r="AD453" s="398"/>
      <c r="AE453" s="398"/>
      <c r="AF453" s="398"/>
      <c r="AG453" s="398"/>
      <c r="AH453" s="398"/>
      <c r="AI453" s="398"/>
      <c r="AJ453" s="398"/>
      <c r="AK453" s="398"/>
      <c r="AL453" s="398"/>
      <c r="AM453" s="398"/>
      <c r="AN453" s="398"/>
      <c r="AO453" s="398"/>
      <c r="AP453" s="398"/>
    </row>
    <row r="454" spans="1:42" x14ac:dyDescent="0.2">
      <c r="A454" s="398"/>
      <c r="B454" s="398"/>
      <c r="C454" s="398"/>
      <c r="D454" s="398"/>
      <c r="E454" s="398"/>
      <c r="F454" s="398"/>
      <c r="G454" s="398"/>
      <c r="H454" s="398"/>
      <c r="I454" s="398"/>
      <c r="J454" s="398"/>
      <c r="K454" s="398"/>
      <c r="L454" s="398"/>
      <c r="M454" s="398"/>
      <c r="N454" s="398"/>
      <c r="O454" s="398"/>
      <c r="P454" s="398"/>
      <c r="Q454" s="398"/>
      <c r="R454" s="398"/>
      <c r="S454" s="398"/>
      <c r="T454" s="398"/>
      <c r="U454" s="398"/>
      <c r="V454" s="398"/>
      <c r="W454" s="398"/>
      <c r="X454" s="398"/>
      <c r="Y454" s="398"/>
      <c r="Z454" s="398"/>
      <c r="AA454" s="398"/>
      <c r="AB454" s="398"/>
      <c r="AC454" s="398"/>
      <c r="AD454" s="398"/>
      <c r="AE454" s="398"/>
      <c r="AF454" s="398"/>
      <c r="AG454" s="398"/>
      <c r="AH454" s="398"/>
      <c r="AI454" s="398"/>
      <c r="AJ454" s="398"/>
      <c r="AK454" s="398"/>
      <c r="AL454" s="398"/>
      <c r="AM454" s="398"/>
      <c r="AN454" s="398"/>
      <c r="AO454" s="398"/>
      <c r="AP454" s="398"/>
    </row>
    <row r="455" spans="1:42" x14ac:dyDescent="0.2">
      <c r="A455" s="398"/>
      <c r="B455" s="398"/>
      <c r="C455" s="398"/>
      <c r="D455" s="398"/>
      <c r="E455" s="398"/>
      <c r="F455" s="398"/>
      <c r="G455" s="398"/>
      <c r="H455" s="398"/>
      <c r="I455" s="398"/>
      <c r="J455" s="398"/>
      <c r="K455" s="398"/>
      <c r="L455" s="398"/>
      <c r="M455" s="398"/>
      <c r="N455" s="398"/>
      <c r="O455" s="398"/>
      <c r="P455" s="398"/>
      <c r="Q455" s="398"/>
      <c r="R455" s="398"/>
      <c r="S455" s="398"/>
      <c r="T455" s="398"/>
      <c r="U455" s="398"/>
      <c r="V455" s="398"/>
      <c r="W455" s="398"/>
      <c r="X455" s="398"/>
      <c r="Y455" s="398"/>
      <c r="Z455" s="398"/>
      <c r="AA455" s="398"/>
      <c r="AB455" s="398"/>
      <c r="AC455" s="398"/>
      <c r="AD455" s="398"/>
      <c r="AE455" s="398"/>
      <c r="AF455" s="398"/>
      <c r="AG455" s="398"/>
      <c r="AH455" s="398"/>
      <c r="AI455" s="398"/>
      <c r="AJ455" s="398"/>
      <c r="AK455" s="398"/>
      <c r="AL455" s="398"/>
      <c r="AM455" s="398"/>
      <c r="AN455" s="398"/>
      <c r="AO455" s="398"/>
      <c r="AP455" s="398"/>
    </row>
    <row r="456" spans="1:42" x14ac:dyDescent="0.2">
      <c r="A456" s="398"/>
      <c r="B456" s="398"/>
      <c r="C456" s="398"/>
      <c r="D456" s="398"/>
      <c r="E456" s="398"/>
      <c r="F456" s="398"/>
      <c r="G456" s="398"/>
      <c r="H456" s="398"/>
      <c r="I456" s="398"/>
      <c r="J456" s="398"/>
      <c r="K456" s="398"/>
      <c r="L456" s="398"/>
      <c r="M456" s="398"/>
      <c r="N456" s="398"/>
      <c r="O456" s="398"/>
      <c r="P456" s="398"/>
      <c r="Q456" s="398"/>
      <c r="R456" s="398"/>
      <c r="S456" s="398"/>
      <c r="T456" s="398"/>
      <c r="U456" s="398"/>
      <c r="V456" s="398"/>
      <c r="W456" s="398"/>
      <c r="X456" s="398"/>
      <c r="Y456" s="398"/>
      <c r="Z456" s="398"/>
      <c r="AA456" s="398"/>
      <c r="AB456" s="398"/>
      <c r="AC456" s="398"/>
      <c r="AD456" s="398"/>
      <c r="AE456" s="398"/>
      <c r="AF456" s="398"/>
      <c r="AG456" s="398"/>
      <c r="AH456" s="398"/>
      <c r="AI456" s="398"/>
      <c r="AJ456" s="398"/>
      <c r="AK456" s="398"/>
      <c r="AL456" s="398"/>
      <c r="AM456" s="398"/>
      <c r="AN456" s="398"/>
      <c r="AO456" s="398"/>
      <c r="AP456" s="398"/>
    </row>
    <row r="457" spans="1:42" x14ac:dyDescent="0.2">
      <c r="A457" s="398"/>
      <c r="B457" s="398"/>
      <c r="C457" s="398"/>
      <c r="D457" s="398"/>
      <c r="E457" s="398"/>
      <c r="F457" s="398"/>
      <c r="G457" s="398"/>
      <c r="H457" s="398"/>
      <c r="I457" s="398"/>
      <c r="J457" s="398"/>
      <c r="K457" s="398"/>
      <c r="L457" s="398"/>
      <c r="M457" s="398"/>
      <c r="N457" s="398"/>
      <c r="O457" s="398"/>
      <c r="P457" s="398"/>
      <c r="Q457" s="398"/>
      <c r="R457" s="398"/>
      <c r="S457" s="398"/>
      <c r="T457" s="398"/>
      <c r="U457" s="398"/>
      <c r="V457" s="398"/>
      <c r="W457" s="398"/>
      <c r="X457" s="398"/>
      <c r="Y457" s="398"/>
      <c r="Z457" s="398"/>
      <c r="AA457" s="398"/>
      <c r="AB457" s="398"/>
      <c r="AC457" s="398"/>
      <c r="AD457" s="398"/>
      <c r="AE457" s="398"/>
      <c r="AF457" s="398"/>
      <c r="AG457" s="398"/>
      <c r="AH457" s="398"/>
      <c r="AI457" s="398"/>
      <c r="AJ457" s="398"/>
      <c r="AK457" s="398"/>
      <c r="AL457" s="398"/>
      <c r="AM457" s="398"/>
      <c r="AN457" s="398"/>
      <c r="AO457" s="398"/>
      <c r="AP457" s="398"/>
    </row>
    <row r="458" spans="1:42" x14ac:dyDescent="0.2">
      <c r="A458" s="398"/>
      <c r="B458" s="398"/>
      <c r="C458" s="398"/>
      <c r="D458" s="398"/>
      <c r="E458" s="398"/>
      <c r="F458" s="398"/>
      <c r="G458" s="398"/>
      <c r="H458" s="398"/>
      <c r="I458" s="398"/>
      <c r="J458" s="398"/>
      <c r="K458" s="398"/>
      <c r="L458" s="398"/>
      <c r="M458" s="398"/>
      <c r="N458" s="398"/>
      <c r="O458" s="398"/>
      <c r="P458" s="398"/>
      <c r="Q458" s="398"/>
      <c r="R458" s="398"/>
      <c r="S458" s="398"/>
      <c r="T458" s="398"/>
      <c r="U458" s="398"/>
      <c r="V458" s="398"/>
      <c r="W458" s="398"/>
      <c r="X458" s="398"/>
      <c r="Y458" s="398"/>
      <c r="Z458" s="398"/>
      <c r="AA458" s="398"/>
      <c r="AB458" s="398"/>
      <c r="AC458" s="398"/>
      <c r="AD458" s="398"/>
      <c r="AE458" s="398"/>
      <c r="AF458" s="398"/>
      <c r="AG458" s="398"/>
      <c r="AH458" s="398"/>
      <c r="AI458" s="398"/>
      <c r="AJ458" s="398"/>
      <c r="AK458" s="398"/>
      <c r="AL458" s="398"/>
      <c r="AM458" s="398"/>
      <c r="AN458" s="398"/>
      <c r="AO458" s="398"/>
      <c r="AP458" s="398"/>
    </row>
    <row r="459" spans="1:42" x14ac:dyDescent="0.2">
      <c r="A459" s="398"/>
      <c r="B459" s="398"/>
      <c r="C459" s="398"/>
      <c r="D459" s="398"/>
      <c r="E459" s="398"/>
      <c r="F459" s="398"/>
      <c r="G459" s="398"/>
      <c r="H459" s="398"/>
      <c r="I459" s="398"/>
      <c r="J459" s="398"/>
      <c r="K459" s="398"/>
      <c r="L459" s="398"/>
      <c r="M459" s="398"/>
      <c r="N459" s="398"/>
      <c r="O459" s="398"/>
      <c r="P459" s="398"/>
      <c r="Q459" s="398"/>
      <c r="R459" s="398"/>
      <c r="S459" s="398"/>
      <c r="T459" s="398"/>
      <c r="U459" s="398"/>
      <c r="V459" s="398"/>
      <c r="W459" s="398"/>
      <c r="X459" s="398"/>
      <c r="Y459" s="398"/>
      <c r="Z459" s="398"/>
      <c r="AA459" s="398"/>
      <c r="AB459" s="398"/>
      <c r="AC459" s="398"/>
      <c r="AD459" s="398"/>
      <c r="AE459" s="398"/>
      <c r="AF459" s="398"/>
      <c r="AG459" s="398"/>
      <c r="AH459" s="398"/>
      <c r="AI459" s="398"/>
      <c r="AJ459" s="398"/>
      <c r="AK459" s="398"/>
      <c r="AL459" s="398"/>
      <c r="AM459" s="398"/>
      <c r="AN459" s="398"/>
      <c r="AO459" s="398"/>
      <c r="AP459" s="398"/>
    </row>
    <row r="460" spans="1:42" x14ac:dyDescent="0.2">
      <c r="A460" s="398"/>
      <c r="B460" s="398"/>
      <c r="C460" s="398"/>
      <c r="D460" s="398"/>
      <c r="E460" s="398"/>
      <c r="F460" s="398"/>
      <c r="G460" s="398"/>
      <c r="H460" s="398"/>
      <c r="I460" s="398"/>
      <c r="J460" s="398"/>
      <c r="K460" s="398"/>
      <c r="L460" s="398"/>
      <c r="M460" s="398"/>
      <c r="N460" s="398"/>
      <c r="O460" s="398"/>
      <c r="P460" s="398"/>
      <c r="Q460" s="398"/>
      <c r="R460" s="398"/>
      <c r="S460" s="398"/>
      <c r="T460" s="398"/>
      <c r="U460" s="398"/>
      <c r="V460" s="398"/>
      <c r="W460" s="398"/>
      <c r="X460" s="398"/>
      <c r="Y460" s="398"/>
      <c r="Z460" s="398"/>
      <c r="AA460" s="398"/>
      <c r="AB460" s="398"/>
      <c r="AC460" s="398"/>
      <c r="AD460" s="398"/>
      <c r="AE460" s="398"/>
      <c r="AF460" s="398"/>
      <c r="AG460" s="398"/>
      <c r="AH460" s="398"/>
      <c r="AI460" s="398"/>
      <c r="AJ460" s="398"/>
      <c r="AK460" s="398"/>
      <c r="AL460" s="398"/>
      <c r="AM460" s="398"/>
      <c r="AN460" s="398"/>
      <c r="AO460" s="398"/>
      <c r="AP460" s="398"/>
    </row>
    <row r="461" spans="1:42" x14ac:dyDescent="0.2">
      <c r="A461" s="398"/>
      <c r="B461" s="398"/>
      <c r="C461" s="398"/>
      <c r="D461" s="398"/>
      <c r="E461" s="398"/>
      <c r="F461" s="398"/>
      <c r="G461" s="398"/>
      <c r="H461" s="398"/>
      <c r="I461" s="398"/>
      <c r="J461" s="398"/>
      <c r="K461" s="398"/>
      <c r="L461" s="398"/>
      <c r="M461" s="398"/>
      <c r="N461" s="398"/>
      <c r="O461" s="398"/>
      <c r="P461" s="398"/>
      <c r="Q461" s="398"/>
      <c r="R461" s="398"/>
      <c r="S461" s="398"/>
      <c r="T461" s="398"/>
      <c r="U461" s="398"/>
      <c r="V461" s="398"/>
      <c r="W461" s="398"/>
      <c r="X461" s="398"/>
      <c r="Y461" s="398"/>
      <c r="Z461" s="398"/>
      <c r="AA461" s="398"/>
      <c r="AB461" s="398"/>
      <c r="AC461" s="398"/>
      <c r="AD461" s="398"/>
      <c r="AE461" s="398"/>
      <c r="AF461" s="398"/>
      <c r="AG461" s="398"/>
      <c r="AH461" s="398"/>
      <c r="AI461" s="398"/>
      <c r="AJ461" s="398"/>
      <c r="AK461" s="398"/>
      <c r="AL461" s="398"/>
      <c r="AM461" s="398"/>
      <c r="AN461" s="398"/>
      <c r="AO461" s="398"/>
      <c r="AP461" s="398"/>
    </row>
    <row r="462" spans="1:42" x14ac:dyDescent="0.2">
      <c r="A462" s="398"/>
      <c r="B462" s="398"/>
      <c r="C462" s="398"/>
      <c r="D462" s="398"/>
      <c r="E462" s="398"/>
      <c r="F462" s="398"/>
      <c r="G462" s="398"/>
      <c r="H462" s="398"/>
      <c r="I462" s="398"/>
      <c r="J462" s="398"/>
      <c r="K462" s="398"/>
      <c r="L462" s="398"/>
      <c r="M462" s="398"/>
      <c r="N462" s="398"/>
      <c r="O462" s="398"/>
      <c r="P462" s="398"/>
      <c r="Q462" s="398"/>
      <c r="R462" s="398"/>
      <c r="S462" s="398"/>
      <c r="T462" s="398"/>
      <c r="U462" s="398"/>
      <c r="V462" s="398"/>
      <c r="W462" s="398"/>
      <c r="X462" s="398"/>
      <c r="Y462" s="398"/>
      <c r="Z462" s="398"/>
      <c r="AA462" s="398"/>
      <c r="AB462" s="398"/>
      <c r="AC462" s="398"/>
      <c r="AD462" s="398"/>
      <c r="AE462" s="398"/>
      <c r="AF462" s="398"/>
      <c r="AG462" s="398"/>
      <c r="AH462" s="398"/>
      <c r="AI462" s="398"/>
      <c r="AJ462" s="398"/>
      <c r="AK462" s="398"/>
      <c r="AL462" s="398"/>
      <c r="AM462" s="398"/>
      <c r="AN462" s="398"/>
      <c r="AO462" s="398"/>
      <c r="AP462" s="398"/>
    </row>
    <row r="463" spans="1:42" x14ac:dyDescent="0.2">
      <c r="A463" s="398"/>
      <c r="B463" s="398"/>
      <c r="C463" s="398"/>
      <c r="D463" s="398"/>
      <c r="E463" s="398"/>
      <c r="F463" s="398"/>
      <c r="G463" s="398"/>
      <c r="H463" s="398"/>
      <c r="I463" s="398"/>
      <c r="J463" s="398"/>
      <c r="K463" s="398"/>
      <c r="L463" s="398"/>
      <c r="M463" s="398"/>
      <c r="N463" s="398"/>
      <c r="O463" s="398"/>
      <c r="P463" s="398"/>
      <c r="Q463" s="398"/>
      <c r="R463" s="398"/>
      <c r="S463" s="398"/>
      <c r="T463" s="398"/>
      <c r="U463" s="398"/>
      <c r="V463" s="398"/>
      <c r="W463" s="398"/>
      <c r="X463" s="398"/>
      <c r="Y463" s="398"/>
      <c r="Z463" s="398"/>
      <c r="AA463" s="398"/>
      <c r="AB463" s="398"/>
      <c r="AC463" s="398"/>
      <c r="AD463" s="398"/>
      <c r="AE463" s="398"/>
      <c r="AF463" s="398"/>
      <c r="AG463" s="398"/>
      <c r="AH463" s="398"/>
      <c r="AI463" s="398"/>
      <c r="AJ463" s="398"/>
      <c r="AK463" s="398"/>
      <c r="AL463" s="398"/>
      <c r="AM463" s="398"/>
      <c r="AN463" s="398"/>
      <c r="AO463" s="398"/>
      <c r="AP463" s="398"/>
    </row>
    <row r="464" spans="1:42" x14ac:dyDescent="0.2">
      <c r="A464" s="398"/>
      <c r="B464" s="398"/>
      <c r="C464" s="398"/>
      <c r="D464" s="398"/>
      <c r="E464" s="398"/>
      <c r="F464" s="398"/>
      <c r="G464" s="398"/>
      <c r="H464" s="398"/>
      <c r="I464" s="398"/>
      <c r="J464" s="398"/>
      <c r="K464" s="398"/>
      <c r="L464" s="398"/>
      <c r="M464" s="398"/>
      <c r="N464" s="398"/>
      <c r="O464" s="398"/>
      <c r="P464" s="398"/>
      <c r="Q464" s="398"/>
      <c r="R464" s="398"/>
      <c r="S464" s="398"/>
      <c r="T464" s="398"/>
      <c r="U464" s="398"/>
      <c r="V464" s="398"/>
      <c r="W464" s="398"/>
      <c r="X464" s="398"/>
      <c r="Y464" s="398"/>
      <c r="Z464" s="398"/>
      <c r="AA464" s="398"/>
      <c r="AB464" s="398"/>
      <c r="AC464" s="398"/>
      <c r="AD464" s="398"/>
      <c r="AE464" s="398"/>
      <c r="AF464" s="398"/>
      <c r="AG464" s="398"/>
      <c r="AH464" s="398"/>
      <c r="AI464" s="398"/>
      <c r="AJ464" s="398"/>
      <c r="AK464" s="398"/>
      <c r="AL464" s="398"/>
      <c r="AM464" s="398"/>
      <c r="AN464" s="398"/>
      <c r="AO464" s="398"/>
      <c r="AP464" s="398"/>
    </row>
    <row r="465" spans="1:42" x14ac:dyDescent="0.2">
      <c r="A465" s="398"/>
      <c r="B465" s="398"/>
      <c r="C465" s="398"/>
      <c r="D465" s="398"/>
      <c r="E465" s="398"/>
      <c r="F465" s="398"/>
      <c r="G465" s="398"/>
      <c r="H465" s="398"/>
      <c r="I465" s="398"/>
      <c r="J465" s="398"/>
      <c r="K465" s="398"/>
      <c r="L465" s="398"/>
      <c r="M465" s="398"/>
      <c r="N465" s="398"/>
      <c r="O465" s="398"/>
      <c r="P465" s="398"/>
      <c r="Q465" s="398"/>
      <c r="R465" s="398"/>
      <c r="S465" s="398"/>
      <c r="T465" s="398"/>
      <c r="U465" s="398"/>
      <c r="V465" s="398"/>
      <c r="W465" s="398"/>
      <c r="X465" s="398"/>
      <c r="Y465" s="398"/>
      <c r="Z465" s="398"/>
      <c r="AA465" s="398"/>
      <c r="AB465" s="398"/>
      <c r="AC465" s="398"/>
      <c r="AD465" s="398"/>
      <c r="AE465" s="398"/>
      <c r="AF465" s="398"/>
      <c r="AG465" s="398"/>
      <c r="AH465" s="398"/>
      <c r="AI465" s="398"/>
      <c r="AJ465" s="398"/>
      <c r="AK465" s="398"/>
      <c r="AL465" s="398"/>
      <c r="AM465" s="398"/>
      <c r="AN465" s="398"/>
      <c r="AO465" s="398"/>
      <c r="AP465" s="398"/>
    </row>
    <row r="466" spans="1:42" x14ac:dyDescent="0.2">
      <c r="A466" s="398"/>
      <c r="B466" s="398"/>
      <c r="C466" s="398"/>
      <c r="D466" s="398"/>
      <c r="E466" s="398"/>
      <c r="F466" s="398"/>
      <c r="G466" s="398"/>
      <c r="H466" s="398"/>
      <c r="I466" s="398"/>
      <c r="J466" s="398"/>
      <c r="K466" s="398"/>
      <c r="L466" s="398"/>
      <c r="M466" s="398"/>
      <c r="N466" s="398"/>
      <c r="O466" s="398"/>
      <c r="P466" s="398"/>
      <c r="Q466" s="398"/>
      <c r="R466" s="398"/>
      <c r="S466" s="398"/>
      <c r="T466" s="398"/>
      <c r="U466" s="398"/>
      <c r="V466" s="398"/>
      <c r="W466" s="398"/>
      <c r="X466" s="398"/>
      <c r="Y466" s="398"/>
      <c r="Z466" s="398"/>
      <c r="AA466" s="398"/>
      <c r="AB466" s="398"/>
      <c r="AC466" s="398"/>
      <c r="AD466" s="398"/>
      <c r="AE466" s="398"/>
      <c r="AF466" s="398"/>
      <c r="AG466" s="398"/>
      <c r="AH466" s="398"/>
      <c r="AI466" s="398"/>
      <c r="AJ466" s="398"/>
      <c r="AK466" s="398"/>
      <c r="AL466" s="398"/>
      <c r="AM466" s="398"/>
      <c r="AN466" s="398"/>
      <c r="AO466" s="398"/>
      <c r="AP466" s="398"/>
    </row>
    <row r="467" spans="1:42" x14ac:dyDescent="0.2">
      <c r="A467" s="417"/>
      <c r="B467" s="417"/>
      <c r="C467" s="417"/>
      <c r="D467" s="417"/>
      <c r="E467" s="417"/>
      <c r="F467" s="417"/>
      <c r="G467" s="417"/>
      <c r="H467" s="417"/>
      <c r="I467" s="417"/>
      <c r="J467" s="417"/>
      <c r="K467" s="417"/>
      <c r="L467" s="417"/>
      <c r="M467" s="417"/>
      <c r="N467" s="417"/>
      <c r="O467" s="417"/>
      <c r="P467" s="417"/>
      <c r="Q467" s="417"/>
      <c r="R467" s="417"/>
      <c r="S467" s="417"/>
      <c r="T467" s="417"/>
      <c r="U467" s="417"/>
      <c r="V467" s="417"/>
      <c r="W467" s="417"/>
      <c r="X467" s="417"/>
      <c r="Y467" s="417"/>
      <c r="Z467" s="417"/>
      <c r="AA467" s="417"/>
      <c r="AB467" s="417"/>
      <c r="AC467" s="417"/>
      <c r="AD467" s="417"/>
      <c r="AE467" s="417"/>
      <c r="AF467" s="417"/>
      <c r="AG467" s="417"/>
      <c r="AH467" s="417"/>
      <c r="AI467" s="417"/>
      <c r="AJ467" s="417"/>
      <c r="AK467" s="417"/>
      <c r="AL467" s="417"/>
      <c r="AM467" s="417"/>
    </row>
    <row r="468" spans="1:42" x14ac:dyDescent="0.2">
      <c r="A468" s="417"/>
      <c r="B468" s="417"/>
      <c r="C468" s="417"/>
      <c r="D468" s="417"/>
      <c r="E468" s="417"/>
      <c r="F468" s="417"/>
      <c r="G468" s="417"/>
      <c r="H468" s="417"/>
      <c r="I468" s="417"/>
      <c r="J468" s="417"/>
      <c r="K468" s="417"/>
      <c r="L468" s="417"/>
      <c r="M468" s="417"/>
      <c r="N468" s="417"/>
      <c r="O468" s="417"/>
      <c r="P468" s="417"/>
      <c r="Q468" s="417"/>
      <c r="R468" s="417"/>
      <c r="S468" s="417"/>
      <c r="T468" s="417"/>
      <c r="U468" s="417"/>
      <c r="V468" s="417"/>
      <c r="W468" s="417"/>
      <c r="X468" s="417"/>
      <c r="Y468" s="417"/>
      <c r="Z468" s="417"/>
      <c r="AA468" s="417"/>
      <c r="AB468" s="417"/>
      <c r="AC468" s="417"/>
      <c r="AD468" s="417"/>
      <c r="AE468" s="417"/>
      <c r="AF468" s="417"/>
      <c r="AG468" s="417"/>
      <c r="AH468" s="417"/>
      <c r="AI468" s="417"/>
      <c r="AJ468" s="417"/>
      <c r="AK468" s="417"/>
      <c r="AL468" s="417"/>
      <c r="AM468" s="417"/>
    </row>
    <row r="469" spans="1:42" x14ac:dyDescent="0.2">
      <c r="A469" s="417"/>
      <c r="B469" s="417"/>
      <c r="C469" s="417"/>
      <c r="D469" s="417"/>
      <c r="E469" s="417"/>
      <c r="F469" s="417"/>
      <c r="G469" s="417"/>
      <c r="H469" s="417"/>
      <c r="I469" s="417"/>
      <c r="J469" s="417"/>
      <c r="K469" s="417"/>
      <c r="L469" s="417"/>
      <c r="M469" s="417"/>
      <c r="N469" s="417"/>
      <c r="O469" s="417"/>
      <c r="P469" s="417"/>
      <c r="Q469" s="417"/>
      <c r="R469" s="417"/>
      <c r="S469" s="417"/>
      <c r="T469" s="417"/>
      <c r="U469" s="417"/>
      <c r="V469" s="417"/>
      <c r="W469" s="417"/>
      <c r="X469" s="417"/>
      <c r="Y469" s="417"/>
      <c r="Z469" s="417"/>
      <c r="AA469" s="417"/>
      <c r="AB469" s="417"/>
      <c r="AC469" s="417"/>
      <c r="AD469" s="417"/>
      <c r="AE469" s="417"/>
      <c r="AF469" s="417"/>
      <c r="AG469" s="417"/>
      <c r="AH469" s="417"/>
      <c r="AI469" s="417"/>
      <c r="AJ469" s="417"/>
      <c r="AK469" s="417"/>
      <c r="AL469" s="417"/>
      <c r="AM469" s="417"/>
    </row>
    <row r="470" spans="1:42" x14ac:dyDescent="0.2">
      <c r="A470" s="417"/>
      <c r="B470" s="417"/>
      <c r="C470" s="417"/>
      <c r="D470" s="417"/>
      <c r="E470" s="417"/>
      <c r="F470" s="417"/>
      <c r="G470" s="417"/>
      <c r="H470" s="417"/>
      <c r="I470" s="417"/>
      <c r="J470" s="417"/>
      <c r="K470" s="417"/>
      <c r="L470" s="417"/>
      <c r="M470" s="417"/>
      <c r="N470" s="417"/>
      <c r="O470" s="417"/>
      <c r="P470" s="417"/>
      <c r="Q470" s="417"/>
      <c r="R470" s="417"/>
      <c r="S470" s="417"/>
      <c r="T470" s="417"/>
      <c r="U470" s="417"/>
      <c r="V470" s="417"/>
      <c r="W470" s="417"/>
      <c r="X470" s="417"/>
      <c r="Y470" s="417"/>
      <c r="Z470" s="417"/>
      <c r="AA470" s="417"/>
      <c r="AB470" s="417"/>
      <c r="AC470" s="417"/>
      <c r="AD470" s="417"/>
      <c r="AE470" s="417"/>
      <c r="AF470" s="417"/>
      <c r="AG470" s="417"/>
      <c r="AH470" s="417"/>
      <c r="AI470" s="417"/>
      <c r="AJ470" s="417"/>
      <c r="AK470" s="417"/>
      <c r="AL470" s="417"/>
      <c r="AM470" s="417"/>
    </row>
    <row r="471" spans="1:42" x14ac:dyDescent="0.2">
      <c r="A471" s="417"/>
      <c r="B471" s="417"/>
      <c r="C471" s="417"/>
      <c r="D471" s="417"/>
      <c r="E471" s="417"/>
      <c r="F471" s="417"/>
      <c r="G471" s="417"/>
      <c r="H471" s="417"/>
      <c r="I471" s="417"/>
      <c r="J471" s="417"/>
      <c r="K471" s="417"/>
      <c r="L471" s="417"/>
      <c r="M471" s="417"/>
      <c r="N471" s="417"/>
      <c r="O471" s="417"/>
      <c r="P471" s="417"/>
      <c r="Q471" s="417"/>
      <c r="R471" s="417"/>
      <c r="S471" s="417"/>
      <c r="T471" s="417"/>
      <c r="U471" s="417"/>
      <c r="V471" s="417"/>
      <c r="W471" s="417"/>
      <c r="X471" s="417"/>
      <c r="Y471" s="417"/>
      <c r="Z471" s="417"/>
      <c r="AA471" s="417"/>
      <c r="AB471" s="417"/>
      <c r="AC471" s="417"/>
      <c r="AD471" s="417"/>
      <c r="AE471" s="417"/>
      <c r="AF471" s="417"/>
      <c r="AG471" s="417"/>
      <c r="AH471" s="417"/>
      <c r="AI471" s="417"/>
      <c r="AJ471" s="417"/>
      <c r="AK471" s="417"/>
      <c r="AL471" s="417"/>
      <c r="AM471" s="417"/>
    </row>
    <row r="472" spans="1:42" x14ac:dyDescent="0.2">
      <c r="A472" s="417"/>
      <c r="B472" s="417"/>
      <c r="C472" s="417"/>
      <c r="D472" s="417"/>
      <c r="E472" s="417"/>
      <c r="F472" s="417"/>
      <c r="G472" s="417"/>
      <c r="H472" s="417"/>
      <c r="I472" s="417"/>
      <c r="J472" s="417"/>
      <c r="K472" s="417"/>
      <c r="L472" s="417"/>
      <c r="M472" s="417"/>
      <c r="N472" s="417"/>
      <c r="O472" s="417"/>
      <c r="P472" s="417"/>
      <c r="Q472" s="417"/>
      <c r="R472" s="417"/>
      <c r="S472" s="417"/>
      <c r="T472" s="417"/>
      <c r="U472" s="417"/>
      <c r="V472" s="417"/>
      <c r="W472" s="417"/>
      <c r="X472" s="417"/>
      <c r="Y472" s="417"/>
      <c r="Z472" s="417"/>
      <c r="AA472" s="417"/>
      <c r="AB472" s="417"/>
      <c r="AC472" s="417"/>
      <c r="AD472" s="417"/>
      <c r="AE472" s="417"/>
      <c r="AF472" s="417"/>
      <c r="AG472" s="417"/>
      <c r="AH472" s="417"/>
      <c r="AI472" s="417"/>
      <c r="AJ472" s="417"/>
      <c r="AK472" s="417"/>
      <c r="AL472" s="417"/>
      <c r="AM472" s="417"/>
    </row>
    <row r="473" spans="1:42" x14ac:dyDescent="0.2">
      <c r="A473" s="417"/>
      <c r="B473" s="417"/>
      <c r="C473" s="417"/>
      <c r="D473" s="417"/>
      <c r="E473" s="417"/>
      <c r="F473" s="417"/>
      <c r="G473" s="417"/>
      <c r="H473" s="417"/>
      <c r="I473" s="417"/>
      <c r="J473" s="417"/>
      <c r="K473" s="417"/>
      <c r="L473" s="417"/>
      <c r="M473" s="417"/>
      <c r="N473" s="417"/>
      <c r="O473" s="417"/>
      <c r="P473" s="417"/>
      <c r="Q473" s="417"/>
      <c r="R473" s="417"/>
      <c r="S473" s="417"/>
      <c r="T473" s="417"/>
      <c r="U473" s="417"/>
      <c r="V473" s="417"/>
      <c r="W473" s="417"/>
      <c r="X473" s="417"/>
      <c r="Y473" s="417"/>
      <c r="Z473" s="417"/>
      <c r="AA473" s="417"/>
      <c r="AB473" s="417"/>
      <c r="AC473" s="417"/>
      <c r="AD473" s="417"/>
      <c r="AE473" s="417"/>
      <c r="AF473" s="417"/>
      <c r="AG473" s="417"/>
      <c r="AH473" s="417"/>
      <c r="AI473" s="417"/>
      <c r="AJ473" s="417"/>
      <c r="AK473" s="417"/>
      <c r="AL473" s="417"/>
      <c r="AM473" s="417"/>
    </row>
    <row r="474" spans="1:42" x14ac:dyDescent="0.2">
      <c r="A474" s="417"/>
      <c r="B474" s="417"/>
      <c r="C474" s="417"/>
      <c r="D474" s="417"/>
      <c r="E474" s="417"/>
      <c r="F474" s="417"/>
      <c r="G474" s="417"/>
      <c r="H474" s="417"/>
      <c r="I474" s="417"/>
      <c r="J474" s="417"/>
      <c r="K474" s="417"/>
      <c r="L474" s="417"/>
      <c r="M474" s="417"/>
      <c r="N474" s="417"/>
      <c r="O474" s="417"/>
      <c r="P474" s="417"/>
      <c r="Q474" s="417"/>
      <c r="R474" s="417"/>
      <c r="S474" s="417"/>
      <c r="T474" s="417"/>
      <c r="U474" s="417"/>
      <c r="V474" s="417"/>
      <c r="W474" s="417"/>
      <c r="X474" s="417"/>
      <c r="Y474" s="417"/>
      <c r="Z474" s="417"/>
      <c r="AA474" s="417"/>
      <c r="AB474" s="417"/>
      <c r="AC474" s="417"/>
      <c r="AD474" s="417"/>
      <c r="AE474" s="417"/>
      <c r="AF474" s="417"/>
      <c r="AG474" s="417"/>
      <c r="AH474" s="417"/>
      <c r="AI474" s="417"/>
      <c r="AJ474" s="417"/>
      <c r="AK474" s="417"/>
      <c r="AL474" s="417"/>
      <c r="AM474" s="417"/>
    </row>
    <row r="475" spans="1:42" x14ac:dyDescent="0.2">
      <c r="A475" s="417"/>
      <c r="B475" s="417"/>
      <c r="C475" s="417"/>
      <c r="D475" s="417"/>
      <c r="E475" s="417"/>
      <c r="F475" s="417"/>
      <c r="G475" s="417"/>
      <c r="H475" s="417"/>
      <c r="I475" s="417"/>
      <c r="J475" s="417"/>
      <c r="K475" s="417"/>
      <c r="L475" s="417"/>
      <c r="M475" s="417"/>
      <c r="N475" s="417"/>
      <c r="O475" s="417"/>
      <c r="P475" s="417"/>
      <c r="Q475" s="417"/>
      <c r="R475" s="417"/>
      <c r="S475" s="417"/>
      <c r="T475" s="417"/>
      <c r="U475" s="417"/>
      <c r="V475" s="417"/>
      <c r="W475" s="417"/>
      <c r="X475" s="417"/>
      <c r="Y475" s="417"/>
      <c r="Z475" s="417"/>
      <c r="AA475" s="417"/>
      <c r="AB475" s="417"/>
      <c r="AC475" s="417"/>
      <c r="AD475" s="417"/>
      <c r="AE475" s="417"/>
      <c r="AF475" s="417"/>
      <c r="AG475" s="417"/>
      <c r="AH475" s="417"/>
      <c r="AI475" s="417"/>
      <c r="AJ475" s="417"/>
      <c r="AK475" s="417"/>
      <c r="AL475" s="417"/>
      <c r="AM475" s="417"/>
    </row>
    <row r="476" spans="1:42" x14ac:dyDescent="0.2">
      <c r="A476" s="417"/>
      <c r="B476" s="417"/>
      <c r="C476" s="417"/>
      <c r="D476" s="417"/>
      <c r="E476" s="417"/>
      <c r="F476" s="417"/>
      <c r="G476" s="417"/>
      <c r="H476" s="417"/>
      <c r="I476" s="417"/>
      <c r="J476" s="417"/>
      <c r="K476" s="417"/>
      <c r="L476" s="417"/>
      <c r="M476" s="417"/>
      <c r="N476" s="417"/>
      <c r="O476" s="417"/>
      <c r="P476" s="417"/>
      <c r="Q476" s="417"/>
      <c r="R476" s="417"/>
      <c r="S476" s="417"/>
      <c r="T476" s="417"/>
      <c r="U476" s="417"/>
      <c r="V476" s="417"/>
      <c r="W476" s="417"/>
      <c r="X476" s="417"/>
      <c r="Y476" s="417"/>
      <c r="Z476" s="417"/>
      <c r="AA476" s="417"/>
      <c r="AB476" s="417"/>
      <c r="AC476" s="417"/>
      <c r="AD476" s="417"/>
      <c r="AE476" s="417"/>
      <c r="AF476" s="417"/>
      <c r="AG476" s="417"/>
      <c r="AH476" s="417"/>
      <c r="AI476" s="417"/>
      <c r="AJ476" s="417"/>
      <c r="AK476" s="417"/>
      <c r="AL476" s="417"/>
      <c r="AM476" s="417"/>
    </row>
    <row r="477" spans="1:42" x14ac:dyDescent="0.2">
      <c r="A477" s="417"/>
      <c r="B477" s="417"/>
      <c r="C477" s="417"/>
      <c r="D477" s="417"/>
      <c r="E477" s="417"/>
      <c r="F477" s="417"/>
      <c r="G477" s="417"/>
      <c r="H477" s="417"/>
      <c r="I477" s="417"/>
      <c r="J477" s="417"/>
      <c r="K477" s="417"/>
      <c r="L477" s="417"/>
      <c r="M477" s="417"/>
      <c r="N477" s="417"/>
      <c r="O477" s="417"/>
      <c r="P477" s="417"/>
      <c r="Q477" s="417"/>
      <c r="R477" s="417"/>
      <c r="S477" s="417"/>
      <c r="T477" s="417"/>
      <c r="U477" s="417"/>
      <c r="V477" s="417"/>
      <c r="W477" s="417"/>
      <c r="X477" s="417"/>
      <c r="Y477" s="417"/>
      <c r="Z477" s="417"/>
      <c r="AA477" s="417"/>
      <c r="AB477" s="417"/>
      <c r="AC477" s="417"/>
      <c r="AD477" s="417"/>
      <c r="AE477" s="417"/>
      <c r="AF477" s="417"/>
      <c r="AG477" s="417"/>
      <c r="AH477" s="417"/>
      <c r="AI477" s="417"/>
      <c r="AJ477" s="417"/>
      <c r="AK477" s="417"/>
      <c r="AL477" s="417"/>
      <c r="AM477" s="417"/>
    </row>
    <row r="478" spans="1:42" x14ac:dyDescent="0.2">
      <c r="A478" s="417"/>
      <c r="B478" s="417"/>
      <c r="C478" s="417"/>
      <c r="D478" s="417"/>
      <c r="E478" s="417"/>
      <c r="F478" s="417"/>
      <c r="G478" s="417"/>
      <c r="H478" s="417"/>
      <c r="I478" s="417"/>
      <c r="J478" s="417"/>
      <c r="K478" s="417"/>
      <c r="L478" s="417"/>
      <c r="M478" s="417"/>
      <c r="N478" s="417"/>
      <c r="O478" s="417"/>
      <c r="P478" s="417"/>
      <c r="Q478" s="417"/>
      <c r="R478" s="417"/>
      <c r="S478" s="417"/>
      <c r="T478" s="417"/>
      <c r="U478" s="417"/>
      <c r="V478" s="417"/>
      <c r="W478" s="417"/>
      <c r="X478" s="417"/>
      <c r="Y478" s="417"/>
      <c r="Z478" s="417"/>
      <c r="AA478" s="417"/>
      <c r="AB478" s="417"/>
      <c r="AC478" s="417"/>
      <c r="AD478" s="417"/>
      <c r="AE478" s="417"/>
      <c r="AF478" s="417"/>
      <c r="AG478" s="417"/>
      <c r="AH478" s="417"/>
      <c r="AI478" s="417"/>
      <c r="AJ478" s="417"/>
      <c r="AK478" s="417"/>
      <c r="AL478" s="417"/>
      <c r="AM478" s="417"/>
    </row>
    <row r="479" spans="1:42" x14ac:dyDescent="0.2">
      <c r="A479" s="417"/>
      <c r="B479" s="417"/>
      <c r="C479" s="417"/>
      <c r="D479" s="417"/>
      <c r="E479" s="417"/>
      <c r="F479" s="417"/>
      <c r="G479" s="417"/>
      <c r="H479" s="417"/>
      <c r="I479" s="417"/>
      <c r="J479" s="417"/>
      <c r="K479" s="417"/>
      <c r="L479" s="417"/>
      <c r="M479" s="417"/>
      <c r="N479" s="417"/>
      <c r="O479" s="417"/>
      <c r="P479" s="417"/>
      <c r="Q479" s="417"/>
      <c r="R479" s="417"/>
      <c r="S479" s="417"/>
      <c r="T479" s="417"/>
      <c r="U479" s="417"/>
      <c r="V479" s="417"/>
      <c r="W479" s="417"/>
      <c r="X479" s="417"/>
      <c r="Y479" s="417"/>
      <c r="Z479" s="417"/>
      <c r="AA479" s="417"/>
      <c r="AB479" s="417"/>
      <c r="AC479" s="417"/>
      <c r="AD479" s="417"/>
      <c r="AE479" s="417"/>
      <c r="AF479" s="417"/>
      <c r="AG479" s="417"/>
      <c r="AH479" s="417"/>
      <c r="AI479" s="417"/>
      <c r="AJ479" s="417"/>
      <c r="AK479" s="417"/>
      <c r="AL479" s="417"/>
      <c r="AM479" s="417"/>
    </row>
    <row r="480" spans="1:42" x14ac:dyDescent="0.2">
      <c r="A480" s="417"/>
      <c r="B480" s="417"/>
      <c r="C480" s="417"/>
      <c r="D480" s="417"/>
      <c r="E480" s="417"/>
      <c r="F480" s="417"/>
      <c r="G480" s="417"/>
      <c r="H480" s="417"/>
      <c r="I480" s="417"/>
      <c r="J480" s="417"/>
      <c r="K480" s="417"/>
      <c r="L480" s="417"/>
      <c r="M480" s="417"/>
      <c r="N480" s="417"/>
      <c r="O480" s="417"/>
      <c r="P480" s="417"/>
      <c r="Q480" s="417"/>
      <c r="R480" s="417"/>
      <c r="S480" s="417"/>
      <c r="T480" s="417"/>
      <c r="U480" s="417"/>
      <c r="V480" s="417"/>
      <c r="W480" s="417"/>
      <c r="X480" s="417"/>
      <c r="Y480" s="417"/>
      <c r="Z480" s="417"/>
      <c r="AA480" s="417"/>
      <c r="AB480" s="417"/>
      <c r="AC480" s="417"/>
      <c r="AD480" s="417"/>
      <c r="AE480" s="417"/>
      <c r="AF480" s="417"/>
      <c r="AG480" s="417"/>
      <c r="AH480" s="417"/>
      <c r="AI480" s="417"/>
      <c r="AJ480" s="417"/>
      <c r="AK480" s="417"/>
      <c r="AL480" s="417"/>
      <c r="AM480" s="417"/>
    </row>
    <row r="481" spans="1:39" x14ac:dyDescent="0.2">
      <c r="A481" s="417"/>
      <c r="B481" s="417"/>
      <c r="C481" s="417"/>
      <c r="D481" s="417"/>
      <c r="E481" s="417"/>
      <c r="F481" s="417"/>
      <c r="G481" s="417"/>
      <c r="H481" s="417"/>
      <c r="I481" s="417"/>
      <c r="J481" s="417"/>
      <c r="K481" s="417"/>
      <c r="L481" s="417"/>
      <c r="M481" s="417"/>
      <c r="N481" s="417"/>
      <c r="O481" s="417"/>
      <c r="P481" s="417"/>
      <c r="Q481" s="417"/>
      <c r="R481" s="417"/>
      <c r="S481" s="417"/>
      <c r="T481" s="417"/>
      <c r="U481" s="417"/>
      <c r="V481" s="417"/>
      <c r="W481" s="417"/>
      <c r="X481" s="417"/>
      <c r="Y481" s="417"/>
      <c r="Z481" s="417"/>
      <c r="AA481" s="417"/>
      <c r="AB481" s="417"/>
      <c r="AC481" s="417"/>
      <c r="AD481" s="417"/>
      <c r="AE481" s="417"/>
      <c r="AF481" s="417"/>
      <c r="AG481" s="417"/>
      <c r="AH481" s="417"/>
      <c r="AI481" s="417"/>
      <c r="AJ481" s="417"/>
      <c r="AK481" s="417"/>
      <c r="AL481" s="417"/>
      <c r="AM481" s="417"/>
    </row>
    <row r="482" spans="1:39" x14ac:dyDescent="0.2">
      <c r="A482" s="417"/>
      <c r="B482" s="417"/>
      <c r="C482" s="417"/>
      <c r="D482" s="417"/>
      <c r="E482" s="417"/>
      <c r="F482" s="417"/>
      <c r="G482" s="417"/>
      <c r="H482" s="417"/>
      <c r="I482" s="417"/>
      <c r="J482" s="417"/>
      <c r="K482" s="417"/>
      <c r="L482" s="417"/>
      <c r="M482" s="417"/>
      <c r="N482" s="417"/>
      <c r="O482" s="417"/>
      <c r="P482" s="417"/>
      <c r="Q482" s="417"/>
      <c r="R482" s="417"/>
      <c r="S482" s="417"/>
      <c r="T482" s="417"/>
      <c r="U482" s="417"/>
      <c r="V482" s="417"/>
      <c r="W482" s="417"/>
      <c r="X482" s="417"/>
      <c r="Y482" s="417"/>
      <c r="Z482" s="417"/>
      <c r="AA482" s="417"/>
      <c r="AB482" s="417"/>
      <c r="AC482" s="417"/>
      <c r="AD482" s="417"/>
      <c r="AE482" s="417"/>
      <c r="AF482" s="417"/>
      <c r="AG482" s="417"/>
      <c r="AH482" s="417"/>
      <c r="AI482" s="417"/>
      <c r="AJ482" s="417"/>
      <c r="AK482" s="417"/>
      <c r="AL482" s="417"/>
      <c r="AM482" s="417"/>
    </row>
    <row r="483" spans="1:39" x14ac:dyDescent="0.2">
      <c r="A483" s="417"/>
      <c r="B483" s="417"/>
      <c r="C483" s="417"/>
      <c r="D483" s="417"/>
      <c r="E483" s="417"/>
      <c r="F483" s="417"/>
      <c r="G483" s="417"/>
      <c r="H483" s="417"/>
      <c r="I483" s="417"/>
      <c r="J483" s="417"/>
      <c r="K483" s="417"/>
      <c r="L483" s="417"/>
      <c r="M483" s="417"/>
      <c r="N483" s="417"/>
      <c r="O483" s="417"/>
      <c r="P483" s="417"/>
      <c r="Q483" s="417"/>
      <c r="R483" s="417"/>
      <c r="S483" s="417"/>
      <c r="T483" s="417"/>
      <c r="U483" s="417"/>
      <c r="V483" s="417"/>
      <c r="W483" s="417"/>
      <c r="X483" s="417"/>
      <c r="Y483" s="417"/>
      <c r="Z483" s="417"/>
      <c r="AA483" s="417"/>
      <c r="AB483" s="417"/>
      <c r="AC483" s="417"/>
      <c r="AD483" s="417"/>
      <c r="AE483" s="417"/>
      <c r="AF483" s="417"/>
      <c r="AG483" s="417"/>
      <c r="AH483" s="417"/>
      <c r="AI483" s="417"/>
      <c r="AJ483" s="417"/>
      <c r="AK483" s="417"/>
      <c r="AL483" s="417"/>
      <c r="AM483" s="417"/>
    </row>
    <row r="484" spans="1:39" x14ac:dyDescent="0.2">
      <c r="A484" s="417"/>
      <c r="B484" s="417"/>
      <c r="C484" s="417"/>
      <c r="D484" s="417"/>
      <c r="E484" s="417"/>
      <c r="F484" s="417"/>
      <c r="G484" s="417"/>
      <c r="H484" s="417"/>
      <c r="I484" s="417"/>
      <c r="J484" s="417"/>
      <c r="K484" s="417"/>
      <c r="L484" s="417"/>
      <c r="M484" s="417"/>
      <c r="N484" s="417"/>
      <c r="O484" s="417"/>
      <c r="P484" s="417"/>
      <c r="Q484" s="417"/>
      <c r="R484" s="417"/>
      <c r="S484" s="417"/>
      <c r="T484" s="417"/>
      <c r="U484" s="417"/>
      <c r="V484" s="417"/>
      <c r="W484" s="417"/>
      <c r="X484" s="417"/>
      <c r="Y484" s="417"/>
      <c r="Z484" s="417"/>
      <c r="AA484" s="417"/>
      <c r="AB484" s="417"/>
      <c r="AC484" s="417"/>
      <c r="AD484" s="417"/>
      <c r="AE484" s="417"/>
      <c r="AF484" s="417"/>
      <c r="AG484" s="417"/>
      <c r="AH484" s="417"/>
      <c r="AI484" s="417"/>
      <c r="AJ484" s="417"/>
      <c r="AK484" s="417"/>
      <c r="AL484" s="417"/>
      <c r="AM484" s="417"/>
    </row>
    <row r="485" spans="1:39" x14ac:dyDescent="0.2">
      <c r="A485" s="417"/>
      <c r="B485" s="417"/>
      <c r="C485" s="417"/>
      <c r="D485" s="417"/>
      <c r="E485" s="417"/>
      <c r="F485" s="417"/>
      <c r="G485" s="417"/>
      <c r="H485" s="417"/>
      <c r="I485" s="417"/>
      <c r="J485" s="417"/>
      <c r="K485" s="417"/>
      <c r="L485" s="417"/>
      <c r="M485" s="417"/>
      <c r="N485" s="417"/>
      <c r="O485" s="417"/>
      <c r="P485" s="417"/>
      <c r="Q485" s="417"/>
      <c r="R485" s="417"/>
      <c r="S485" s="417"/>
      <c r="T485" s="417"/>
      <c r="U485" s="417"/>
      <c r="V485" s="417"/>
      <c r="W485" s="417"/>
      <c r="X485" s="417"/>
      <c r="Y485" s="417"/>
      <c r="Z485" s="417"/>
      <c r="AA485" s="417"/>
      <c r="AB485" s="417"/>
      <c r="AC485" s="417"/>
      <c r="AD485" s="417"/>
      <c r="AE485" s="417"/>
      <c r="AF485" s="417"/>
      <c r="AG485" s="417"/>
      <c r="AH485" s="417"/>
      <c r="AI485" s="417"/>
      <c r="AJ485" s="417"/>
      <c r="AK485" s="417"/>
      <c r="AL485" s="417"/>
      <c r="AM485" s="417"/>
    </row>
    <row r="486" spans="1:39" x14ac:dyDescent="0.2">
      <c r="A486" s="417"/>
      <c r="B486" s="417"/>
      <c r="C486" s="417"/>
      <c r="D486" s="417"/>
      <c r="E486" s="417"/>
      <c r="F486" s="417"/>
      <c r="G486" s="417"/>
      <c r="H486" s="417"/>
      <c r="I486" s="417"/>
      <c r="J486" s="417"/>
      <c r="K486" s="417"/>
      <c r="L486" s="417"/>
      <c r="M486" s="417"/>
      <c r="N486" s="417"/>
      <c r="O486" s="417"/>
      <c r="P486" s="417"/>
      <c r="Q486" s="417"/>
      <c r="R486" s="417"/>
      <c r="S486" s="417"/>
      <c r="T486" s="417"/>
      <c r="U486" s="417"/>
      <c r="V486" s="417"/>
      <c r="W486" s="417"/>
      <c r="X486" s="417"/>
      <c r="Y486" s="417"/>
      <c r="Z486" s="417"/>
      <c r="AA486" s="417"/>
      <c r="AB486" s="417"/>
      <c r="AC486" s="417"/>
      <c r="AD486" s="417"/>
      <c r="AE486" s="417"/>
      <c r="AF486" s="417"/>
      <c r="AG486" s="417"/>
      <c r="AH486" s="417"/>
      <c r="AI486" s="417"/>
      <c r="AJ486" s="417"/>
      <c r="AK486" s="417"/>
      <c r="AL486" s="417"/>
      <c r="AM486" s="417"/>
    </row>
    <row r="487" spans="1:39" x14ac:dyDescent="0.2">
      <c r="A487" s="417"/>
      <c r="B487" s="417"/>
      <c r="C487" s="417"/>
      <c r="D487" s="417"/>
      <c r="E487" s="417"/>
      <c r="F487" s="417"/>
      <c r="G487" s="417"/>
      <c r="H487" s="417"/>
      <c r="I487" s="417"/>
      <c r="J487" s="417"/>
      <c r="K487" s="417"/>
      <c r="L487" s="417"/>
      <c r="M487" s="417"/>
      <c r="N487" s="417"/>
      <c r="O487" s="417"/>
      <c r="P487" s="417"/>
      <c r="Q487" s="417"/>
      <c r="R487" s="417"/>
      <c r="S487" s="417"/>
      <c r="T487" s="417"/>
      <c r="U487" s="417"/>
      <c r="V487" s="417"/>
      <c r="W487" s="417"/>
      <c r="X487" s="417"/>
      <c r="Y487" s="417"/>
      <c r="Z487" s="417"/>
      <c r="AA487" s="417"/>
      <c r="AB487" s="417"/>
      <c r="AC487" s="417"/>
      <c r="AD487" s="417"/>
      <c r="AE487" s="417"/>
      <c r="AF487" s="417"/>
      <c r="AG487" s="417"/>
      <c r="AH487" s="417"/>
      <c r="AI487" s="417"/>
      <c r="AJ487" s="417"/>
      <c r="AK487" s="417"/>
      <c r="AL487" s="417"/>
      <c r="AM487" s="417"/>
    </row>
    <row r="488" spans="1:39" x14ac:dyDescent="0.2">
      <c r="A488" s="417"/>
      <c r="B488" s="417"/>
      <c r="C488" s="417"/>
      <c r="D488" s="417"/>
      <c r="E488" s="417"/>
      <c r="F488" s="417"/>
      <c r="G488" s="417"/>
      <c r="H488" s="417"/>
      <c r="I488" s="417"/>
      <c r="J488" s="417"/>
      <c r="K488" s="417"/>
      <c r="L488" s="417"/>
      <c r="M488" s="417"/>
      <c r="N488" s="417"/>
      <c r="O488" s="417"/>
      <c r="P488" s="417"/>
      <c r="Q488" s="417"/>
      <c r="R488" s="417"/>
      <c r="S488" s="417"/>
      <c r="T488" s="417"/>
      <c r="U488" s="417"/>
      <c r="V488" s="417"/>
      <c r="W488" s="417"/>
      <c r="X488" s="417"/>
      <c r="Y488" s="417"/>
      <c r="Z488" s="417"/>
      <c r="AA488" s="417"/>
      <c r="AB488" s="417"/>
      <c r="AC488" s="417"/>
      <c r="AD488" s="417"/>
      <c r="AE488" s="417"/>
      <c r="AF488" s="417"/>
      <c r="AG488" s="417"/>
      <c r="AH488" s="417"/>
      <c r="AI488" s="417"/>
      <c r="AJ488" s="417"/>
      <c r="AK488" s="417"/>
      <c r="AL488" s="417"/>
      <c r="AM488" s="417"/>
    </row>
    <row r="489" spans="1:39" x14ac:dyDescent="0.2">
      <c r="A489" s="417"/>
      <c r="B489" s="417"/>
      <c r="C489" s="417"/>
      <c r="D489" s="417"/>
      <c r="E489" s="417"/>
      <c r="F489" s="417"/>
      <c r="G489" s="417"/>
      <c r="H489" s="417"/>
      <c r="I489" s="417"/>
      <c r="J489" s="417"/>
      <c r="K489" s="417"/>
      <c r="L489" s="417"/>
      <c r="M489" s="417"/>
      <c r="N489" s="417"/>
      <c r="O489" s="417"/>
      <c r="P489" s="417"/>
      <c r="Q489" s="417"/>
      <c r="R489" s="417"/>
      <c r="S489" s="417"/>
      <c r="T489" s="417"/>
      <c r="U489" s="417"/>
      <c r="V489" s="417"/>
      <c r="W489" s="417"/>
      <c r="X489" s="417"/>
      <c r="Y489" s="417"/>
      <c r="Z489" s="417"/>
      <c r="AA489" s="417"/>
      <c r="AB489" s="417"/>
      <c r="AC489" s="417"/>
      <c r="AD489" s="417"/>
      <c r="AE489" s="417"/>
      <c r="AF489" s="417"/>
      <c r="AG489" s="417"/>
      <c r="AH489" s="417"/>
      <c r="AI489" s="417"/>
      <c r="AJ489" s="417"/>
      <c r="AK489" s="417"/>
      <c r="AL489" s="417"/>
      <c r="AM489" s="417"/>
    </row>
    <row r="490" spans="1:39" x14ac:dyDescent="0.2">
      <c r="A490" s="417"/>
      <c r="B490" s="417"/>
      <c r="C490" s="417"/>
      <c r="D490" s="417"/>
      <c r="E490" s="417"/>
      <c r="F490" s="417"/>
      <c r="G490" s="417"/>
      <c r="H490" s="417"/>
      <c r="I490" s="417"/>
      <c r="J490" s="417"/>
      <c r="K490" s="417"/>
      <c r="L490" s="417"/>
      <c r="M490" s="417"/>
      <c r="N490" s="417"/>
      <c r="O490" s="417"/>
      <c r="P490" s="417"/>
      <c r="Q490" s="417"/>
      <c r="R490" s="417"/>
      <c r="S490" s="417"/>
      <c r="T490" s="417"/>
      <c r="U490" s="417"/>
      <c r="V490" s="417"/>
      <c r="W490" s="417"/>
      <c r="X490" s="417"/>
      <c r="Y490" s="417"/>
      <c r="Z490" s="417"/>
      <c r="AA490" s="417"/>
      <c r="AB490" s="417"/>
      <c r="AC490" s="417"/>
      <c r="AD490" s="417"/>
      <c r="AE490" s="417"/>
      <c r="AF490" s="417"/>
      <c r="AG490" s="417"/>
      <c r="AH490" s="417"/>
      <c r="AI490" s="417"/>
      <c r="AJ490" s="417"/>
      <c r="AK490" s="417"/>
      <c r="AL490" s="417"/>
      <c r="AM490" s="417"/>
    </row>
    <row r="491" spans="1:39" x14ac:dyDescent="0.2">
      <c r="A491" s="417"/>
      <c r="B491" s="417"/>
      <c r="C491" s="417"/>
      <c r="D491" s="417"/>
      <c r="E491" s="417"/>
      <c r="F491" s="417"/>
      <c r="G491" s="417"/>
      <c r="H491" s="417"/>
      <c r="I491" s="417"/>
      <c r="J491" s="417"/>
      <c r="K491" s="417"/>
      <c r="L491" s="417"/>
      <c r="M491" s="417"/>
      <c r="N491" s="417"/>
      <c r="O491" s="417"/>
      <c r="P491" s="417"/>
      <c r="Q491" s="417"/>
      <c r="R491" s="417"/>
      <c r="S491" s="417"/>
      <c r="T491" s="417"/>
      <c r="U491" s="417"/>
      <c r="V491" s="417"/>
      <c r="W491" s="417"/>
      <c r="X491" s="417"/>
      <c r="Y491" s="417"/>
      <c r="Z491" s="417"/>
      <c r="AA491" s="417"/>
      <c r="AB491" s="417"/>
      <c r="AC491" s="417"/>
      <c r="AD491" s="417"/>
      <c r="AE491" s="417"/>
      <c r="AF491" s="417"/>
      <c r="AG491" s="417"/>
      <c r="AH491" s="417"/>
      <c r="AI491" s="417"/>
      <c r="AJ491" s="417"/>
      <c r="AK491" s="417"/>
      <c r="AL491" s="417"/>
      <c r="AM491" s="417"/>
    </row>
    <row r="492" spans="1:39" x14ac:dyDescent="0.2">
      <c r="A492" s="417"/>
      <c r="B492" s="417"/>
      <c r="C492" s="417"/>
      <c r="D492" s="417"/>
      <c r="E492" s="417"/>
      <c r="F492" s="417"/>
      <c r="G492" s="417"/>
      <c r="H492" s="417"/>
      <c r="I492" s="417"/>
      <c r="J492" s="417"/>
      <c r="K492" s="417"/>
      <c r="L492" s="417"/>
      <c r="M492" s="417"/>
      <c r="N492" s="417"/>
      <c r="O492" s="417"/>
      <c r="P492" s="417"/>
      <c r="Q492" s="417"/>
      <c r="R492" s="417"/>
      <c r="S492" s="417"/>
      <c r="T492" s="417"/>
      <c r="U492" s="417"/>
      <c r="V492" s="417"/>
      <c r="W492" s="417"/>
      <c r="X492" s="417"/>
      <c r="Y492" s="417"/>
      <c r="Z492" s="417"/>
      <c r="AA492" s="417"/>
      <c r="AB492" s="417"/>
      <c r="AC492" s="417"/>
      <c r="AD492" s="417"/>
      <c r="AE492" s="417"/>
      <c r="AF492" s="417"/>
      <c r="AG492" s="417"/>
      <c r="AH492" s="417"/>
      <c r="AI492" s="417"/>
      <c r="AJ492" s="417"/>
      <c r="AK492" s="417"/>
      <c r="AL492" s="417"/>
      <c r="AM492" s="417"/>
    </row>
    <row r="493" spans="1:39" x14ac:dyDescent="0.2">
      <c r="A493" s="417"/>
      <c r="B493" s="417"/>
      <c r="C493" s="417"/>
      <c r="D493" s="417"/>
      <c r="E493" s="417"/>
      <c r="F493" s="417"/>
      <c r="G493" s="417"/>
      <c r="H493" s="417"/>
      <c r="I493" s="417"/>
      <c r="J493" s="417"/>
      <c r="K493" s="417"/>
      <c r="L493" s="417"/>
      <c r="M493" s="417"/>
      <c r="N493" s="417"/>
      <c r="O493" s="417"/>
      <c r="P493" s="417"/>
      <c r="Q493" s="417"/>
      <c r="R493" s="417"/>
      <c r="S493" s="417"/>
      <c r="T493" s="417"/>
      <c r="U493" s="417"/>
      <c r="V493" s="417"/>
      <c r="W493" s="417"/>
      <c r="X493" s="417"/>
      <c r="Y493" s="417"/>
      <c r="Z493" s="417"/>
      <c r="AA493" s="417"/>
      <c r="AB493" s="417"/>
      <c r="AC493" s="417"/>
      <c r="AD493" s="417"/>
      <c r="AE493" s="417"/>
      <c r="AF493" s="417"/>
      <c r="AG493" s="417"/>
      <c r="AH493" s="417"/>
      <c r="AI493" s="417"/>
      <c r="AJ493" s="417"/>
      <c r="AK493" s="417"/>
      <c r="AL493" s="417"/>
      <c r="AM493" s="417"/>
    </row>
    <row r="494" spans="1:39" x14ac:dyDescent="0.2">
      <c r="A494" s="417"/>
      <c r="B494" s="417"/>
      <c r="C494" s="417"/>
      <c r="D494" s="417"/>
      <c r="E494" s="417"/>
      <c r="F494" s="417"/>
      <c r="G494" s="417"/>
      <c r="H494" s="417"/>
      <c r="I494" s="417"/>
      <c r="J494" s="417"/>
      <c r="K494" s="417"/>
      <c r="L494" s="417"/>
      <c r="M494" s="417"/>
      <c r="N494" s="417"/>
      <c r="O494" s="417"/>
      <c r="P494" s="417"/>
      <c r="Q494" s="417"/>
      <c r="R494" s="417"/>
      <c r="S494" s="417"/>
      <c r="T494" s="417"/>
      <c r="U494" s="417"/>
      <c r="V494" s="417"/>
      <c r="W494" s="417"/>
      <c r="X494" s="417"/>
      <c r="Y494" s="417"/>
      <c r="Z494" s="417"/>
      <c r="AA494" s="417"/>
      <c r="AB494" s="417"/>
      <c r="AC494" s="417"/>
      <c r="AD494" s="417"/>
      <c r="AE494" s="417"/>
      <c r="AF494" s="417"/>
      <c r="AG494" s="417"/>
      <c r="AH494" s="417"/>
      <c r="AI494" s="417"/>
      <c r="AJ494" s="417"/>
      <c r="AK494" s="417"/>
      <c r="AL494" s="417"/>
      <c r="AM494" s="417"/>
    </row>
    <row r="495" spans="1:39" x14ac:dyDescent="0.2">
      <c r="A495" s="417"/>
      <c r="B495" s="417"/>
      <c r="C495" s="417"/>
      <c r="D495" s="417"/>
      <c r="E495" s="417"/>
      <c r="F495" s="417"/>
      <c r="G495" s="417"/>
      <c r="H495" s="417"/>
      <c r="I495" s="417"/>
      <c r="J495" s="417"/>
      <c r="K495" s="417"/>
      <c r="L495" s="417"/>
      <c r="M495" s="417"/>
      <c r="N495" s="417"/>
      <c r="O495" s="417"/>
      <c r="P495" s="417"/>
      <c r="Q495" s="417"/>
      <c r="R495" s="417"/>
      <c r="S495" s="417"/>
      <c r="T495" s="417"/>
      <c r="U495" s="417"/>
      <c r="V495" s="417"/>
      <c r="W495" s="417"/>
      <c r="X495" s="417"/>
      <c r="Y495" s="417"/>
      <c r="Z495" s="417"/>
      <c r="AA495" s="417"/>
      <c r="AB495" s="417"/>
      <c r="AC495" s="417"/>
      <c r="AD495" s="417"/>
      <c r="AE495" s="417"/>
      <c r="AF495" s="417"/>
      <c r="AG495" s="417"/>
      <c r="AH495" s="417"/>
      <c r="AI495" s="417"/>
      <c r="AJ495" s="417"/>
      <c r="AK495" s="417"/>
      <c r="AL495" s="417"/>
      <c r="AM495" s="417"/>
    </row>
    <row r="496" spans="1:39" x14ac:dyDescent="0.2">
      <c r="A496" s="417"/>
      <c r="B496" s="417"/>
      <c r="C496" s="417"/>
      <c r="D496" s="417"/>
      <c r="E496" s="417"/>
      <c r="F496" s="417"/>
      <c r="G496" s="417"/>
      <c r="H496" s="417"/>
      <c r="I496" s="417"/>
      <c r="J496" s="417"/>
      <c r="K496" s="417"/>
      <c r="L496" s="417"/>
      <c r="M496" s="417"/>
      <c r="N496" s="417"/>
      <c r="O496" s="417"/>
      <c r="P496" s="417"/>
      <c r="Q496" s="417"/>
      <c r="R496" s="417"/>
      <c r="S496" s="417"/>
      <c r="T496" s="417"/>
      <c r="U496" s="417"/>
      <c r="V496" s="417"/>
      <c r="W496" s="417"/>
      <c r="X496" s="417"/>
      <c r="Y496" s="417"/>
      <c r="Z496" s="417"/>
      <c r="AA496" s="417"/>
      <c r="AB496" s="417"/>
      <c r="AC496" s="417"/>
      <c r="AD496" s="417"/>
      <c r="AE496" s="417"/>
      <c r="AF496" s="417"/>
      <c r="AG496" s="417"/>
      <c r="AH496" s="417"/>
      <c r="AI496" s="417"/>
      <c r="AJ496" s="417"/>
      <c r="AK496" s="417"/>
      <c r="AL496" s="417"/>
      <c r="AM496" s="417"/>
    </row>
    <row r="497" spans="1:39" x14ac:dyDescent="0.2">
      <c r="A497" s="417"/>
      <c r="B497" s="417"/>
      <c r="C497" s="417"/>
      <c r="D497" s="417"/>
      <c r="E497" s="417"/>
      <c r="F497" s="417"/>
      <c r="G497" s="417"/>
      <c r="H497" s="417"/>
      <c r="I497" s="417"/>
      <c r="J497" s="417"/>
      <c r="K497" s="417"/>
      <c r="L497" s="417"/>
      <c r="M497" s="417"/>
      <c r="N497" s="417"/>
      <c r="O497" s="417"/>
      <c r="P497" s="417"/>
      <c r="Q497" s="417"/>
      <c r="R497" s="417"/>
      <c r="S497" s="417"/>
      <c r="T497" s="417"/>
      <c r="U497" s="417"/>
      <c r="V497" s="417"/>
      <c r="W497" s="417"/>
      <c r="X497" s="417"/>
      <c r="Y497" s="417"/>
      <c r="Z497" s="417"/>
      <c r="AA497" s="417"/>
      <c r="AB497" s="417"/>
      <c r="AC497" s="417"/>
      <c r="AD497" s="417"/>
      <c r="AE497" s="417"/>
      <c r="AF497" s="417"/>
      <c r="AG497" s="417"/>
      <c r="AH497" s="417"/>
      <c r="AI497" s="417"/>
      <c r="AJ497" s="417"/>
      <c r="AK497" s="417"/>
      <c r="AL497" s="417"/>
      <c r="AM497" s="417"/>
    </row>
    <row r="498" spans="1:39" x14ac:dyDescent="0.2">
      <c r="A498" s="417"/>
      <c r="B498" s="417"/>
      <c r="C498" s="417"/>
      <c r="D498" s="417"/>
      <c r="E498" s="417"/>
      <c r="F498" s="417"/>
      <c r="G498" s="417"/>
      <c r="H498" s="417"/>
      <c r="I498" s="417"/>
      <c r="J498" s="417"/>
      <c r="K498" s="417"/>
      <c r="L498" s="417"/>
      <c r="M498" s="417"/>
      <c r="N498" s="417"/>
      <c r="O498" s="417"/>
      <c r="P498" s="417"/>
      <c r="Q498" s="417"/>
      <c r="R498" s="417"/>
      <c r="S498" s="417"/>
      <c r="T498" s="417"/>
      <c r="U498" s="417"/>
      <c r="V498" s="417"/>
      <c r="W498" s="417"/>
      <c r="X498" s="417"/>
      <c r="Y498" s="417"/>
      <c r="Z498" s="417"/>
      <c r="AA498" s="417"/>
      <c r="AB498" s="417"/>
      <c r="AC498" s="417"/>
      <c r="AD498" s="417"/>
      <c r="AE498" s="417"/>
      <c r="AF498" s="417"/>
      <c r="AG498" s="417"/>
      <c r="AH498" s="417"/>
      <c r="AI498" s="417"/>
      <c r="AJ498" s="417"/>
      <c r="AK498" s="417"/>
      <c r="AL498" s="417"/>
      <c r="AM498" s="417"/>
    </row>
    <row r="499" spans="1:39" x14ac:dyDescent="0.2">
      <c r="A499" s="417"/>
      <c r="B499" s="417"/>
      <c r="C499" s="417"/>
      <c r="D499" s="417"/>
      <c r="E499" s="417"/>
      <c r="F499" s="417"/>
      <c r="G499" s="417"/>
      <c r="H499" s="417"/>
      <c r="I499" s="417"/>
      <c r="J499" s="417"/>
      <c r="K499" s="417"/>
      <c r="L499" s="417"/>
      <c r="M499" s="417"/>
      <c r="N499" s="417"/>
      <c r="O499" s="417"/>
      <c r="P499" s="417"/>
      <c r="Q499" s="417"/>
      <c r="R499" s="417"/>
      <c r="S499" s="417"/>
      <c r="T499" s="417"/>
      <c r="U499" s="417"/>
      <c r="V499" s="417"/>
      <c r="W499" s="417"/>
      <c r="X499" s="417"/>
      <c r="Y499" s="417"/>
      <c r="Z499" s="417"/>
      <c r="AA499" s="417"/>
      <c r="AB499" s="417"/>
      <c r="AC499" s="417"/>
      <c r="AD499" s="417"/>
      <c r="AE499" s="417"/>
      <c r="AF499" s="417"/>
      <c r="AG499" s="417"/>
      <c r="AH499" s="417"/>
      <c r="AI499" s="417"/>
      <c r="AJ499" s="417"/>
      <c r="AK499" s="417"/>
      <c r="AL499" s="417"/>
      <c r="AM499" s="417"/>
    </row>
    <row r="500" spans="1:39" x14ac:dyDescent="0.2">
      <c r="A500" s="417"/>
      <c r="B500" s="417"/>
      <c r="C500" s="417"/>
      <c r="D500" s="417"/>
      <c r="E500" s="417"/>
      <c r="F500" s="417"/>
      <c r="G500" s="417"/>
      <c r="H500" s="417"/>
      <c r="I500" s="417"/>
      <c r="J500" s="417"/>
      <c r="K500" s="417"/>
      <c r="L500" s="417"/>
      <c r="M500" s="417"/>
      <c r="N500" s="417"/>
      <c r="O500" s="417"/>
      <c r="P500" s="417"/>
      <c r="Q500" s="417"/>
      <c r="R500" s="417"/>
      <c r="S500" s="417"/>
      <c r="T500" s="417"/>
      <c r="U500" s="417"/>
      <c r="V500" s="417"/>
      <c r="W500" s="417"/>
      <c r="X500" s="417"/>
      <c r="Y500" s="417"/>
      <c r="Z500" s="417"/>
      <c r="AA500" s="417"/>
      <c r="AB500" s="417"/>
      <c r="AC500" s="417"/>
      <c r="AD500" s="417"/>
      <c r="AE500" s="417"/>
      <c r="AF500" s="417"/>
      <c r="AG500" s="417"/>
      <c r="AH500" s="417"/>
      <c r="AI500" s="417"/>
      <c r="AJ500" s="417"/>
      <c r="AK500" s="417"/>
      <c r="AL500" s="417"/>
      <c r="AM500" s="417"/>
    </row>
    <row r="501" spans="1:39" x14ac:dyDescent="0.2">
      <c r="A501" s="417"/>
      <c r="B501" s="417"/>
      <c r="C501" s="417"/>
      <c r="D501" s="417"/>
      <c r="E501" s="417"/>
      <c r="F501" s="417"/>
      <c r="G501" s="417"/>
      <c r="H501" s="417"/>
      <c r="I501" s="417"/>
      <c r="J501" s="417"/>
      <c r="K501" s="417"/>
      <c r="L501" s="417"/>
      <c r="M501" s="417"/>
      <c r="N501" s="417"/>
      <c r="O501" s="417"/>
      <c r="P501" s="417"/>
      <c r="Q501" s="417"/>
      <c r="R501" s="417"/>
      <c r="S501" s="417"/>
      <c r="T501" s="417"/>
      <c r="U501" s="417"/>
      <c r="V501" s="417"/>
      <c r="W501" s="417"/>
      <c r="X501" s="417"/>
      <c r="Y501" s="417"/>
      <c r="Z501" s="417"/>
      <c r="AA501" s="417"/>
      <c r="AB501" s="417"/>
      <c r="AC501" s="417"/>
      <c r="AD501" s="417"/>
      <c r="AE501" s="417"/>
      <c r="AF501" s="417"/>
      <c r="AG501" s="417"/>
      <c r="AH501" s="417"/>
      <c r="AI501" s="417"/>
      <c r="AJ501" s="417"/>
      <c r="AK501" s="417"/>
      <c r="AL501" s="417"/>
      <c r="AM501" s="417"/>
    </row>
    <row r="502" spans="1:39" x14ac:dyDescent="0.2">
      <c r="A502" s="417"/>
      <c r="B502" s="417"/>
      <c r="C502" s="417"/>
      <c r="D502" s="417"/>
      <c r="E502" s="417"/>
      <c r="F502" s="417"/>
      <c r="G502" s="417"/>
      <c r="H502" s="417"/>
      <c r="I502" s="417"/>
      <c r="J502" s="417"/>
      <c r="K502" s="417"/>
      <c r="L502" s="417"/>
      <c r="M502" s="417"/>
      <c r="N502" s="417"/>
      <c r="O502" s="417"/>
      <c r="P502" s="417"/>
      <c r="Q502" s="417"/>
      <c r="R502" s="417"/>
      <c r="S502" s="417"/>
      <c r="T502" s="417"/>
      <c r="U502" s="417"/>
      <c r="V502" s="417"/>
      <c r="W502" s="417"/>
      <c r="X502" s="417"/>
      <c r="Y502" s="417"/>
      <c r="Z502" s="417"/>
      <c r="AA502" s="417"/>
      <c r="AB502" s="417"/>
      <c r="AC502" s="417"/>
      <c r="AD502" s="417"/>
      <c r="AE502" s="417"/>
      <c r="AF502" s="417"/>
      <c r="AG502" s="417"/>
      <c r="AH502" s="417"/>
      <c r="AI502" s="417"/>
      <c r="AJ502" s="417"/>
      <c r="AK502" s="417"/>
      <c r="AL502" s="417"/>
      <c r="AM502" s="417"/>
    </row>
    <row r="503" spans="1:39" x14ac:dyDescent="0.2">
      <c r="A503" s="417"/>
      <c r="B503" s="417"/>
      <c r="C503" s="417"/>
      <c r="D503" s="417"/>
      <c r="E503" s="417"/>
      <c r="F503" s="417"/>
      <c r="G503" s="417"/>
      <c r="H503" s="417"/>
      <c r="I503" s="417"/>
      <c r="J503" s="417"/>
      <c r="K503" s="417"/>
      <c r="L503" s="417"/>
      <c r="M503" s="417"/>
      <c r="N503" s="417"/>
      <c r="O503" s="417"/>
      <c r="P503" s="417"/>
      <c r="Q503" s="417"/>
      <c r="R503" s="417"/>
      <c r="S503" s="417"/>
      <c r="T503" s="417"/>
      <c r="U503" s="417"/>
      <c r="V503" s="417"/>
      <c r="W503" s="417"/>
      <c r="X503" s="417"/>
      <c r="Y503" s="417"/>
      <c r="Z503" s="417"/>
      <c r="AA503" s="417"/>
      <c r="AB503" s="417"/>
      <c r="AC503" s="417"/>
      <c r="AD503" s="417"/>
      <c r="AE503" s="417"/>
      <c r="AF503" s="417"/>
      <c r="AG503" s="417"/>
      <c r="AH503" s="417"/>
      <c r="AI503" s="417"/>
      <c r="AJ503" s="417"/>
      <c r="AK503" s="417"/>
      <c r="AL503" s="417"/>
      <c r="AM503" s="417"/>
    </row>
    <row r="504" spans="1:39" x14ac:dyDescent="0.2">
      <c r="A504" s="417"/>
      <c r="B504" s="417"/>
      <c r="C504" s="417"/>
      <c r="D504" s="417"/>
      <c r="E504" s="417"/>
      <c r="F504" s="417"/>
      <c r="G504" s="417"/>
      <c r="H504" s="417"/>
      <c r="I504" s="417"/>
      <c r="J504" s="417"/>
      <c r="K504" s="417"/>
      <c r="L504" s="417"/>
      <c r="M504" s="417"/>
      <c r="N504" s="417"/>
      <c r="O504" s="417"/>
      <c r="P504" s="417"/>
      <c r="Q504" s="417"/>
      <c r="R504" s="417"/>
      <c r="S504" s="417"/>
      <c r="T504" s="417"/>
      <c r="U504" s="417"/>
      <c r="V504" s="417"/>
      <c r="W504" s="417"/>
      <c r="X504" s="417"/>
      <c r="Y504" s="417"/>
      <c r="Z504" s="417"/>
      <c r="AA504" s="417"/>
      <c r="AB504" s="417"/>
      <c r="AC504" s="417"/>
      <c r="AD504" s="417"/>
      <c r="AE504" s="417"/>
      <c r="AF504" s="417"/>
      <c r="AG504" s="417"/>
      <c r="AH504" s="417"/>
      <c r="AI504" s="417"/>
      <c r="AJ504" s="417"/>
      <c r="AK504" s="417"/>
      <c r="AL504" s="417"/>
      <c r="AM504" s="417"/>
    </row>
    <row r="505" spans="1:39" x14ac:dyDescent="0.2">
      <c r="A505" s="417"/>
      <c r="B505" s="417"/>
      <c r="C505" s="417"/>
      <c r="D505" s="417"/>
      <c r="E505" s="417"/>
      <c r="F505" s="417"/>
      <c r="G505" s="417"/>
      <c r="H505" s="417"/>
      <c r="I505" s="417"/>
      <c r="J505" s="417"/>
      <c r="K505" s="417"/>
      <c r="L505" s="417"/>
      <c r="M505" s="417"/>
      <c r="N505" s="417"/>
      <c r="O505" s="417"/>
      <c r="P505" s="417"/>
      <c r="Q505" s="417"/>
      <c r="R505" s="417"/>
      <c r="S505" s="417"/>
      <c r="T505" s="417"/>
      <c r="U505" s="417"/>
      <c r="V505" s="417"/>
      <c r="W505" s="417"/>
      <c r="X505" s="417"/>
      <c r="Y505" s="417"/>
      <c r="Z505" s="417"/>
      <c r="AA505" s="417"/>
      <c r="AB505" s="417"/>
      <c r="AC505" s="417"/>
      <c r="AD505" s="417"/>
      <c r="AE505" s="417"/>
      <c r="AF505" s="417"/>
      <c r="AG505" s="417"/>
      <c r="AH505" s="417"/>
      <c r="AI505" s="417"/>
      <c r="AJ505" s="417"/>
      <c r="AK505" s="417"/>
      <c r="AL505" s="417"/>
      <c r="AM505" s="417"/>
    </row>
    <row r="506" spans="1:39" x14ac:dyDescent="0.2">
      <c r="A506" s="417"/>
      <c r="B506" s="417"/>
      <c r="C506" s="417"/>
      <c r="D506" s="417"/>
      <c r="E506" s="417"/>
      <c r="F506" s="417"/>
      <c r="G506" s="417"/>
      <c r="H506" s="417"/>
      <c r="I506" s="417"/>
      <c r="J506" s="417"/>
      <c r="K506" s="417"/>
      <c r="L506" s="417"/>
      <c r="M506" s="417"/>
      <c r="N506" s="417"/>
      <c r="O506" s="417"/>
      <c r="P506" s="417"/>
      <c r="Q506" s="417"/>
      <c r="R506" s="417"/>
      <c r="S506" s="417"/>
      <c r="T506" s="417"/>
      <c r="U506" s="417"/>
      <c r="V506" s="417"/>
      <c r="W506" s="417"/>
      <c r="X506" s="417"/>
      <c r="Y506" s="417"/>
      <c r="Z506" s="417"/>
      <c r="AA506" s="417"/>
      <c r="AB506" s="417"/>
      <c r="AC506" s="417"/>
      <c r="AD506" s="417"/>
      <c r="AE506" s="417"/>
      <c r="AF506" s="417"/>
      <c r="AG506" s="417"/>
      <c r="AH506" s="417"/>
      <c r="AI506" s="417"/>
      <c r="AJ506" s="417"/>
      <c r="AK506" s="417"/>
      <c r="AL506" s="417"/>
      <c r="AM506" s="417"/>
    </row>
    <row r="507" spans="1:39" x14ac:dyDescent="0.2">
      <c r="A507" s="417"/>
      <c r="B507" s="417"/>
      <c r="C507" s="417"/>
      <c r="D507" s="417"/>
      <c r="E507" s="417"/>
      <c r="F507" s="417"/>
      <c r="G507" s="417"/>
      <c r="H507" s="417"/>
      <c r="I507" s="417"/>
      <c r="J507" s="417"/>
      <c r="K507" s="417"/>
      <c r="L507" s="417"/>
      <c r="M507" s="417"/>
      <c r="N507" s="417"/>
      <c r="O507" s="417"/>
      <c r="P507" s="417"/>
      <c r="Q507" s="417"/>
      <c r="R507" s="417"/>
      <c r="S507" s="417"/>
      <c r="T507" s="417"/>
      <c r="U507" s="417"/>
      <c r="V507" s="417"/>
      <c r="W507" s="417"/>
      <c r="X507" s="417"/>
      <c r="Y507" s="417"/>
      <c r="Z507" s="417"/>
      <c r="AA507" s="417"/>
      <c r="AB507" s="417"/>
      <c r="AC507" s="417"/>
      <c r="AD507" s="417"/>
      <c r="AE507" s="417"/>
      <c r="AF507" s="417"/>
      <c r="AG507" s="417"/>
      <c r="AH507" s="417"/>
      <c r="AI507" s="417"/>
      <c r="AJ507" s="417"/>
      <c r="AK507" s="417"/>
      <c r="AL507" s="417"/>
      <c r="AM507" s="417"/>
    </row>
    <row r="508" spans="1:39" x14ac:dyDescent="0.2">
      <c r="A508" s="417"/>
      <c r="B508" s="417"/>
      <c r="C508" s="417"/>
      <c r="D508" s="417"/>
      <c r="E508" s="417"/>
      <c r="F508" s="417"/>
      <c r="G508" s="417"/>
      <c r="H508" s="417"/>
      <c r="I508" s="417"/>
      <c r="J508" s="417"/>
      <c r="K508" s="417"/>
      <c r="L508" s="417"/>
      <c r="M508" s="417"/>
      <c r="N508" s="417"/>
      <c r="O508" s="417"/>
      <c r="P508" s="417"/>
      <c r="Q508" s="417"/>
      <c r="R508" s="417"/>
      <c r="S508" s="417"/>
      <c r="T508" s="417"/>
      <c r="U508" s="417"/>
      <c r="V508" s="417"/>
      <c r="W508" s="417"/>
      <c r="X508" s="417"/>
      <c r="Y508" s="417"/>
      <c r="Z508" s="417"/>
      <c r="AA508" s="417"/>
      <c r="AB508" s="417"/>
      <c r="AC508" s="417"/>
      <c r="AD508" s="417"/>
      <c r="AE508" s="417"/>
      <c r="AF508" s="417"/>
      <c r="AG508" s="417"/>
      <c r="AH508" s="417"/>
      <c r="AI508" s="417"/>
      <c r="AJ508" s="417"/>
      <c r="AK508" s="417"/>
      <c r="AL508" s="417"/>
      <c r="AM508" s="417"/>
    </row>
    <row r="509" spans="1:39" x14ac:dyDescent="0.2">
      <c r="A509" s="417"/>
      <c r="B509" s="417"/>
      <c r="C509" s="417"/>
      <c r="D509" s="417"/>
      <c r="E509" s="417"/>
      <c r="F509" s="417"/>
      <c r="G509" s="417"/>
      <c r="H509" s="417"/>
      <c r="I509" s="417"/>
      <c r="J509" s="417"/>
      <c r="K509" s="417"/>
      <c r="L509" s="417"/>
      <c r="M509" s="417"/>
      <c r="N509" s="417"/>
      <c r="O509" s="417"/>
      <c r="P509" s="417"/>
      <c r="Q509" s="417"/>
      <c r="R509" s="417"/>
      <c r="S509" s="417"/>
      <c r="T509" s="417"/>
      <c r="U509" s="417"/>
      <c r="V509" s="417"/>
      <c r="W509" s="417"/>
      <c r="X509" s="417"/>
      <c r="Y509" s="417"/>
      <c r="Z509" s="417"/>
      <c r="AA509" s="417"/>
      <c r="AB509" s="417"/>
      <c r="AC509" s="417"/>
      <c r="AD509" s="417"/>
      <c r="AE509" s="417"/>
      <c r="AF509" s="417"/>
      <c r="AG509" s="417"/>
      <c r="AH509" s="417"/>
      <c r="AI509" s="417"/>
      <c r="AJ509" s="417"/>
      <c r="AK509" s="417"/>
      <c r="AL509" s="417"/>
      <c r="AM509" s="417"/>
    </row>
    <row r="510" spans="1:39" x14ac:dyDescent="0.2">
      <c r="A510" s="417"/>
      <c r="B510" s="417"/>
      <c r="C510" s="417"/>
      <c r="D510" s="417"/>
      <c r="E510" s="417"/>
      <c r="F510" s="417"/>
      <c r="G510" s="417"/>
      <c r="H510" s="417"/>
      <c r="I510" s="417"/>
      <c r="J510" s="417"/>
      <c r="K510" s="417"/>
      <c r="L510" s="417"/>
      <c r="M510" s="417"/>
      <c r="N510" s="417"/>
      <c r="O510" s="417"/>
      <c r="P510" s="417"/>
      <c r="Q510" s="417"/>
      <c r="R510" s="417"/>
      <c r="S510" s="417"/>
      <c r="T510" s="417"/>
      <c r="U510" s="417"/>
      <c r="V510" s="417"/>
      <c r="W510" s="417"/>
      <c r="X510" s="417"/>
      <c r="Y510" s="417"/>
      <c r="Z510" s="417"/>
      <c r="AA510" s="417"/>
      <c r="AB510" s="417"/>
      <c r="AC510" s="417"/>
      <c r="AD510" s="417"/>
      <c r="AE510" s="417"/>
      <c r="AF510" s="417"/>
      <c r="AG510" s="417"/>
      <c r="AH510" s="417"/>
      <c r="AI510" s="417"/>
      <c r="AJ510" s="417"/>
      <c r="AK510" s="417"/>
      <c r="AL510" s="417"/>
      <c r="AM510" s="417"/>
    </row>
    <row r="511" spans="1:39" x14ac:dyDescent="0.2">
      <c r="A511" s="417"/>
      <c r="B511" s="417"/>
      <c r="C511" s="417"/>
      <c r="D511" s="417"/>
      <c r="E511" s="417"/>
      <c r="F511" s="417"/>
      <c r="G511" s="417"/>
      <c r="H511" s="417"/>
      <c r="I511" s="417"/>
      <c r="J511" s="417"/>
      <c r="K511" s="417"/>
      <c r="L511" s="417"/>
      <c r="M511" s="417"/>
      <c r="N511" s="417"/>
      <c r="O511" s="417"/>
      <c r="P511" s="417"/>
      <c r="Q511" s="417"/>
      <c r="R511" s="417"/>
      <c r="S511" s="417"/>
      <c r="T511" s="417"/>
      <c r="U511" s="417"/>
      <c r="V511" s="417"/>
      <c r="W511" s="417"/>
      <c r="X511" s="417"/>
      <c r="Y511" s="417"/>
      <c r="Z511" s="417"/>
      <c r="AA511" s="417"/>
      <c r="AB511" s="417"/>
      <c r="AC511" s="417"/>
      <c r="AD511" s="417"/>
      <c r="AE511" s="417"/>
      <c r="AF511" s="417"/>
      <c r="AG511" s="417"/>
      <c r="AH511" s="417"/>
      <c r="AI511" s="417"/>
      <c r="AJ511" s="417"/>
      <c r="AK511" s="417"/>
      <c r="AL511" s="417"/>
      <c r="AM511" s="417"/>
    </row>
    <row r="512" spans="1:39" x14ac:dyDescent="0.2">
      <c r="A512" s="417"/>
      <c r="B512" s="417"/>
      <c r="C512" s="417"/>
      <c r="D512" s="417"/>
      <c r="E512" s="417"/>
      <c r="F512" s="417"/>
      <c r="G512" s="417"/>
      <c r="H512" s="417"/>
      <c r="I512" s="417"/>
      <c r="J512" s="417"/>
      <c r="K512" s="417"/>
      <c r="L512" s="417"/>
      <c r="M512" s="417"/>
      <c r="N512" s="417"/>
      <c r="O512" s="417"/>
      <c r="P512" s="417"/>
      <c r="Q512" s="417"/>
      <c r="R512" s="417"/>
      <c r="S512" s="417"/>
      <c r="T512" s="417"/>
      <c r="U512" s="417"/>
      <c r="V512" s="417"/>
      <c r="W512" s="417"/>
      <c r="X512" s="417"/>
      <c r="Y512" s="417"/>
      <c r="Z512" s="417"/>
      <c r="AA512" s="417"/>
      <c r="AB512" s="417"/>
      <c r="AC512" s="417"/>
      <c r="AD512" s="417"/>
      <c r="AE512" s="417"/>
      <c r="AF512" s="417"/>
      <c r="AG512" s="417"/>
      <c r="AH512" s="417"/>
      <c r="AI512" s="417"/>
      <c r="AJ512" s="417"/>
      <c r="AK512" s="417"/>
      <c r="AL512" s="417"/>
      <c r="AM512" s="417"/>
    </row>
    <row r="513" spans="1:39" x14ac:dyDescent="0.2">
      <c r="A513" s="417"/>
      <c r="B513" s="417"/>
      <c r="C513" s="417"/>
      <c r="D513" s="417"/>
      <c r="E513" s="417"/>
      <c r="F513" s="417"/>
      <c r="G513" s="417"/>
      <c r="H513" s="417"/>
      <c r="I513" s="417"/>
      <c r="J513" s="417"/>
      <c r="K513" s="417"/>
      <c r="L513" s="417"/>
      <c r="M513" s="417"/>
      <c r="N513" s="417"/>
      <c r="O513" s="417"/>
      <c r="P513" s="417"/>
      <c r="Q513" s="417"/>
      <c r="R513" s="417"/>
      <c r="S513" s="417"/>
      <c r="T513" s="417"/>
      <c r="U513" s="417"/>
      <c r="V513" s="417"/>
      <c r="W513" s="417"/>
      <c r="X513" s="417"/>
      <c r="Y513" s="417"/>
      <c r="Z513" s="417"/>
      <c r="AA513" s="417"/>
      <c r="AB513" s="417"/>
      <c r="AC513" s="417"/>
      <c r="AD513" s="417"/>
      <c r="AE513" s="417"/>
      <c r="AF513" s="417"/>
      <c r="AG513" s="417"/>
      <c r="AH513" s="417"/>
      <c r="AI513" s="417"/>
      <c r="AJ513" s="417"/>
      <c r="AK513" s="417"/>
      <c r="AL513" s="417"/>
      <c r="AM513" s="417"/>
    </row>
    <row r="514" spans="1:39" x14ac:dyDescent="0.2">
      <c r="A514" s="417"/>
      <c r="B514" s="417"/>
      <c r="C514" s="417"/>
      <c r="D514" s="417"/>
      <c r="E514" s="417"/>
      <c r="F514" s="417"/>
      <c r="G514" s="417"/>
      <c r="H514" s="417"/>
      <c r="I514" s="417"/>
      <c r="J514" s="417"/>
      <c r="K514" s="417"/>
      <c r="L514" s="417"/>
      <c r="M514" s="417"/>
      <c r="N514" s="417"/>
      <c r="O514" s="417"/>
      <c r="P514" s="417"/>
      <c r="Q514" s="417"/>
      <c r="R514" s="417"/>
      <c r="S514" s="417"/>
      <c r="T514" s="417"/>
      <c r="U514" s="417"/>
      <c r="V514" s="417"/>
      <c r="W514" s="417"/>
      <c r="X514" s="417"/>
      <c r="Y514" s="417"/>
      <c r="Z514" s="417"/>
      <c r="AA514" s="417"/>
      <c r="AB514" s="417"/>
      <c r="AC514" s="417"/>
      <c r="AD514" s="417"/>
      <c r="AE514" s="417"/>
      <c r="AF514" s="417"/>
      <c r="AG514" s="417"/>
      <c r="AH514" s="417"/>
      <c r="AI514" s="417"/>
      <c r="AJ514" s="417"/>
      <c r="AK514" s="417"/>
      <c r="AL514" s="417"/>
      <c r="AM514" s="417"/>
    </row>
    <row r="515" spans="1:39" x14ac:dyDescent="0.2">
      <c r="A515" s="417"/>
      <c r="B515" s="417"/>
      <c r="C515" s="417"/>
      <c r="D515" s="417"/>
      <c r="E515" s="417"/>
      <c r="F515" s="417"/>
      <c r="G515" s="417"/>
      <c r="H515" s="417"/>
      <c r="I515" s="417"/>
      <c r="J515" s="417"/>
      <c r="K515" s="417"/>
      <c r="L515" s="417"/>
      <c r="M515" s="417"/>
      <c r="N515" s="417"/>
      <c r="O515" s="417"/>
      <c r="P515" s="417"/>
      <c r="Q515" s="417"/>
      <c r="R515" s="417"/>
      <c r="S515" s="417"/>
      <c r="T515" s="417"/>
      <c r="U515" s="417"/>
      <c r="V515" s="417"/>
      <c r="W515" s="417"/>
      <c r="X515" s="417"/>
      <c r="Y515" s="417"/>
      <c r="Z515" s="417"/>
      <c r="AA515" s="417"/>
      <c r="AB515" s="417"/>
      <c r="AC515" s="417"/>
      <c r="AD515" s="417"/>
      <c r="AE515" s="417"/>
      <c r="AF515" s="417"/>
      <c r="AG515" s="417"/>
      <c r="AH515" s="417"/>
      <c r="AI515" s="417"/>
      <c r="AJ515" s="417"/>
      <c r="AK515" s="417"/>
      <c r="AL515" s="417"/>
      <c r="AM515" s="417"/>
    </row>
    <row r="516" spans="1:39" x14ac:dyDescent="0.2">
      <c r="A516" s="417"/>
      <c r="B516" s="417"/>
      <c r="C516" s="417"/>
      <c r="D516" s="417"/>
      <c r="E516" s="417"/>
      <c r="F516" s="417"/>
      <c r="G516" s="417"/>
      <c r="H516" s="417"/>
      <c r="I516" s="417"/>
      <c r="J516" s="417"/>
      <c r="K516" s="417"/>
      <c r="L516" s="417"/>
      <c r="M516" s="417"/>
      <c r="N516" s="417"/>
      <c r="O516" s="417"/>
      <c r="P516" s="417"/>
      <c r="Q516" s="417"/>
      <c r="R516" s="417"/>
      <c r="S516" s="417"/>
      <c r="T516" s="417"/>
      <c r="U516" s="417"/>
      <c r="V516" s="417"/>
      <c r="W516" s="417"/>
      <c r="X516" s="417"/>
      <c r="Y516" s="417"/>
      <c r="Z516" s="417"/>
      <c r="AA516" s="417"/>
      <c r="AB516" s="417"/>
      <c r="AC516" s="417"/>
      <c r="AD516" s="417"/>
      <c r="AE516" s="417"/>
      <c r="AF516" s="417"/>
      <c r="AG516" s="417"/>
      <c r="AH516" s="417"/>
      <c r="AI516" s="417"/>
      <c r="AJ516" s="417"/>
      <c r="AK516" s="417"/>
      <c r="AL516" s="417"/>
      <c r="AM516" s="417"/>
    </row>
    <row r="517" spans="1:39" x14ac:dyDescent="0.2">
      <c r="A517" s="417"/>
      <c r="B517" s="417"/>
      <c r="C517" s="417"/>
      <c r="D517" s="417"/>
      <c r="E517" s="417"/>
      <c r="F517" s="417"/>
      <c r="G517" s="417"/>
      <c r="H517" s="417"/>
      <c r="I517" s="417"/>
      <c r="J517" s="417"/>
      <c r="K517" s="417"/>
      <c r="L517" s="417"/>
      <c r="M517" s="417"/>
      <c r="N517" s="417"/>
      <c r="O517" s="417"/>
      <c r="P517" s="417"/>
      <c r="Q517" s="417"/>
      <c r="R517" s="417"/>
      <c r="S517" s="417"/>
      <c r="T517" s="417"/>
      <c r="U517" s="417"/>
      <c r="V517" s="417"/>
      <c r="W517" s="417"/>
      <c r="X517" s="417"/>
      <c r="Y517" s="417"/>
      <c r="Z517" s="417"/>
      <c r="AA517" s="417"/>
      <c r="AB517" s="417"/>
      <c r="AC517" s="417"/>
      <c r="AD517" s="417"/>
      <c r="AE517" s="417"/>
      <c r="AF517" s="417"/>
      <c r="AG517" s="417"/>
      <c r="AH517" s="417"/>
      <c r="AI517" s="417"/>
      <c r="AJ517" s="417"/>
      <c r="AK517" s="417"/>
      <c r="AL517" s="417"/>
      <c r="AM517" s="417"/>
    </row>
    <row r="518" spans="1:39" x14ac:dyDescent="0.2">
      <c r="A518" s="417"/>
      <c r="B518" s="417"/>
      <c r="C518" s="417"/>
      <c r="D518" s="417"/>
      <c r="E518" s="417"/>
      <c r="F518" s="417"/>
      <c r="G518" s="417"/>
      <c r="H518" s="417"/>
      <c r="I518" s="417"/>
      <c r="J518" s="417"/>
      <c r="K518" s="417"/>
      <c r="L518" s="417"/>
      <c r="M518" s="417"/>
      <c r="N518" s="417"/>
      <c r="O518" s="417"/>
      <c r="P518" s="417"/>
      <c r="Q518" s="417"/>
      <c r="R518" s="417"/>
      <c r="S518" s="417"/>
      <c r="T518" s="417"/>
      <c r="U518" s="417"/>
      <c r="V518" s="417"/>
      <c r="W518" s="417"/>
      <c r="X518" s="417"/>
      <c r="Y518" s="417"/>
      <c r="Z518" s="417"/>
      <c r="AA518" s="417"/>
      <c r="AB518" s="417"/>
      <c r="AC518" s="417"/>
      <c r="AD518" s="417"/>
      <c r="AE518" s="417"/>
      <c r="AF518" s="417"/>
      <c r="AG518" s="417"/>
      <c r="AH518" s="417"/>
      <c r="AI518" s="417"/>
      <c r="AJ518" s="417"/>
      <c r="AK518" s="417"/>
      <c r="AL518" s="417"/>
      <c r="AM518" s="417"/>
    </row>
    <row r="519" spans="1:39" x14ac:dyDescent="0.2">
      <c r="A519" s="417"/>
      <c r="B519" s="417"/>
      <c r="C519" s="417"/>
      <c r="D519" s="417"/>
      <c r="E519" s="417"/>
      <c r="F519" s="417"/>
      <c r="G519" s="417"/>
      <c r="H519" s="417"/>
      <c r="I519" s="417"/>
      <c r="J519" s="417"/>
      <c r="K519" s="417"/>
      <c r="L519" s="417"/>
      <c r="M519" s="417"/>
      <c r="N519" s="417"/>
      <c r="O519" s="417"/>
      <c r="P519" s="417"/>
      <c r="Q519" s="417"/>
      <c r="R519" s="417"/>
      <c r="S519" s="417"/>
      <c r="T519" s="417"/>
      <c r="U519" s="417"/>
      <c r="V519" s="417"/>
      <c r="W519" s="417"/>
      <c r="X519" s="417"/>
      <c r="Y519" s="417"/>
      <c r="Z519" s="417"/>
      <c r="AA519" s="417"/>
      <c r="AB519" s="417"/>
      <c r="AC519" s="417"/>
      <c r="AD519" s="417"/>
      <c r="AE519" s="417"/>
      <c r="AF519" s="417"/>
      <c r="AG519" s="417"/>
      <c r="AH519" s="417"/>
      <c r="AI519" s="417"/>
      <c r="AJ519" s="417"/>
      <c r="AK519" s="417"/>
      <c r="AL519" s="417"/>
      <c r="AM519" s="417"/>
    </row>
    <row r="520" spans="1:39" x14ac:dyDescent="0.2">
      <c r="A520" s="417"/>
      <c r="B520" s="417"/>
      <c r="C520" s="417"/>
      <c r="D520" s="417"/>
      <c r="E520" s="417"/>
      <c r="F520" s="417"/>
      <c r="G520" s="417"/>
      <c r="H520" s="417"/>
      <c r="I520" s="417"/>
      <c r="J520" s="417"/>
      <c r="K520" s="417"/>
      <c r="L520" s="417"/>
      <c r="M520" s="417"/>
      <c r="N520" s="417"/>
      <c r="O520" s="417"/>
      <c r="P520" s="417"/>
      <c r="Q520" s="417"/>
      <c r="R520" s="417"/>
      <c r="S520" s="417"/>
      <c r="T520" s="417"/>
      <c r="U520" s="417"/>
      <c r="V520" s="417"/>
      <c r="W520" s="417"/>
      <c r="X520" s="417"/>
      <c r="Y520" s="417"/>
      <c r="Z520" s="417"/>
      <c r="AA520" s="417"/>
      <c r="AB520" s="417"/>
      <c r="AC520" s="417"/>
      <c r="AD520" s="417"/>
      <c r="AE520" s="417"/>
      <c r="AF520" s="417"/>
      <c r="AG520" s="417"/>
      <c r="AH520" s="417"/>
      <c r="AI520" s="417"/>
      <c r="AJ520" s="417"/>
      <c r="AK520" s="417"/>
      <c r="AL520" s="417"/>
      <c r="AM520" s="417"/>
    </row>
    <row r="521" spans="1:39" x14ac:dyDescent="0.2">
      <c r="A521" s="417"/>
      <c r="B521" s="417"/>
      <c r="C521" s="417"/>
      <c r="D521" s="417"/>
      <c r="E521" s="417"/>
      <c r="F521" s="417"/>
      <c r="G521" s="417"/>
      <c r="H521" s="417"/>
      <c r="I521" s="417"/>
      <c r="J521" s="417"/>
      <c r="K521" s="417"/>
      <c r="L521" s="417"/>
      <c r="M521" s="417"/>
      <c r="N521" s="417"/>
      <c r="O521" s="417"/>
      <c r="P521" s="417"/>
      <c r="Q521" s="417"/>
      <c r="R521" s="417"/>
      <c r="S521" s="417"/>
      <c r="T521" s="417"/>
      <c r="U521" s="417"/>
      <c r="V521" s="417"/>
      <c r="W521" s="417"/>
      <c r="X521" s="417"/>
      <c r="Y521" s="417"/>
      <c r="Z521" s="417"/>
      <c r="AA521" s="417"/>
      <c r="AB521" s="417"/>
      <c r="AC521" s="417"/>
      <c r="AD521" s="417"/>
      <c r="AE521" s="417"/>
      <c r="AF521" s="417"/>
      <c r="AG521" s="417"/>
      <c r="AH521" s="417"/>
      <c r="AI521" s="417"/>
      <c r="AJ521" s="417"/>
      <c r="AK521" s="417"/>
      <c r="AL521" s="417"/>
      <c r="AM521" s="417"/>
    </row>
    <row r="522" spans="1:39" x14ac:dyDescent="0.2">
      <c r="A522" s="417"/>
      <c r="B522" s="417"/>
      <c r="C522" s="417"/>
      <c r="D522" s="417"/>
      <c r="E522" s="417"/>
      <c r="F522" s="417"/>
      <c r="G522" s="417"/>
      <c r="H522" s="417"/>
      <c r="I522" s="417"/>
      <c r="J522" s="417"/>
      <c r="K522" s="417"/>
      <c r="L522" s="417"/>
      <c r="M522" s="417"/>
      <c r="N522" s="417"/>
      <c r="O522" s="417"/>
      <c r="P522" s="417"/>
      <c r="Q522" s="417"/>
      <c r="R522" s="417"/>
      <c r="S522" s="417"/>
      <c r="T522" s="417"/>
      <c r="U522" s="417"/>
      <c r="V522" s="417"/>
      <c r="W522" s="417"/>
      <c r="X522" s="417"/>
      <c r="Y522" s="417"/>
      <c r="Z522" s="417"/>
      <c r="AA522" s="417"/>
      <c r="AB522" s="417"/>
      <c r="AC522" s="417"/>
      <c r="AD522" s="417"/>
      <c r="AE522" s="417"/>
      <c r="AF522" s="417"/>
      <c r="AG522" s="417"/>
      <c r="AH522" s="417"/>
      <c r="AI522" s="417"/>
      <c r="AJ522" s="417"/>
      <c r="AK522" s="417"/>
      <c r="AL522" s="417"/>
      <c r="AM522" s="417"/>
    </row>
    <row r="523" spans="1:39" x14ac:dyDescent="0.2">
      <c r="A523" s="417"/>
      <c r="B523" s="417"/>
      <c r="C523" s="417"/>
      <c r="D523" s="417"/>
      <c r="E523" s="417"/>
      <c r="F523" s="417"/>
      <c r="G523" s="417"/>
      <c r="H523" s="417"/>
      <c r="I523" s="417"/>
      <c r="J523" s="417"/>
      <c r="K523" s="417"/>
      <c r="L523" s="417"/>
      <c r="M523" s="417"/>
      <c r="N523" s="417"/>
      <c r="O523" s="417"/>
      <c r="P523" s="417"/>
      <c r="Q523" s="417"/>
      <c r="R523" s="417"/>
      <c r="S523" s="417"/>
      <c r="T523" s="417"/>
      <c r="U523" s="417"/>
      <c r="V523" s="417"/>
      <c r="W523" s="417"/>
      <c r="X523" s="417"/>
      <c r="Y523" s="417"/>
      <c r="Z523" s="417"/>
      <c r="AA523" s="417"/>
      <c r="AB523" s="417"/>
      <c r="AC523" s="417"/>
      <c r="AD523" s="417"/>
      <c r="AE523" s="417"/>
      <c r="AF523" s="417"/>
      <c r="AG523" s="417"/>
      <c r="AH523" s="417"/>
      <c r="AI523" s="417"/>
      <c r="AJ523" s="417"/>
      <c r="AK523" s="417"/>
      <c r="AL523" s="417"/>
      <c r="AM523" s="417"/>
    </row>
    <row r="524" spans="1:39" x14ac:dyDescent="0.2">
      <c r="A524" s="417"/>
      <c r="B524" s="417"/>
      <c r="C524" s="417"/>
      <c r="D524" s="417"/>
      <c r="E524" s="417"/>
      <c r="F524" s="417"/>
      <c r="G524" s="417"/>
      <c r="H524" s="417"/>
      <c r="I524" s="417"/>
      <c r="J524" s="417"/>
      <c r="K524" s="417"/>
      <c r="L524" s="417"/>
      <c r="M524" s="417"/>
      <c r="N524" s="417"/>
      <c r="O524" s="417"/>
      <c r="P524" s="417"/>
      <c r="Q524" s="417"/>
      <c r="R524" s="417"/>
      <c r="S524" s="417"/>
      <c r="T524" s="417"/>
      <c r="U524" s="417"/>
      <c r="V524" s="417"/>
      <c r="W524" s="417"/>
      <c r="X524" s="417"/>
      <c r="Y524" s="417"/>
      <c r="Z524" s="417"/>
      <c r="AA524" s="417"/>
      <c r="AB524" s="417"/>
      <c r="AC524" s="417"/>
      <c r="AD524" s="417"/>
      <c r="AE524" s="417"/>
      <c r="AF524" s="417"/>
      <c r="AG524" s="417"/>
      <c r="AH524" s="417"/>
      <c r="AI524" s="417"/>
      <c r="AJ524" s="417"/>
      <c r="AK524" s="417"/>
      <c r="AL524" s="417"/>
      <c r="AM524" s="417"/>
    </row>
    <row r="525" spans="1:39" x14ac:dyDescent="0.2">
      <c r="A525" s="417"/>
      <c r="B525" s="417"/>
      <c r="C525" s="417"/>
      <c r="D525" s="417"/>
      <c r="E525" s="417"/>
      <c r="F525" s="417"/>
      <c r="G525" s="417"/>
      <c r="H525" s="417"/>
      <c r="I525" s="417"/>
      <c r="J525" s="417"/>
      <c r="K525" s="417"/>
      <c r="L525" s="417"/>
      <c r="M525" s="417"/>
      <c r="N525" s="417"/>
      <c r="O525" s="417"/>
      <c r="P525" s="417"/>
      <c r="Q525" s="417"/>
      <c r="R525" s="417"/>
      <c r="S525" s="417"/>
      <c r="T525" s="417"/>
      <c r="U525" s="417"/>
      <c r="V525" s="417"/>
      <c r="W525" s="417"/>
      <c r="X525" s="417"/>
      <c r="Y525" s="417"/>
      <c r="Z525" s="417"/>
      <c r="AA525" s="417"/>
      <c r="AB525" s="417"/>
      <c r="AC525" s="417"/>
      <c r="AD525" s="417"/>
      <c r="AE525" s="417"/>
      <c r="AF525" s="417"/>
      <c r="AG525" s="417"/>
      <c r="AH525" s="417"/>
      <c r="AI525" s="417"/>
      <c r="AJ525" s="417"/>
      <c r="AK525" s="417"/>
      <c r="AL525" s="417"/>
      <c r="AM525" s="417"/>
    </row>
    <row r="526" spans="1:39" x14ac:dyDescent="0.2">
      <c r="A526" s="417"/>
      <c r="B526" s="417"/>
      <c r="C526" s="417"/>
      <c r="D526" s="417"/>
      <c r="E526" s="417"/>
      <c r="F526" s="417"/>
      <c r="G526" s="417"/>
      <c r="H526" s="417"/>
      <c r="I526" s="417"/>
      <c r="J526" s="417"/>
      <c r="K526" s="417"/>
      <c r="L526" s="417"/>
      <c r="M526" s="417"/>
      <c r="N526" s="417"/>
      <c r="O526" s="417"/>
      <c r="P526" s="417"/>
      <c r="Q526" s="417"/>
      <c r="R526" s="417"/>
      <c r="S526" s="417"/>
      <c r="T526" s="417"/>
      <c r="U526" s="417"/>
      <c r="V526" s="417"/>
      <c r="W526" s="417"/>
      <c r="X526" s="417"/>
      <c r="Y526" s="417"/>
      <c r="Z526" s="417"/>
      <c r="AA526" s="417"/>
      <c r="AB526" s="417"/>
      <c r="AC526" s="417"/>
      <c r="AD526" s="417"/>
      <c r="AE526" s="417"/>
      <c r="AF526" s="417"/>
      <c r="AG526" s="417"/>
      <c r="AH526" s="417"/>
      <c r="AI526" s="417"/>
      <c r="AJ526" s="417"/>
      <c r="AK526" s="417"/>
      <c r="AL526" s="417"/>
      <c r="AM526" s="417"/>
    </row>
    <row r="527" spans="1:39" x14ac:dyDescent="0.2">
      <c r="A527" s="417"/>
      <c r="B527" s="417"/>
      <c r="C527" s="417"/>
      <c r="D527" s="417"/>
      <c r="E527" s="417"/>
      <c r="F527" s="417"/>
      <c r="G527" s="417"/>
      <c r="H527" s="417"/>
      <c r="I527" s="417"/>
      <c r="J527" s="417"/>
      <c r="K527" s="417"/>
      <c r="L527" s="417"/>
      <c r="M527" s="417"/>
      <c r="N527" s="417"/>
      <c r="O527" s="417"/>
      <c r="P527" s="417"/>
      <c r="Q527" s="417"/>
      <c r="R527" s="417"/>
      <c r="S527" s="417"/>
      <c r="T527" s="417"/>
      <c r="U527" s="417"/>
      <c r="V527" s="417"/>
      <c r="W527" s="417"/>
      <c r="X527" s="417"/>
      <c r="Y527" s="417"/>
      <c r="Z527" s="417"/>
      <c r="AA527" s="417"/>
      <c r="AB527" s="417"/>
      <c r="AC527" s="417"/>
      <c r="AD527" s="417"/>
      <c r="AE527" s="417"/>
      <c r="AF527" s="417"/>
      <c r="AG527" s="417"/>
      <c r="AH527" s="417"/>
      <c r="AI527" s="417"/>
      <c r="AJ527" s="417"/>
      <c r="AK527" s="417"/>
      <c r="AL527" s="417"/>
      <c r="AM527" s="417"/>
    </row>
    <row r="528" spans="1:39" x14ac:dyDescent="0.2">
      <c r="A528" s="417"/>
      <c r="B528" s="417"/>
      <c r="C528" s="417"/>
      <c r="D528" s="417"/>
      <c r="E528" s="417"/>
      <c r="F528" s="417"/>
      <c r="G528" s="417"/>
      <c r="H528" s="417"/>
      <c r="I528" s="417"/>
      <c r="J528" s="417"/>
      <c r="K528" s="417"/>
      <c r="L528" s="417"/>
      <c r="M528" s="417"/>
      <c r="N528" s="417"/>
      <c r="O528" s="417"/>
      <c r="P528" s="417"/>
      <c r="Q528" s="417"/>
      <c r="R528" s="417"/>
      <c r="S528" s="417"/>
      <c r="T528" s="417"/>
      <c r="U528" s="417"/>
      <c r="V528" s="417"/>
      <c r="W528" s="417"/>
      <c r="X528" s="417"/>
      <c r="Y528" s="417"/>
      <c r="Z528" s="417"/>
      <c r="AA528" s="417"/>
      <c r="AB528" s="417"/>
      <c r="AC528" s="417"/>
      <c r="AD528" s="417"/>
      <c r="AE528" s="417"/>
      <c r="AF528" s="417"/>
      <c r="AG528" s="417"/>
      <c r="AH528" s="417"/>
      <c r="AI528" s="417"/>
      <c r="AJ528" s="417"/>
      <c r="AK528" s="417"/>
      <c r="AL528" s="417"/>
      <c r="AM528" s="417"/>
    </row>
    <row r="529" spans="1:39" x14ac:dyDescent="0.2">
      <c r="A529" s="417"/>
      <c r="B529" s="417"/>
      <c r="C529" s="417"/>
      <c r="D529" s="417"/>
      <c r="E529" s="417"/>
      <c r="F529" s="417"/>
      <c r="G529" s="417"/>
      <c r="H529" s="417"/>
      <c r="I529" s="417"/>
      <c r="J529" s="417"/>
      <c r="K529" s="417"/>
      <c r="L529" s="417"/>
      <c r="M529" s="417"/>
      <c r="N529" s="417"/>
      <c r="O529" s="417"/>
      <c r="P529" s="417"/>
      <c r="Q529" s="417"/>
      <c r="R529" s="417"/>
      <c r="S529" s="417"/>
      <c r="T529" s="417"/>
      <c r="U529" s="417"/>
      <c r="V529" s="417"/>
      <c r="W529" s="417"/>
      <c r="X529" s="417"/>
      <c r="Y529" s="417"/>
      <c r="Z529" s="417"/>
      <c r="AA529" s="417"/>
      <c r="AB529" s="417"/>
      <c r="AC529" s="417"/>
      <c r="AD529" s="417"/>
      <c r="AE529" s="417"/>
      <c r="AF529" s="417"/>
      <c r="AG529" s="417"/>
      <c r="AH529" s="417"/>
      <c r="AI529" s="417"/>
      <c r="AJ529" s="417"/>
      <c r="AK529" s="417"/>
      <c r="AL529" s="417"/>
      <c r="AM529" s="417"/>
    </row>
    <row r="530" spans="1:39" x14ac:dyDescent="0.2">
      <c r="A530" s="417"/>
      <c r="B530" s="417"/>
      <c r="C530" s="417"/>
      <c r="D530" s="417"/>
      <c r="E530" s="417"/>
      <c r="F530" s="417"/>
      <c r="G530" s="417"/>
      <c r="H530" s="417"/>
      <c r="I530" s="417"/>
      <c r="J530" s="417"/>
      <c r="K530" s="417"/>
      <c r="L530" s="417"/>
      <c r="M530" s="417"/>
      <c r="N530" s="417"/>
      <c r="O530" s="417"/>
      <c r="P530" s="417"/>
      <c r="Q530" s="417"/>
      <c r="R530" s="417"/>
      <c r="S530" s="417"/>
      <c r="T530" s="417"/>
      <c r="U530" s="417"/>
      <c r="V530" s="417"/>
      <c r="W530" s="417"/>
      <c r="X530" s="417"/>
      <c r="Y530" s="417"/>
      <c r="Z530" s="417"/>
      <c r="AA530" s="417"/>
      <c r="AB530" s="417"/>
      <c r="AC530" s="417"/>
      <c r="AD530" s="417"/>
      <c r="AE530" s="417"/>
      <c r="AF530" s="417"/>
      <c r="AG530" s="417"/>
      <c r="AH530" s="417"/>
      <c r="AI530" s="417"/>
      <c r="AJ530" s="417"/>
      <c r="AK530" s="417"/>
      <c r="AL530" s="417"/>
      <c r="AM530" s="417"/>
    </row>
    <row r="531" spans="1:39" x14ac:dyDescent="0.2">
      <c r="A531" s="417"/>
      <c r="B531" s="417"/>
      <c r="C531" s="417"/>
      <c r="D531" s="417"/>
      <c r="E531" s="417"/>
      <c r="F531" s="417"/>
      <c r="G531" s="417"/>
      <c r="H531" s="417"/>
      <c r="I531" s="417"/>
      <c r="J531" s="417"/>
      <c r="K531" s="417"/>
      <c r="L531" s="417"/>
      <c r="M531" s="417"/>
      <c r="N531" s="417"/>
      <c r="O531" s="417"/>
      <c r="P531" s="417"/>
      <c r="Q531" s="417"/>
      <c r="R531" s="417"/>
      <c r="S531" s="417"/>
      <c r="T531" s="417"/>
      <c r="U531" s="417"/>
      <c r="V531" s="417"/>
      <c r="W531" s="417"/>
      <c r="X531" s="417"/>
      <c r="Y531" s="417"/>
      <c r="Z531" s="417"/>
      <c r="AA531" s="417"/>
      <c r="AB531" s="417"/>
      <c r="AC531" s="417"/>
      <c r="AD531" s="417"/>
      <c r="AE531" s="417"/>
      <c r="AF531" s="417"/>
      <c r="AG531" s="417"/>
      <c r="AH531" s="417"/>
      <c r="AI531" s="417"/>
      <c r="AJ531" s="417"/>
      <c r="AK531" s="417"/>
      <c r="AL531" s="417"/>
      <c r="AM531" s="417"/>
    </row>
    <row r="532" spans="1:39" x14ac:dyDescent="0.2">
      <c r="A532" s="417"/>
      <c r="B532" s="417"/>
      <c r="C532" s="417"/>
      <c r="D532" s="417"/>
      <c r="E532" s="417"/>
      <c r="F532" s="417"/>
      <c r="G532" s="417"/>
      <c r="H532" s="417"/>
      <c r="I532" s="417"/>
      <c r="J532" s="417"/>
      <c r="K532" s="417"/>
      <c r="L532" s="417"/>
      <c r="M532" s="417"/>
      <c r="N532" s="417"/>
      <c r="O532" s="417"/>
      <c r="P532" s="417"/>
      <c r="Q532" s="417"/>
      <c r="R532" s="417"/>
      <c r="S532" s="417"/>
      <c r="T532" s="417"/>
      <c r="U532" s="417"/>
      <c r="V532" s="417"/>
      <c r="W532" s="417"/>
      <c r="X532" s="417"/>
      <c r="Y532" s="417"/>
      <c r="Z532" s="417"/>
      <c r="AA532" s="417"/>
      <c r="AB532" s="417"/>
      <c r="AC532" s="417"/>
      <c r="AD532" s="417"/>
      <c r="AE532" s="417"/>
      <c r="AF532" s="417"/>
      <c r="AG532" s="417"/>
      <c r="AH532" s="417"/>
      <c r="AI532" s="417"/>
      <c r="AJ532" s="417"/>
      <c r="AK532" s="417"/>
      <c r="AL532" s="417"/>
      <c r="AM532" s="417"/>
    </row>
    <row r="533" spans="1:39" x14ac:dyDescent="0.2">
      <c r="A533" s="417"/>
      <c r="B533" s="417"/>
      <c r="C533" s="417"/>
      <c r="D533" s="417"/>
      <c r="E533" s="417"/>
      <c r="F533" s="417"/>
      <c r="G533" s="417"/>
      <c r="H533" s="417"/>
      <c r="I533" s="417"/>
      <c r="J533" s="417"/>
      <c r="K533" s="417"/>
      <c r="L533" s="417"/>
      <c r="M533" s="417"/>
      <c r="N533" s="417"/>
      <c r="O533" s="417"/>
      <c r="P533" s="417"/>
      <c r="Q533" s="417"/>
      <c r="R533" s="417"/>
      <c r="S533" s="417"/>
      <c r="T533" s="417"/>
      <c r="U533" s="417"/>
      <c r="V533" s="417"/>
      <c r="W533" s="417"/>
      <c r="X533" s="417"/>
      <c r="Y533" s="417"/>
      <c r="Z533" s="417"/>
      <c r="AA533" s="417"/>
      <c r="AB533" s="417"/>
      <c r="AC533" s="417"/>
      <c r="AD533" s="417"/>
      <c r="AE533" s="417"/>
      <c r="AF533" s="417"/>
      <c r="AG533" s="417"/>
      <c r="AH533" s="417"/>
      <c r="AI533" s="417"/>
      <c r="AJ533" s="417"/>
      <c r="AK533" s="417"/>
      <c r="AL533" s="417"/>
      <c r="AM533" s="417"/>
    </row>
    <row r="534" spans="1:39" x14ac:dyDescent="0.2">
      <c r="A534" s="417"/>
      <c r="B534" s="417"/>
      <c r="C534" s="417"/>
      <c r="D534" s="417"/>
      <c r="E534" s="417"/>
      <c r="F534" s="417"/>
      <c r="G534" s="417"/>
      <c r="H534" s="417"/>
      <c r="I534" s="417"/>
      <c r="J534" s="417"/>
      <c r="K534" s="417"/>
      <c r="L534" s="417"/>
      <c r="M534" s="417"/>
      <c r="N534" s="417"/>
      <c r="O534" s="417"/>
      <c r="P534" s="417"/>
      <c r="Q534" s="417"/>
      <c r="R534" s="417"/>
      <c r="S534" s="417"/>
      <c r="T534" s="417"/>
      <c r="U534" s="417"/>
      <c r="V534" s="417"/>
      <c r="W534" s="417"/>
      <c r="X534" s="417"/>
      <c r="Y534" s="417"/>
      <c r="Z534" s="417"/>
      <c r="AA534" s="417"/>
      <c r="AB534" s="417"/>
      <c r="AC534" s="417"/>
      <c r="AD534" s="417"/>
      <c r="AE534" s="417"/>
      <c r="AF534" s="417"/>
      <c r="AG534" s="417"/>
      <c r="AH534" s="417"/>
      <c r="AI534" s="417"/>
      <c r="AJ534" s="417"/>
      <c r="AK534" s="417"/>
      <c r="AL534" s="417"/>
      <c r="AM534" s="417"/>
    </row>
    <row r="535" spans="1:39" x14ac:dyDescent="0.2">
      <c r="A535" s="417"/>
      <c r="B535" s="417"/>
      <c r="C535" s="417"/>
      <c r="D535" s="417"/>
      <c r="E535" s="417"/>
      <c r="F535" s="417"/>
      <c r="G535" s="417"/>
      <c r="H535" s="417"/>
      <c r="I535" s="417"/>
      <c r="J535" s="417"/>
      <c r="K535" s="417"/>
      <c r="L535" s="417"/>
      <c r="M535" s="417"/>
      <c r="N535" s="417"/>
      <c r="O535" s="417"/>
      <c r="P535" s="417"/>
      <c r="Q535" s="417"/>
      <c r="R535" s="417"/>
      <c r="S535" s="417"/>
      <c r="T535" s="417"/>
      <c r="U535" s="417"/>
      <c r="V535" s="417"/>
      <c r="W535" s="417"/>
      <c r="X535" s="417"/>
      <c r="Y535" s="417"/>
      <c r="Z535" s="417"/>
      <c r="AA535" s="417"/>
      <c r="AB535" s="417"/>
      <c r="AC535" s="417"/>
      <c r="AD535" s="417"/>
      <c r="AE535" s="417"/>
      <c r="AF535" s="417"/>
      <c r="AG535" s="417"/>
      <c r="AH535" s="417"/>
      <c r="AI535" s="417"/>
      <c r="AJ535" s="417"/>
      <c r="AK535" s="417"/>
      <c r="AL535" s="417"/>
      <c r="AM535" s="417"/>
    </row>
    <row r="536" spans="1:39" x14ac:dyDescent="0.2">
      <c r="A536" s="417"/>
      <c r="B536" s="417"/>
      <c r="C536" s="417"/>
      <c r="D536" s="417"/>
      <c r="E536" s="417"/>
      <c r="F536" s="417"/>
      <c r="G536" s="417"/>
      <c r="H536" s="417"/>
      <c r="I536" s="417"/>
      <c r="J536" s="417"/>
      <c r="K536" s="417"/>
      <c r="L536" s="417"/>
      <c r="M536" s="417"/>
      <c r="N536" s="417"/>
      <c r="O536" s="417"/>
      <c r="P536" s="417"/>
      <c r="Q536" s="417"/>
      <c r="R536" s="417"/>
      <c r="S536" s="417"/>
      <c r="T536" s="417"/>
      <c r="U536" s="417"/>
      <c r="V536" s="417"/>
      <c r="W536" s="417"/>
      <c r="X536" s="417"/>
      <c r="Y536" s="417"/>
      <c r="Z536" s="417"/>
      <c r="AA536" s="417"/>
      <c r="AB536" s="417"/>
      <c r="AC536" s="417"/>
      <c r="AD536" s="417"/>
      <c r="AE536" s="417"/>
      <c r="AF536" s="417"/>
      <c r="AG536" s="417"/>
      <c r="AH536" s="417"/>
      <c r="AI536" s="417"/>
      <c r="AJ536" s="417"/>
      <c r="AK536" s="417"/>
      <c r="AL536" s="417"/>
      <c r="AM536" s="417"/>
    </row>
    <row r="537" spans="1:39" x14ac:dyDescent="0.2">
      <c r="A537" s="417"/>
      <c r="B537" s="417"/>
      <c r="C537" s="417"/>
      <c r="D537" s="417"/>
      <c r="E537" s="417"/>
      <c r="F537" s="417"/>
      <c r="G537" s="417"/>
      <c r="H537" s="417"/>
      <c r="I537" s="417"/>
      <c r="J537" s="417"/>
      <c r="K537" s="417"/>
      <c r="L537" s="417"/>
      <c r="M537" s="417"/>
      <c r="N537" s="417"/>
      <c r="O537" s="417"/>
      <c r="P537" s="417"/>
      <c r="Q537" s="417"/>
      <c r="R537" s="417"/>
      <c r="S537" s="417"/>
      <c r="T537" s="417"/>
      <c r="U537" s="417"/>
      <c r="V537" s="417"/>
      <c r="W537" s="417"/>
      <c r="X537" s="417"/>
      <c r="Y537" s="417"/>
      <c r="Z537" s="417"/>
      <c r="AA537" s="417"/>
      <c r="AB537" s="417"/>
      <c r="AC537" s="417"/>
      <c r="AD537" s="417"/>
      <c r="AE537" s="417"/>
      <c r="AF537" s="417"/>
      <c r="AG537" s="417"/>
      <c r="AH537" s="417"/>
      <c r="AI537" s="417"/>
      <c r="AJ537" s="417"/>
      <c r="AK537" s="417"/>
      <c r="AL537" s="417"/>
      <c r="AM537" s="417"/>
    </row>
    <row r="538" spans="1:39" x14ac:dyDescent="0.2">
      <c r="A538" s="417"/>
      <c r="B538" s="417"/>
      <c r="C538" s="417"/>
      <c r="D538" s="417"/>
      <c r="E538" s="417"/>
      <c r="F538" s="417"/>
      <c r="G538" s="417"/>
      <c r="H538" s="417"/>
      <c r="I538" s="417"/>
      <c r="J538" s="417"/>
      <c r="K538" s="417"/>
      <c r="L538" s="417"/>
      <c r="M538" s="417"/>
      <c r="N538" s="417"/>
      <c r="O538" s="417"/>
      <c r="P538" s="417"/>
      <c r="Q538" s="417"/>
      <c r="R538" s="417"/>
      <c r="S538" s="417"/>
      <c r="T538" s="417"/>
      <c r="U538" s="417"/>
      <c r="V538" s="417"/>
      <c r="W538" s="417"/>
      <c r="X538" s="417"/>
      <c r="Y538" s="417"/>
      <c r="Z538" s="417"/>
      <c r="AA538" s="417"/>
      <c r="AB538" s="417"/>
      <c r="AC538" s="417"/>
      <c r="AD538" s="417"/>
      <c r="AE538" s="417"/>
      <c r="AF538" s="417"/>
      <c r="AG538" s="417"/>
      <c r="AH538" s="417"/>
      <c r="AI538" s="417"/>
      <c r="AJ538" s="417"/>
      <c r="AK538" s="417"/>
      <c r="AL538" s="417"/>
      <c r="AM538" s="417"/>
    </row>
    <row r="539" spans="1:39" x14ac:dyDescent="0.2">
      <c r="A539" s="417"/>
      <c r="B539" s="417"/>
      <c r="C539" s="417"/>
      <c r="D539" s="417"/>
      <c r="E539" s="417"/>
      <c r="F539" s="417"/>
      <c r="G539" s="417"/>
      <c r="H539" s="417"/>
      <c r="I539" s="417"/>
      <c r="J539" s="417"/>
      <c r="K539" s="417"/>
      <c r="L539" s="417"/>
      <c r="M539" s="417"/>
      <c r="N539" s="417"/>
      <c r="O539" s="417"/>
      <c r="P539" s="417"/>
      <c r="Q539" s="417"/>
      <c r="R539" s="417"/>
      <c r="S539" s="417"/>
      <c r="T539" s="417"/>
      <c r="U539" s="417"/>
      <c r="V539" s="417"/>
      <c r="W539" s="417"/>
      <c r="X539" s="417"/>
      <c r="Y539" s="417"/>
      <c r="Z539" s="417"/>
      <c r="AA539" s="417"/>
      <c r="AB539" s="417"/>
      <c r="AC539" s="417"/>
      <c r="AD539" s="417"/>
      <c r="AE539" s="417"/>
      <c r="AF539" s="417"/>
      <c r="AG539" s="417"/>
      <c r="AH539" s="417"/>
      <c r="AI539" s="417"/>
      <c r="AJ539" s="417"/>
      <c r="AK539" s="417"/>
      <c r="AL539" s="417"/>
      <c r="AM539" s="417"/>
    </row>
    <row r="540" spans="1:39" x14ac:dyDescent="0.2">
      <c r="A540" s="417"/>
      <c r="B540" s="417"/>
      <c r="C540" s="417"/>
      <c r="D540" s="417"/>
      <c r="E540" s="417"/>
      <c r="F540" s="417"/>
      <c r="G540" s="417"/>
      <c r="H540" s="417"/>
      <c r="I540" s="417"/>
      <c r="J540" s="417"/>
      <c r="K540" s="417"/>
      <c r="L540" s="417"/>
      <c r="M540" s="417"/>
      <c r="N540" s="417"/>
      <c r="O540" s="417"/>
      <c r="P540" s="417"/>
      <c r="Q540" s="417"/>
      <c r="R540" s="417"/>
      <c r="S540" s="417"/>
      <c r="T540" s="417"/>
      <c r="U540" s="417"/>
      <c r="V540" s="417"/>
      <c r="W540" s="417"/>
      <c r="X540" s="417"/>
      <c r="Y540" s="417"/>
      <c r="Z540" s="417"/>
      <c r="AA540" s="417"/>
      <c r="AB540" s="417"/>
      <c r="AC540" s="417"/>
      <c r="AD540" s="417"/>
      <c r="AE540" s="417"/>
      <c r="AF540" s="417"/>
      <c r="AG540" s="417"/>
      <c r="AH540" s="417"/>
      <c r="AI540" s="417"/>
      <c r="AJ540" s="417"/>
      <c r="AK540" s="417"/>
      <c r="AL540" s="417"/>
      <c r="AM540" s="417"/>
    </row>
    <row r="541" spans="1:39" x14ac:dyDescent="0.2">
      <c r="A541" s="417"/>
      <c r="B541" s="417"/>
      <c r="C541" s="417"/>
      <c r="D541" s="417"/>
      <c r="E541" s="417"/>
      <c r="F541" s="417"/>
      <c r="G541" s="417"/>
      <c r="H541" s="417"/>
      <c r="I541" s="417"/>
      <c r="J541" s="417"/>
      <c r="K541" s="417"/>
      <c r="L541" s="417"/>
      <c r="M541" s="417"/>
      <c r="N541" s="417"/>
      <c r="O541" s="417"/>
      <c r="P541" s="417"/>
      <c r="Q541" s="417"/>
      <c r="R541" s="417"/>
      <c r="S541" s="417"/>
      <c r="T541" s="417"/>
      <c r="U541" s="417"/>
      <c r="V541" s="417"/>
      <c r="W541" s="417"/>
      <c r="X541" s="417"/>
      <c r="Y541" s="417"/>
      <c r="Z541" s="417"/>
      <c r="AA541" s="417"/>
      <c r="AB541" s="417"/>
      <c r="AC541" s="417"/>
      <c r="AD541" s="417"/>
      <c r="AE541" s="417"/>
      <c r="AF541" s="417"/>
      <c r="AG541" s="417"/>
      <c r="AH541" s="417"/>
      <c r="AI541" s="417"/>
      <c r="AJ541" s="417"/>
      <c r="AK541" s="417"/>
      <c r="AL541" s="417"/>
      <c r="AM541" s="417"/>
    </row>
    <row r="542" spans="1:39" x14ac:dyDescent="0.2">
      <c r="A542" s="417"/>
      <c r="B542" s="417"/>
      <c r="C542" s="417"/>
      <c r="D542" s="417"/>
      <c r="E542" s="417"/>
      <c r="F542" s="417"/>
      <c r="G542" s="417"/>
      <c r="H542" s="417"/>
      <c r="I542" s="417"/>
      <c r="J542" s="417"/>
      <c r="K542" s="417"/>
      <c r="L542" s="417"/>
      <c r="M542" s="417"/>
      <c r="N542" s="417"/>
      <c r="O542" s="417"/>
      <c r="P542" s="417"/>
      <c r="Q542" s="417"/>
      <c r="R542" s="417"/>
      <c r="S542" s="417"/>
      <c r="T542" s="417"/>
      <c r="U542" s="417"/>
      <c r="V542" s="417"/>
      <c r="W542" s="417"/>
      <c r="X542" s="417"/>
      <c r="Y542" s="417"/>
      <c r="Z542" s="417"/>
      <c r="AA542" s="417"/>
      <c r="AB542" s="417"/>
      <c r="AC542" s="417"/>
      <c r="AD542" s="417"/>
      <c r="AE542" s="417"/>
      <c r="AF542" s="417"/>
      <c r="AG542" s="417"/>
      <c r="AH542" s="417"/>
      <c r="AI542" s="417"/>
      <c r="AJ542" s="417"/>
      <c r="AK542" s="417"/>
      <c r="AL542" s="417"/>
      <c r="AM542" s="417"/>
    </row>
    <row r="543" spans="1:39" x14ac:dyDescent="0.2">
      <c r="A543" s="417"/>
      <c r="B543" s="417"/>
      <c r="C543" s="417"/>
      <c r="D543" s="417"/>
      <c r="E543" s="417"/>
      <c r="F543" s="417"/>
      <c r="G543" s="417"/>
      <c r="H543" s="417"/>
      <c r="I543" s="417"/>
      <c r="J543" s="417"/>
      <c r="K543" s="417"/>
      <c r="L543" s="417"/>
      <c r="M543" s="417"/>
      <c r="N543" s="417"/>
      <c r="O543" s="417"/>
      <c r="P543" s="417"/>
      <c r="Q543" s="417"/>
      <c r="R543" s="417"/>
      <c r="S543" s="417"/>
      <c r="T543" s="417"/>
      <c r="U543" s="417"/>
      <c r="V543" s="417"/>
      <c r="W543" s="417"/>
      <c r="X543" s="417"/>
      <c r="Y543" s="417"/>
      <c r="Z543" s="417"/>
      <c r="AA543" s="417"/>
      <c r="AB543" s="417"/>
      <c r="AC543" s="417"/>
      <c r="AD543" s="417"/>
      <c r="AE543" s="417"/>
      <c r="AF543" s="417"/>
      <c r="AG543" s="417"/>
      <c r="AH543" s="417"/>
      <c r="AI543" s="417"/>
      <c r="AJ543" s="417"/>
      <c r="AK543" s="417"/>
      <c r="AL543" s="417"/>
      <c r="AM543" s="417"/>
    </row>
    <row r="544" spans="1:39" x14ac:dyDescent="0.2">
      <c r="A544" s="417"/>
      <c r="B544" s="417"/>
      <c r="C544" s="417"/>
      <c r="D544" s="417"/>
      <c r="E544" s="417"/>
      <c r="F544" s="417"/>
      <c r="G544" s="417"/>
      <c r="H544" s="417"/>
      <c r="I544" s="417"/>
      <c r="J544" s="417"/>
      <c r="K544" s="417"/>
      <c r="L544" s="417"/>
      <c r="M544" s="417"/>
      <c r="N544" s="417"/>
      <c r="O544" s="417"/>
      <c r="P544" s="417"/>
      <c r="Q544" s="417"/>
      <c r="R544" s="417"/>
      <c r="S544" s="417"/>
      <c r="T544" s="417"/>
      <c r="U544" s="417"/>
      <c r="V544" s="417"/>
      <c r="W544" s="417"/>
      <c r="X544" s="417"/>
      <c r="Y544" s="417"/>
      <c r="Z544" s="417"/>
      <c r="AA544" s="417"/>
      <c r="AB544" s="417"/>
      <c r="AC544" s="417"/>
      <c r="AD544" s="417"/>
      <c r="AE544" s="417"/>
      <c r="AF544" s="417"/>
      <c r="AG544" s="417"/>
      <c r="AH544" s="417"/>
      <c r="AI544" s="417"/>
      <c r="AJ544" s="417"/>
      <c r="AK544" s="417"/>
      <c r="AL544" s="417"/>
      <c r="AM544" s="417"/>
    </row>
    <row r="545" spans="1:39" x14ac:dyDescent="0.2">
      <c r="A545" s="417"/>
      <c r="B545" s="417"/>
      <c r="C545" s="417"/>
      <c r="D545" s="417"/>
      <c r="E545" s="417"/>
      <c r="F545" s="417"/>
      <c r="G545" s="417"/>
      <c r="H545" s="417"/>
      <c r="I545" s="417"/>
      <c r="J545" s="417"/>
      <c r="K545" s="417"/>
      <c r="L545" s="417"/>
      <c r="M545" s="417"/>
      <c r="N545" s="417"/>
      <c r="O545" s="417"/>
      <c r="P545" s="417"/>
      <c r="Q545" s="417"/>
      <c r="R545" s="417"/>
      <c r="S545" s="417"/>
      <c r="T545" s="417"/>
      <c r="U545" s="417"/>
      <c r="V545" s="417"/>
      <c r="W545" s="417"/>
      <c r="X545" s="417"/>
      <c r="Y545" s="417"/>
      <c r="Z545" s="417"/>
      <c r="AA545" s="417"/>
      <c r="AB545" s="417"/>
      <c r="AC545" s="417"/>
      <c r="AD545" s="417"/>
      <c r="AE545" s="417"/>
      <c r="AF545" s="417"/>
      <c r="AG545" s="417"/>
      <c r="AH545" s="417"/>
      <c r="AI545" s="417"/>
      <c r="AJ545" s="417"/>
      <c r="AK545" s="417"/>
      <c r="AL545" s="417"/>
      <c r="AM545" s="417"/>
    </row>
    <row r="546" spans="1:39" x14ac:dyDescent="0.2">
      <c r="A546" s="417"/>
      <c r="B546" s="417"/>
      <c r="C546" s="417"/>
      <c r="D546" s="417"/>
      <c r="E546" s="417"/>
      <c r="F546" s="417"/>
      <c r="G546" s="417"/>
      <c r="H546" s="417"/>
      <c r="I546" s="417"/>
      <c r="J546" s="417"/>
      <c r="K546" s="417"/>
      <c r="L546" s="417"/>
      <c r="M546" s="417"/>
      <c r="N546" s="417"/>
      <c r="O546" s="417"/>
      <c r="P546" s="417"/>
      <c r="Q546" s="417"/>
      <c r="R546" s="417"/>
      <c r="S546" s="417"/>
      <c r="T546" s="417"/>
      <c r="U546" s="417"/>
      <c r="V546" s="417"/>
      <c r="W546" s="417"/>
      <c r="X546" s="417"/>
      <c r="Y546" s="417"/>
      <c r="Z546" s="417"/>
      <c r="AA546" s="417"/>
      <c r="AB546" s="417"/>
      <c r="AC546" s="417"/>
      <c r="AD546" s="417"/>
      <c r="AE546" s="417"/>
      <c r="AF546" s="417"/>
      <c r="AG546" s="417"/>
      <c r="AH546" s="417"/>
      <c r="AI546" s="417"/>
      <c r="AJ546" s="417"/>
      <c r="AK546" s="417"/>
      <c r="AL546" s="417"/>
      <c r="AM546" s="417"/>
    </row>
    <row r="547" spans="1:39" x14ac:dyDescent="0.2">
      <c r="A547" s="417"/>
      <c r="B547" s="417"/>
      <c r="C547" s="417"/>
      <c r="D547" s="417"/>
      <c r="E547" s="417"/>
      <c r="F547" s="417"/>
      <c r="G547" s="417"/>
      <c r="H547" s="417"/>
      <c r="I547" s="417"/>
      <c r="J547" s="417"/>
      <c r="K547" s="417"/>
      <c r="L547" s="417"/>
      <c r="M547" s="417"/>
      <c r="N547" s="417"/>
      <c r="O547" s="417"/>
      <c r="P547" s="417"/>
      <c r="Q547" s="417"/>
      <c r="R547" s="417"/>
      <c r="S547" s="417"/>
      <c r="T547" s="417"/>
      <c r="U547" s="417"/>
      <c r="V547" s="417"/>
      <c r="W547" s="417"/>
      <c r="X547" s="417"/>
      <c r="Y547" s="417"/>
      <c r="Z547" s="417"/>
      <c r="AA547" s="417"/>
      <c r="AB547" s="417"/>
      <c r="AC547" s="417"/>
      <c r="AD547" s="417"/>
      <c r="AE547" s="417"/>
      <c r="AF547" s="417"/>
      <c r="AG547" s="417"/>
      <c r="AH547" s="417"/>
      <c r="AI547" s="417"/>
      <c r="AJ547" s="417"/>
      <c r="AK547" s="417"/>
      <c r="AL547" s="417"/>
      <c r="AM547" s="417"/>
    </row>
    <row r="548" spans="1:39" x14ac:dyDescent="0.2">
      <c r="AM548" s="417"/>
    </row>
    <row r="549" spans="1:39" x14ac:dyDescent="0.2">
      <c r="AM549" s="417"/>
    </row>
    <row r="550" spans="1:39" x14ac:dyDescent="0.2">
      <c r="AM550" s="417"/>
    </row>
    <row r="551" spans="1:39" x14ac:dyDescent="0.2">
      <c r="AM551" s="417"/>
    </row>
    <row r="552" spans="1:39" x14ac:dyDescent="0.2">
      <c r="AM552" s="417"/>
    </row>
    <row r="553" spans="1:39" x14ac:dyDescent="0.2">
      <c r="AM553" s="417"/>
    </row>
    <row r="554" spans="1:39" x14ac:dyDescent="0.2">
      <c r="AM554" s="417"/>
    </row>
    <row r="555" spans="1:39" x14ac:dyDescent="0.2">
      <c r="AM555" s="417"/>
    </row>
    <row r="556" spans="1:39" x14ac:dyDescent="0.2">
      <c r="AM556" s="417"/>
    </row>
    <row r="557" spans="1:39" x14ac:dyDescent="0.2">
      <c r="AM557" s="417"/>
    </row>
    <row r="558" spans="1:39" x14ac:dyDescent="0.2">
      <c r="AM558" s="417"/>
    </row>
    <row r="559" spans="1:39" x14ac:dyDescent="0.2">
      <c r="AM559" s="417"/>
    </row>
    <row r="560" spans="1:39" x14ac:dyDescent="0.2">
      <c r="AM560" s="417"/>
    </row>
    <row r="561" spans="39:39" x14ac:dyDescent="0.2">
      <c r="AM561" s="417"/>
    </row>
    <row r="562" spans="39:39" x14ac:dyDescent="0.2">
      <c r="AM562" s="417"/>
    </row>
    <row r="563" spans="39:39" x14ac:dyDescent="0.2">
      <c r="AM563" s="417"/>
    </row>
    <row r="564" spans="39:39" x14ac:dyDescent="0.2">
      <c r="AM564" s="417"/>
    </row>
    <row r="565" spans="39:39" x14ac:dyDescent="0.2">
      <c r="AM565" s="417"/>
    </row>
    <row r="566" spans="39:39" x14ac:dyDescent="0.2">
      <c r="AM566" s="417"/>
    </row>
    <row r="567" spans="39:39" x14ac:dyDescent="0.2">
      <c r="AM567" s="417"/>
    </row>
    <row r="568" spans="39:39" x14ac:dyDescent="0.2">
      <c r="AM568" s="417"/>
    </row>
    <row r="569" spans="39:39" x14ac:dyDescent="0.2">
      <c r="AM569" s="417"/>
    </row>
    <row r="570" spans="39:39" x14ac:dyDescent="0.2">
      <c r="AM570" s="417"/>
    </row>
    <row r="571" spans="39:39" x14ac:dyDescent="0.2">
      <c r="AM571" s="417"/>
    </row>
    <row r="572" spans="39:39" x14ac:dyDescent="0.2">
      <c r="AM572" s="417"/>
    </row>
    <row r="573" spans="39:39" x14ac:dyDescent="0.2">
      <c r="AM573" s="417"/>
    </row>
    <row r="574" spans="39:39" x14ac:dyDescent="0.2">
      <c r="AM574" s="417"/>
    </row>
    <row r="575" spans="39:39" x14ac:dyDescent="0.2">
      <c r="AM575" s="417"/>
    </row>
    <row r="576" spans="39:39" x14ac:dyDescent="0.2">
      <c r="AM576" s="417"/>
    </row>
    <row r="577" spans="39:39" x14ac:dyDescent="0.2">
      <c r="AM577" s="417"/>
    </row>
    <row r="578" spans="39:39" x14ac:dyDescent="0.2">
      <c r="AM578" s="417"/>
    </row>
    <row r="579" spans="39:39" x14ac:dyDescent="0.2">
      <c r="AM579" s="417"/>
    </row>
    <row r="580" spans="39:39" x14ac:dyDescent="0.2">
      <c r="AM580" s="417"/>
    </row>
    <row r="581" spans="39:39" x14ac:dyDescent="0.2">
      <c r="AM581" s="417"/>
    </row>
    <row r="582" spans="39:39" x14ac:dyDescent="0.2">
      <c r="AM582" s="417"/>
    </row>
    <row r="583" spans="39:39" x14ac:dyDescent="0.2">
      <c r="AM583" s="417"/>
    </row>
    <row r="584" spans="39:39" x14ac:dyDescent="0.2">
      <c r="AM584" s="417"/>
    </row>
    <row r="585" spans="39:39" x14ac:dyDescent="0.2">
      <c r="AM585" s="417"/>
    </row>
    <row r="586" spans="39:39" x14ac:dyDescent="0.2">
      <c r="AM586" s="417"/>
    </row>
    <row r="587" spans="39:39" x14ac:dyDescent="0.2">
      <c r="AM587" s="417"/>
    </row>
    <row r="588" spans="39:39" x14ac:dyDescent="0.2">
      <c r="AM588" s="417"/>
    </row>
    <row r="589" spans="39:39" x14ac:dyDescent="0.2">
      <c r="AM589" s="417"/>
    </row>
    <row r="590" spans="39:39" x14ac:dyDescent="0.2">
      <c r="AM590" s="417"/>
    </row>
    <row r="591" spans="39:39" x14ac:dyDescent="0.2">
      <c r="AM591" s="417"/>
    </row>
    <row r="592" spans="39:39" x14ac:dyDescent="0.2">
      <c r="AM592" s="417"/>
    </row>
    <row r="593" spans="39:39" x14ac:dyDescent="0.2">
      <c r="AM593" s="417"/>
    </row>
    <row r="594" spans="39:39" x14ac:dyDescent="0.2">
      <c r="AM594" s="417"/>
    </row>
    <row r="595" spans="39:39" x14ac:dyDescent="0.2">
      <c r="AM595" s="417"/>
    </row>
    <row r="596" spans="39:39" x14ac:dyDescent="0.2">
      <c r="AM596" s="417"/>
    </row>
    <row r="597" spans="39:39" x14ac:dyDescent="0.2">
      <c r="AM597" s="417"/>
    </row>
    <row r="598" spans="39:39" x14ac:dyDescent="0.2">
      <c r="AM598" s="417"/>
    </row>
    <row r="599" spans="39:39" x14ac:dyDescent="0.2">
      <c r="AM599" s="417"/>
    </row>
    <row r="600" spans="39:39" x14ac:dyDescent="0.2">
      <c r="AM600" s="417"/>
    </row>
    <row r="601" spans="39:39" x14ac:dyDescent="0.2">
      <c r="AM601" s="417"/>
    </row>
    <row r="602" spans="39:39" x14ac:dyDescent="0.2">
      <c r="AM602" s="417"/>
    </row>
    <row r="603" spans="39:39" x14ac:dyDescent="0.2">
      <c r="AM603" s="417"/>
    </row>
    <row r="604" spans="39:39" x14ac:dyDescent="0.2">
      <c r="AM604" s="417"/>
    </row>
    <row r="605" spans="39:39" x14ac:dyDescent="0.2">
      <c r="AM605" s="417"/>
    </row>
    <row r="606" spans="39:39" x14ac:dyDescent="0.2">
      <c r="AM606" s="417"/>
    </row>
    <row r="607" spans="39:39" x14ac:dyDescent="0.2">
      <c r="AM607" s="417"/>
    </row>
    <row r="608" spans="39:39" x14ac:dyDescent="0.2">
      <c r="AM608" s="417"/>
    </row>
    <row r="609" spans="39:39" x14ac:dyDescent="0.2">
      <c r="AM609" s="417"/>
    </row>
    <row r="610" spans="39:39" x14ac:dyDescent="0.2">
      <c r="AM610" s="417"/>
    </row>
    <row r="611" spans="39:39" x14ac:dyDescent="0.2">
      <c r="AM611" s="417"/>
    </row>
    <row r="612" spans="39:39" x14ac:dyDescent="0.2">
      <c r="AM612" s="417"/>
    </row>
    <row r="613" spans="39:39" x14ac:dyDescent="0.2">
      <c r="AM613" s="417"/>
    </row>
    <row r="614" spans="39:39" x14ac:dyDescent="0.2">
      <c r="AM614" s="417"/>
    </row>
    <row r="615" spans="39:39" x14ac:dyDescent="0.2">
      <c r="AM615" s="417"/>
    </row>
    <row r="616" spans="39:39" x14ac:dyDescent="0.2">
      <c r="AM616" s="417"/>
    </row>
    <row r="617" spans="39:39" x14ac:dyDescent="0.2">
      <c r="AM617" s="417"/>
    </row>
    <row r="618" spans="39:39" x14ac:dyDescent="0.2">
      <c r="AM618" s="417"/>
    </row>
    <row r="619" spans="39:39" x14ac:dyDescent="0.2">
      <c r="AM619" s="417"/>
    </row>
    <row r="620" spans="39:39" x14ac:dyDescent="0.2">
      <c r="AM620" s="417"/>
    </row>
    <row r="621" spans="39:39" x14ac:dyDescent="0.2">
      <c r="AM621" s="417"/>
    </row>
    <row r="622" spans="39:39" x14ac:dyDescent="0.2">
      <c r="AM622" s="417"/>
    </row>
    <row r="623" spans="39:39" x14ac:dyDescent="0.2">
      <c r="AM623" s="417"/>
    </row>
    <row r="624" spans="39:39" x14ac:dyDescent="0.2">
      <c r="AM624" s="417"/>
    </row>
    <row r="625" spans="39:39" x14ac:dyDescent="0.2">
      <c r="AM625" s="417"/>
    </row>
    <row r="626" spans="39:39" x14ac:dyDescent="0.2">
      <c r="AM626" s="417"/>
    </row>
    <row r="627" spans="39:39" x14ac:dyDescent="0.2">
      <c r="AM627" s="417"/>
    </row>
    <row r="628" spans="39:39" x14ac:dyDescent="0.2">
      <c r="AM628" s="417"/>
    </row>
    <row r="629" spans="39:39" x14ac:dyDescent="0.2">
      <c r="AM629" s="417"/>
    </row>
    <row r="630" spans="39:39" x14ac:dyDescent="0.2">
      <c r="AM630" s="417"/>
    </row>
    <row r="631" spans="39:39" x14ac:dyDescent="0.2">
      <c r="AM631" s="417"/>
    </row>
    <row r="632" spans="39:39" x14ac:dyDescent="0.2">
      <c r="AM632" s="417"/>
    </row>
    <row r="633" spans="39:39" x14ac:dyDescent="0.2">
      <c r="AM633" s="417"/>
    </row>
    <row r="634" spans="39:39" x14ac:dyDescent="0.2">
      <c r="AM634" s="417"/>
    </row>
    <row r="635" spans="39:39" x14ac:dyDescent="0.2">
      <c r="AM635" s="417"/>
    </row>
    <row r="636" spans="39:39" x14ac:dyDescent="0.2">
      <c r="AM636" s="417"/>
    </row>
    <row r="637" spans="39:39" x14ac:dyDescent="0.2">
      <c r="AM637" s="417"/>
    </row>
    <row r="638" spans="39:39" x14ac:dyDescent="0.2">
      <c r="AM638" s="417"/>
    </row>
    <row r="639" spans="39:39" x14ac:dyDescent="0.2">
      <c r="AM639" s="417"/>
    </row>
    <row r="640" spans="39:39" x14ac:dyDescent="0.2">
      <c r="AM640" s="417"/>
    </row>
    <row r="641" spans="39:39" x14ac:dyDescent="0.2">
      <c r="AM641" s="417"/>
    </row>
    <row r="642" spans="39:39" x14ac:dyDescent="0.2">
      <c r="AM642" s="417"/>
    </row>
    <row r="643" spans="39:39" x14ac:dyDescent="0.2">
      <c r="AM643" s="417"/>
    </row>
    <row r="644" spans="39:39" x14ac:dyDescent="0.2">
      <c r="AM644" s="417"/>
    </row>
    <row r="645" spans="39:39" x14ac:dyDescent="0.2">
      <c r="AM645" s="417"/>
    </row>
    <row r="646" spans="39:39" x14ac:dyDescent="0.2">
      <c r="AM646" s="417"/>
    </row>
    <row r="647" spans="39:39" x14ac:dyDescent="0.2">
      <c r="AM647" s="417"/>
    </row>
    <row r="648" spans="39:39" x14ac:dyDescent="0.2">
      <c r="AM648" s="417"/>
    </row>
    <row r="649" spans="39:39" x14ac:dyDescent="0.2">
      <c r="AM649" s="417"/>
    </row>
    <row r="650" spans="39:39" x14ac:dyDescent="0.2">
      <c r="AM650" s="417"/>
    </row>
    <row r="651" spans="39:39" x14ac:dyDescent="0.2">
      <c r="AM651" s="417"/>
    </row>
    <row r="652" spans="39:39" x14ac:dyDescent="0.2">
      <c r="AM652" s="417"/>
    </row>
    <row r="653" spans="39:39" x14ac:dyDescent="0.2">
      <c r="AM653" s="417"/>
    </row>
    <row r="654" spans="39:39" x14ac:dyDescent="0.2">
      <c r="AM654" s="417"/>
    </row>
    <row r="655" spans="39:39" x14ac:dyDescent="0.2">
      <c r="AM655" s="417"/>
    </row>
    <row r="656" spans="39:39" x14ac:dyDescent="0.2">
      <c r="AM656" s="417"/>
    </row>
    <row r="657" spans="39:39" x14ac:dyDescent="0.2">
      <c r="AM657" s="417"/>
    </row>
    <row r="658" spans="39:39" x14ac:dyDescent="0.2">
      <c r="AM658" s="417"/>
    </row>
    <row r="659" spans="39:39" x14ac:dyDescent="0.2">
      <c r="AM659" s="417"/>
    </row>
    <row r="660" spans="39:39" x14ac:dyDescent="0.2">
      <c r="AM660" s="417"/>
    </row>
    <row r="661" spans="39:39" x14ac:dyDescent="0.2">
      <c r="AM661" s="417"/>
    </row>
    <row r="662" spans="39:39" x14ac:dyDescent="0.2">
      <c r="AM662" s="417"/>
    </row>
    <row r="663" spans="39:39" x14ac:dyDescent="0.2">
      <c r="AM663" s="417"/>
    </row>
    <row r="664" spans="39:39" x14ac:dyDescent="0.2">
      <c r="AM664" s="417"/>
    </row>
    <row r="665" spans="39:39" x14ac:dyDescent="0.2">
      <c r="AM665" s="417"/>
    </row>
    <row r="666" spans="39:39" x14ac:dyDescent="0.2">
      <c r="AM666" s="417"/>
    </row>
    <row r="667" spans="39:39" x14ac:dyDescent="0.2">
      <c r="AM667" s="417"/>
    </row>
    <row r="668" spans="39:39" x14ac:dyDescent="0.2">
      <c r="AM668" s="417"/>
    </row>
    <row r="669" spans="39:39" x14ac:dyDescent="0.2">
      <c r="AM669" s="417"/>
    </row>
    <row r="670" spans="39:39" x14ac:dyDescent="0.2">
      <c r="AM670" s="417"/>
    </row>
    <row r="671" spans="39:39" x14ac:dyDescent="0.2">
      <c r="AM671" s="417"/>
    </row>
    <row r="672" spans="39:39" x14ac:dyDescent="0.2">
      <c r="AM672" s="417"/>
    </row>
    <row r="673" spans="39:39" x14ac:dyDescent="0.2">
      <c r="AM673" s="417"/>
    </row>
    <row r="674" spans="39:39" x14ac:dyDescent="0.2">
      <c r="AM674" s="417"/>
    </row>
    <row r="675" spans="39:39" x14ac:dyDescent="0.2">
      <c r="AM675" s="417"/>
    </row>
    <row r="676" spans="39:39" x14ac:dyDescent="0.2">
      <c r="AM676" s="417"/>
    </row>
    <row r="677" spans="39:39" x14ac:dyDescent="0.2">
      <c r="AM677" s="417"/>
    </row>
    <row r="678" spans="39:39" x14ac:dyDescent="0.2">
      <c r="AM678" s="417"/>
    </row>
    <row r="679" spans="39:39" x14ac:dyDescent="0.2">
      <c r="AM679" s="417"/>
    </row>
    <row r="680" spans="39:39" x14ac:dyDescent="0.2">
      <c r="AM680" s="417"/>
    </row>
    <row r="681" spans="39:39" x14ac:dyDescent="0.2">
      <c r="AM681" s="417"/>
    </row>
    <row r="682" spans="39:39" x14ac:dyDescent="0.2">
      <c r="AM682" s="417"/>
    </row>
    <row r="683" spans="39:39" x14ac:dyDescent="0.2">
      <c r="AM683" s="417"/>
    </row>
    <row r="684" spans="39:39" x14ac:dyDescent="0.2">
      <c r="AM684" s="417"/>
    </row>
    <row r="685" spans="39:39" x14ac:dyDescent="0.2">
      <c r="AM685" s="417"/>
    </row>
    <row r="686" spans="39:39" x14ac:dyDescent="0.2">
      <c r="AM686" s="417"/>
    </row>
    <row r="687" spans="39:39" x14ac:dyDescent="0.2">
      <c r="AM687" s="417"/>
    </row>
    <row r="688" spans="39:39" x14ac:dyDescent="0.2">
      <c r="AM688" s="417"/>
    </row>
    <row r="689" spans="39:39" x14ac:dyDescent="0.2">
      <c r="AM689" s="417"/>
    </row>
    <row r="690" spans="39:39" x14ac:dyDescent="0.2">
      <c r="AM690" s="417"/>
    </row>
    <row r="691" spans="39:39" x14ac:dyDescent="0.2">
      <c r="AM691" s="417"/>
    </row>
    <row r="692" spans="39:39" x14ac:dyDescent="0.2">
      <c r="AM692" s="417"/>
    </row>
    <row r="693" spans="39:39" x14ac:dyDescent="0.2">
      <c r="AM693" s="417"/>
    </row>
    <row r="694" spans="39:39" x14ac:dyDescent="0.2">
      <c r="AM694" s="417"/>
    </row>
    <row r="695" spans="39:39" x14ac:dyDescent="0.2">
      <c r="AM695" s="417"/>
    </row>
    <row r="696" spans="39:39" x14ac:dyDescent="0.2">
      <c r="AM696" s="417"/>
    </row>
    <row r="697" spans="39:39" x14ac:dyDescent="0.2">
      <c r="AM697" s="417"/>
    </row>
    <row r="698" spans="39:39" x14ac:dyDescent="0.2">
      <c r="AM698" s="417"/>
    </row>
    <row r="699" spans="39:39" x14ac:dyDescent="0.2">
      <c r="AM699" s="417"/>
    </row>
    <row r="700" spans="39:39" x14ac:dyDescent="0.2">
      <c r="AM700" s="417"/>
    </row>
    <row r="701" spans="39:39" x14ac:dyDescent="0.2">
      <c r="AM701" s="417"/>
    </row>
    <row r="702" spans="39:39" x14ac:dyDescent="0.2">
      <c r="AM702" s="417"/>
    </row>
    <row r="703" spans="39:39" x14ac:dyDescent="0.2">
      <c r="AM703" s="417"/>
    </row>
    <row r="704" spans="39:39" x14ac:dyDescent="0.2">
      <c r="AM704" s="417"/>
    </row>
    <row r="705" spans="39:39" x14ac:dyDescent="0.2">
      <c r="AM705" s="417"/>
    </row>
    <row r="706" spans="39:39" x14ac:dyDescent="0.2">
      <c r="AM706" s="417"/>
    </row>
    <row r="707" spans="39:39" x14ac:dyDescent="0.2">
      <c r="AM707" s="417"/>
    </row>
    <row r="708" spans="39:39" x14ac:dyDescent="0.2">
      <c r="AM708" s="417"/>
    </row>
    <row r="709" spans="39:39" x14ac:dyDescent="0.2">
      <c r="AM709" s="417"/>
    </row>
    <row r="710" spans="39:39" x14ac:dyDescent="0.2">
      <c r="AM710" s="417"/>
    </row>
    <row r="711" spans="39:39" x14ac:dyDescent="0.2">
      <c r="AM711" s="417"/>
    </row>
    <row r="712" spans="39:39" x14ac:dyDescent="0.2">
      <c r="AM712" s="417"/>
    </row>
    <row r="713" spans="39:39" x14ac:dyDescent="0.2">
      <c r="AM713" s="417"/>
    </row>
    <row r="714" spans="39:39" x14ac:dyDescent="0.2">
      <c r="AM714" s="417"/>
    </row>
    <row r="715" spans="39:39" x14ac:dyDescent="0.2">
      <c r="AM715" s="417"/>
    </row>
    <row r="716" spans="39:39" x14ac:dyDescent="0.2">
      <c r="AM716" s="417"/>
    </row>
    <row r="717" spans="39:39" x14ac:dyDescent="0.2">
      <c r="AM717" s="417"/>
    </row>
    <row r="718" spans="39:39" x14ac:dyDescent="0.2">
      <c r="AM718" s="417"/>
    </row>
    <row r="719" spans="39:39" x14ac:dyDescent="0.2">
      <c r="AM719" s="417"/>
    </row>
    <row r="720" spans="39:39" x14ac:dyDescent="0.2">
      <c r="AM720" s="417"/>
    </row>
    <row r="721" spans="39:39" x14ac:dyDescent="0.2">
      <c r="AM721" s="417"/>
    </row>
    <row r="722" spans="39:39" x14ac:dyDescent="0.2">
      <c r="AM722" s="417"/>
    </row>
    <row r="723" spans="39:39" x14ac:dyDescent="0.2">
      <c r="AM723" s="417"/>
    </row>
    <row r="724" spans="39:39" x14ac:dyDescent="0.2">
      <c r="AM724" s="417"/>
    </row>
    <row r="725" spans="39:39" x14ac:dyDescent="0.2">
      <c r="AM725" s="417"/>
    </row>
    <row r="726" spans="39:39" x14ac:dyDescent="0.2">
      <c r="AM726" s="417"/>
    </row>
    <row r="727" spans="39:39" x14ac:dyDescent="0.2">
      <c r="AM727" s="417"/>
    </row>
    <row r="728" spans="39:39" x14ac:dyDescent="0.2">
      <c r="AM728" s="417"/>
    </row>
    <row r="729" spans="39:39" x14ac:dyDescent="0.2">
      <c r="AM729" s="417"/>
    </row>
    <row r="730" spans="39:39" x14ac:dyDescent="0.2">
      <c r="AM730" s="417"/>
    </row>
    <row r="731" spans="39:39" x14ac:dyDescent="0.2">
      <c r="AM731" s="417"/>
    </row>
    <row r="732" spans="39:39" x14ac:dyDescent="0.2">
      <c r="AM732" s="417"/>
    </row>
    <row r="733" spans="39:39" x14ac:dyDescent="0.2">
      <c r="AM733" s="417"/>
    </row>
    <row r="734" spans="39:39" x14ac:dyDescent="0.2">
      <c r="AM734" s="417"/>
    </row>
    <row r="735" spans="39:39" x14ac:dyDescent="0.2">
      <c r="AM735" s="417"/>
    </row>
    <row r="736" spans="39:39" x14ac:dyDescent="0.2">
      <c r="AM736" s="417"/>
    </row>
    <row r="737" spans="39:39" x14ac:dyDescent="0.2">
      <c r="AM737" s="417"/>
    </row>
    <row r="738" spans="39:39" x14ac:dyDescent="0.2">
      <c r="AM738" s="417"/>
    </row>
    <row r="739" spans="39:39" x14ac:dyDescent="0.2">
      <c r="AM739" s="417"/>
    </row>
    <row r="740" spans="39:39" x14ac:dyDescent="0.2">
      <c r="AM740" s="417"/>
    </row>
    <row r="741" spans="39:39" x14ac:dyDescent="0.2">
      <c r="AM741" s="417"/>
    </row>
    <row r="742" spans="39:39" x14ac:dyDescent="0.2">
      <c r="AM742" s="417"/>
    </row>
    <row r="743" spans="39:39" x14ac:dyDescent="0.2">
      <c r="AM743" s="417"/>
    </row>
  </sheetData>
  <dataConsolidate/>
  <mergeCells count="635">
    <mergeCell ref="A293:B293"/>
    <mergeCell ref="A294:B295"/>
    <mergeCell ref="B296:B298"/>
    <mergeCell ref="A1:AA3"/>
    <mergeCell ref="A222:E222"/>
    <mergeCell ref="T11:T12"/>
    <mergeCell ref="T14:T15"/>
    <mergeCell ref="T17:T18"/>
    <mergeCell ref="T20:T21"/>
    <mergeCell ref="Q4:T4"/>
    <mergeCell ref="S5:T5"/>
    <mergeCell ref="S6:T7"/>
    <mergeCell ref="O15:O16"/>
    <mergeCell ref="O18:O19"/>
    <mergeCell ref="O21:O22"/>
    <mergeCell ref="Q6:R7"/>
    <mergeCell ref="Q5:R5"/>
    <mergeCell ref="R8:S8"/>
    <mergeCell ref="J246:J247"/>
    <mergeCell ref="P241:P242"/>
    <mergeCell ref="P243:P245"/>
    <mergeCell ref="P246:P247"/>
    <mergeCell ref="C225:C227"/>
    <mergeCell ref="E225:E227"/>
    <mergeCell ref="H225:H227"/>
    <mergeCell ref="I225:I227"/>
    <mergeCell ref="J225:J227"/>
    <mergeCell ref="D228:D229"/>
    <mergeCell ref="AJ155:AJ156"/>
    <mergeCell ref="D232:D233"/>
    <mergeCell ref="K232:K233"/>
    <mergeCell ref="K228:K229"/>
    <mergeCell ref="C280:E282"/>
    <mergeCell ref="E243:E244"/>
    <mergeCell ref="J241:J242"/>
    <mergeCell ref="J243:J245"/>
    <mergeCell ref="J228:J229"/>
    <mergeCell ref="J230:J231"/>
    <mergeCell ref="K225:K227"/>
    <mergeCell ref="AC171:AD172"/>
    <mergeCell ref="AI171:AI172"/>
    <mergeCell ref="Z203:AA205"/>
    <mergeCell ref="AH203:AJ205"/>
    <mergeCell ref="Q230:Q231"/>
    <mergeCell ref="P232:P233"/>
    <mergeCell ref="P230:P231"/>
    <mergeCell ref="I280:K282"/>
    <mergeCell ref="M280:N282"/>
    <mergeCell ref="AJ153:AJ154"/>
    <mergeCell ref="AC155:AC156"/>
    <mergeCell ref="AD155:AD156"/>
    <mergeCell ref="AI155:AI156"/>
    <mergeCell ref="A224:B224"/>
    <mergeCell ref="AI164:AI165"/>
    <mergeCell ref="AC166:AD167"/>
    <mergeCell ref="AI166:AI167"/>
    <mergeCell ref="AC168:AD170"/>
    <mergeCell ref="AI168:AI170"/>
    <mergeCell ref="A203:B205"/>
    <mergeCell ref="G203:H205"/>
    <mergeCell ref="G222:K222"/>
    <mergeCell ref="I203:K205"/>
    <mergeCell ref="N203:P205"/>
    <mergeCell ref="A223:B223"/>
    <mergeCell ref="C223:E223"/>
    <mergeCell ref="O224:Q224"/>
    <mergeCell ref="AI148:AI150"/>
    <mergeCell ref="AJ148:AJ150"/>
    <mergeCell ref="AF149:AF150"/>
    <mergeCell ref="AC151:AC152"/>
    <mergeCell ref="AD151:AD152"/>
    <mergeCell ref="AI151:AI152"/>
    <mergeCell ref="Q148:Q150"/>
    <mergeCell ref="G149:G150"/>
    <mergeCell ref="AJ151:AJ152"/>
    <mergeCell ref="AD148:AD150"/>
    <mergeCell ref="AB148:AB150"/>
    <mergeCell ref="AC148:AC150"/>
    <mergeCell ref="W151:W152"/>
    <mergeCell ref="AG148:AG150"/>
    <mergeCell ref="AH148:AH150"/>
    <mergeCell ref="Z145:AA145"/>
    <mergeCell ref="C145:E145"/>
    <mergeCell ref="C146:E147"/>
    <mergeCell ref="A149:A150"/>
    <mergeCell ref="T149:T150"/>
    <mergeCell ref="P148:P150"/>
    <mergeCell ref="O148:O150"/>
    <mergeCell ref="W148:W150"/>
    <mergeCell ref="X148:X150"/>
    <mergeCell ref="R148:R150"/>
    <mergeCell ref="U148:U150"/>
    <mergeCell ref="H148:H150"/>
    <mergeCell ref="V148:V150"/>
    <mergeCell ref="AA148:AA150"/>
    <mergeCell ref="AF145:AG145"/>
    <mergeCell ref="AH145:AJ145"/>
    <mergeCell ref="AB146:AD147"/>
    <mergeCell ref="AF146:AG147"/>
    <mergeCell ref="AH146:AJ147"/>
    <mergeCell ref="A141:AJ143"/>
    <mergeCell ref="A144:E144"/>
    <mergeCell ref="AF144:AJ144"/>
    <mergeCell ref="Q145:R145"/>
    <mergeCell ref="Q146:R147"/>
    <mergeCell ref="T145:U145"/>
    <mergeCell ref="V145:X145"/>
    <mergeCell ref="N146:P147"/>
    <mergeCell ref="T146:U147"/>
    <mergeCell ref="V146:X147"/>
    <mergeCell ref="AB145:AD145"/>
    <mergeCell ref="N145:P145"/>
    <mergeCell ref="G144:K144"/>
    <mergeCell ref="I145:K145"/>
    <mergeCell ref="I146:K147"/>
    <mergeCell ref="A146:B147"/>
    <mergeCell ref="G146:H147"/>
    <mergeCell ref="A145:B145"/>
    <mergeCell ref="G145:H145"/>
    <mergeCell ref="AA15:AA16"/>
    <mergeCell ref="AA17:AA19"/>
    <mergeCell ref="AA20:AA21"/>
    <mergeCell ref="AA22:AA23"/>
    <mergeCell ref="AA24:AA25"/>
    <mergeCell ref="AA26:AA29"/>
    <mergeCell ref="Z146:AA147"/>
    <mergeCell ref="Z149:Z150"/>
    <mergeCell ref="N144:R144"/>
    <mergeCell ref="Z38:Z39"/>
    <mergeCell ref="Z41:Z42"/>
    <mergeCell ref="Z44:Z45"/>
    <mergeCell ref="Z47:Z48"/>
    <mergeCell ref="Z50:Z51"/>
    <mergeCell ref="S125:T127"/>
    <mergeCell ref="Q55:R57"/>
    <mergeCell ref="Z32:Z33"/>
    <mergeCell ref="P73:P74"/>
    <mergeCell ref="P75:P76"/>
    <mergeCell ref="P77:P78"/>
    <mergeCell ref="Z24:Z25"/>
    <mergeCell ref="Z26:Z29"/>
    <mergeCell ref="V55:W57"/>
    <mergeCell ref="X55:Z57"/>
    <mergeCell ref="V70:V72"/>
    <mergeCell ref="T203:U205"/>
    <mergeCell ref="V203:X205"/>
    <mergeCell ref="R155:R156"/>
    <mergeCell ref="W155:W156"/>
    <mergeCell ref="X155:X156"/>
    <mergeCell ref="Q155:Q156"/>
    <mergeCell ref="S55:T57"/>
    <mergeCell ref="X151:X152"/>
    <mergeCell ref="R153:R154"/>
    <mergeCell ref="W153:W154"/>
    <mergeCell ref="X153:X154"/>
    <mergeCell ref="Q151:Q152"/>
    <mergeCell ref="Q153:Q154"/>
    <mergeCell ref="T144:X144"/>
    <mergeCell ref="R151:R152"/>
    <mergeCell ref="Q70:Q72"/>
    <mergeCell ref="S69:T69"/>
    <mergeCell ref="S68:T68"/>
    <mergeCell ref="S71:S72"/>
    <mergeCell ref="V73:V74"/>
    <mergeCell ref="U70:U72"/>
    <mergeCell ref="U125:W127"/>
    <mergeCell ref="W73:W74"/>
    <mergeCell ref="Z13:Z14"/>
    <mergeCell ref="Z15:Z16"/>
    <mergeCell ref="Z17:Z19"/>
    <mergeCell ref="Z20:Z21"/>
    <mergeCell ref="Z22:Z23"/>
    <mergeCell ref="Z144:AD144"/>
    <mergeCell ref="AA13:AA14"/>
    <mergeCell ref="V4:AA4"/>
    <mergeCell ref="X5:AA5"/>
    <mergeCell ref="X6:AA7"/>
    <mergeCell ref="Y8:Y10"/>
    <mergeCell ref="Z8:Z10"/>
    <mergeCell ref="AA8:AA10"/>
    <mergeCell ref="V5:W5"/>
    <mergeCell ref="Z11:Z12"/>
    <mergeCell ref="X8:X10"/>
    <mergeCell ref="V9:V10"/>
    <mergeCell ref="AA11:AA12"/>
    <mergeCell ref="V6:W7"/>
    <mergeCell ref="W8:W10"/>
    <mergeCell ref="S67:W67"/>
    <mergeCell ref="U68:W68"/>
    <mergeCell ref="U69:W69"/>
    <mergeCell ref="W75:W76"/>
    <mergeCell ref="I293:J293"/>
    <mergeCell ref="K293:N293"/>
    <mergeCell ref="I294:J295"/>
    <mergeCell ref="J296:J298"/>
    <mergeCell ref="E303:E304"/>
    <mergeCell ref="F305:G305"/>
    <mergeCell ref="E313:E314"/>
    <mergeCell ref="E316:E317"/>
    <mergeCell ref="F313:F315"/>
    <mergeCell ref="G300:G304"/>
    <mergeCell ref="N299:N300"/>
    <mergeCell ref="F316:F317"/>
    <mergeCell ref="L316:L317"/>
    <mergeCell ref="L301:L302"/>
    <mergeCell ref="F309:G309"/>
    <mergeCell ref="G294:G298"/>
    <mergeCell ref="K294:N295"/>
    <mergeCell ref="K296:K298"/>
    <mergeCell ref="I297:I298"/>
    <mergeCell ref="E319:E320"/>
    <mergeCell ref="E322:E323"/>
    <mergeCell ref="E337:E338"/>
    <mergeCell ref="E328:E329"/>
    <mergeCell ref="C351:G353"/>
    <mergeCell ref="E331:E332"/>
    <mergeCell ref="E343:E344"/>
    <mergeCell ref="E334:E335"/>
    <mergeCell ref="E345:E346"/>
    <mergeCell ref="F318:F319"/>
    <mergeCell ref="F320:F321"/>
    <mergeCell ref="E325:E326"/>
    <mergeCell ref="AA349:AA350"/>
    <mergeCell ref="G332:G333"/>
    <mergeCell ref="I351:J353"/>
    <mergeCell ref="B371:B373"/>
    <mergeCell ref="C380:C381"/>
    <mergeCell ref="F332:F333"/>
    <mergeCell ref="A369:B370"/>
    <mergeCell ref="C369:D370"/>
    <mergeCell ref="A368:B368"/>
    <mergeCell ref="A371:A373"/>
    <mergeCell ref="C368:D368"/>
    <mergeCell ref="V332:V333"/>
    <mergeCell ref="U332:U333"/>
    <mergeCell ref="L349:L350"/>
    <mergeCell ref="F347:G348"/>
    <mergeCell ref="K351:N353"/>
    <mergeCell ref="A351:B353"/>
    <mergeCell ref="E347:E348"/>
    <mergeCell ref="A367:D367"/>
    <mergeCell ref="B359:E363"/>
    <mergeCell ref="Y347:Y348"/>
    <mergeCell ref="T347:T348"/>
    <mergeCell ref="A426:B428"/>
    <mergeCell ref="C426:E428"/>
    <mergeCell ref="C388:C389"/>
    <mergeCell ref="C391:C392"/>
    <mergeCell ref="C394:C395"/>
    <mergeCell ref="C397:C398"/>
    <mergeCell ref="L337:L338"/>
    <mergeCell ref="U305:V305"/>
    <mergeCell ref="U309:V309"/>
    <mergeCell ref="T334:T335"/>
    <mergeCell ref="Q351:R353"/>
    <mergeCell ref="L347:L348"/>
    <mergeCell ref="L343:L344"/>
    <mergeCell ref="Z345:Z346"/>
    <mergeCell ref="Z349:Z350"/>
    <mergeCell ref="M345:N346"/>
    <mergeCell ref="U343:V344"/>
    <mergeCell ref="L345:L346"/>
    <mergeCell ref="Y349:Y350"/>
    <mergeCell ref="Y351:AA353"/>
    <mergeCell ref="AA343:AA344"/>
    <mergeCell ref="AA346:AA347"/>
    <mergeCell ref="S351:V353"/>
    <mergeCell ref="U347:V348"/>
    <mergeCell ref="Z347:Z348"/>
    <mergeCell ref="T343:T344"/>
    <mergeCell ref="M343:N344"/>
    <mergeCell ref="T345:T346"/>
    <mergeCell ref="Y343:Y344"/>
    <mergeCell ref="Z343:Z344"/>
    <mergeCell ref="Y345:Y346"/>
    <mergeCell ref="N332:N333"/>
    <mergeCell ref="L334:L335"/>
    <mergeCell ref="L303:L304"/>
    <mergeCell ref="T328:T329"/>
    <mergeCell ref="T331:T332"/>
    <mergeCell ref="T325:T326"/>
    <mergeCell ref="L313:L314"/>
    <mergeCell ref="M303:M304"/>
    <mergeCell ref="L331:L332"/>
    <mergeCell ref="T316:T317"/>
    <mergeCell ref="T322:T323"/>
    <mergeCell ref="M327:N328"/>
    <mergeCell ref="M329:N330"/>
    <mergeCell ref="M331:N331"/>
    <mergeCell ref="M325:N326"/>
    <mergeCell ref="F329:G330"/>
    <mergeCell ref="F331:G331"/>
    <mergeCell ref="F345:G346"/>
    <mergeCell ref="M347:N348"/>
    <mergeCell ref="F343:G344"/>
    <mergeCell ref="T303:T304"/>
    <mergeCell ref="U303:U304"/>
    <mergeCell ref="L319:L320"/>
    <mergeCell ref="L322:L323"/>
    <mergeCell ref="L325:L326"/>
    <mergeCell ref="T319:T320"/>
    <mergeCell ref="U345:V346"/>
    <mergeCell ref="U325:V326"/>
    <mergeCell ref="U329:V330"/>
    <mergeCell ref="U327:V328"/>
    <mergeCell ref="F325:G326"/>
    <mergeCell ref="M332:M333"/>
    <mergeCell ref="F327:G328"/>
    <mergeCell ref="M305:N305"/>
    <mergeCell ref="T313:T314"/>
    <mergeCell ref="M309:N309"/>
    <mergeCell ref="L328:L329"/>
    <mergeCell ref="T337:T338"/>
    <mergeCell ref="U331:V331"/>
    <mergeCell ref="A4:A10"/>
    <mergeCell ref="B4:B10"/>
    <mergeCell ref="R9:R10"/>
    <mergeCell ref="Q77:Q78"/>
    <mergeCell ref="P70:P72"/>
    <mergeCell ref="O223:Q223"/>
    <mergeCell ref="J70:J72"/>
    <mergeCell ref="G71:G72"/>
    <mergeCell ref="I70:I72"/>
    <mergeCell ref="M125:N127"/>
    <mergeCell ref="M222:Q222"/>
    <mergeCell ref="O70:O72"/>
    <mergeCell ref="D4:N4"/>
    <mergeCell ref="D5:I5"/>
    <mergeCell ref="J5:N5"/>
    <mergeCell ref="D6:I7"/>
    <mergeCell ref="J6:N7"/>
    <mergeCell ref="L8:N8"/>
    <mergeCell ref="F9:F10"/>
    <mergeCell ref="G9:G10"/>
    <mergeCell ref="F8:H8"/>
    <mergeCell ref="I8:K8"/>
    <mergeCell ref="H9:H10"/>
    <mergeCell ref="I9:I10"/>
    <mergeCell ref="Q232:Q233"/>
    <mergeCell ref="P239:P240"/>
    <mergeCell ref="AB293:AF293"/>
    <mergeCell ref="Q73:Q74"/>
    <mergeCell ref="Q75:Q76"/>
    <mergeCell ref="E299:E300"/>
    <mergeCell ref="Y296:Y298"/>
    <mergeCell ref="Z297:Z298"/>
    <mergeCell ref="U299:U300"/>
    <mergeCell ref="Q293:R293"/>
    <mergeCell ref="Q294:R295"/>
    <mergeCell ref="Q297:Q298"/>
    <mergeCell ref="R296:R298"/>
    <mergeCell ref="W77:W78"/>
    <mergeCell ref="V77:V78"/>
    <mergeCell ref="V75:V76"/>
    <mergeCell ref="O280:Q282"/>
    <mergeCell ref="Q203:R205"/>
    <mergeCell ref="R215:W219"/>
    <mergeCell ref="O125:Q127"/>
    <mergeCell ref="O225:O227"/>
    <mergeCell ref="AB294:AF295"/>
    <mergeCell ref="Z296:AC296"/>
    <mergeCell ref="C293:E293"/>
    <mergeCell ref="Y294:AA295"/>
    <mergeCell ref="S296:S298"/>
    <mergeCell ref="AC153:AC154"/>
    <mergeCell ref="AD153:AD154"/>
    <mergeCell ref="AB203:AD205"/>
    <mergeCell ref="AF203:AG205"/>
    <mergeCell ref="AC164:AD165"/>
    <mergeCell ref="AG297:AG298"/>
    <mergeCell ref="AG296:AI296"/>
    <mergeCell ref="AF297:AF298"/>
    <mergeCell ref="Y293:AA293"/>
    <mergeCell ref="T296:T298"/>
    <mergeCell ref="U296:U298"/>
    <mergeCell ref="V296:V298"/>
    <mergeCell ref="S293:U293"/>
    <mergeCell ref="S294:U295"/>
    <mergeCell ref="AD296:AF296"/>
    <mergeCell ref="AC297:AC298"/>
    <mergeCell ref="AD297:AD298"/>
    <mergeCell ref="Y291:AF292"/>
    <mergeCell ref="AI153:AI154"/>
    <mergeCell ref="AE297:AE298"/>
    <mergeCell ref="AB297:AB298"/>
    <mergeCell ref="Q291:U292"/>
    <mergeCell ref="S9:S10"/>
    <mergeCell ref="Q9:Q10"/>
    <mergeCell ref="A67:E67"/>
    <mergeCell ref="D55:G57"/>
    <mergeCell ref="H55:N57"/>
    <mergeCell ref="G67:K67"/>
    <mergeCell ref="M67:Q67"/>
    <mergeCell ref="A71:A72"/>
    <mergeCell ref="A68:B68"/>
    <mergeCell ref="A69:B69"/>
    <mergeCell ref="C68:E68"/>
    <mergeCell ref="C69:E69"/>
    <mergeCell ref="A65:AC66"/>
    <mergeCell ref="O69:Q69"/>
    <mergeCell ref="M68:N68"/>
    <mergeCell ref="M69:N69"/>
    <mergeCell ref="O68:Q68"/>
    <mergeCell ref="B70:B72"/>
    <mergeCell ref="G68:H68"/>
    <mergeCell ref="G69:H69"/>
    <mergeCell ref="W70:W72"/>
    <mergeCell ref="T70:T72"/>
    <mergeCell ref="D8:D10"/>
    <mergeCell ref="E8:E10"/>
    <mergeCell ref="V299:V300"/>
    <mergeCell ref="M299:M300"/>
    <mergeCell ref="M301:M302"/>
    <mergeCell ref="N296:N298"/>
    <mergeCell ref="AA297:AA298"/>
    <mergeCell ref="T299:T300"/>
    <mergeCell ref="M296:M298"/>
    <mergeCell ref="O300:O304"/>
    <mergeCell ref="L296:L298"/>
    <mergeCell ref="L299:L300"/>
    <mergeCell ref="U301:U302"/>
    <mergeCell ref="T301:T302"/>
    <mergeCell ref="J9:J10"/>
    <mergeCell ref="K9:K10"/>
    <mergeCell ref="L9:L10"/>
    <mergeCell ref="M9:M10"/>
    <mergeCell ref="N9:N10"/>
    <mergeCell ref="I68:K68"/>
    <mergeCell ref="C70:C72"/>
    <mergeCell ref="I69:K69"/>
    <mergeCell ref="H70:H72"/>
    <mergeCell ref="K70:K72"/>
    <mergeCell ref="M71:M72"/>
    <mergeCell ref="N70:N72"/>
    <mergeCell ref="E255:E256"/>
    <mergeCell ref="E247:E248"/>
    <mergeCell ref="E249:E250"/>
    <mergeCell ref="I291:N292"/>
    <mergeCell ref="E79:E80"/>
    <mergeCell ref="E81:E82"/>
    <mergeCell ref="G226:G227"/>
    <mergeCell ref="E239:E240"/>
    <mergeCell ref="E83:E84"/>
    <mergeCell ref="E85:E86"/>
    <mergeCell ref="E87:E88"/>
    <mergeCell ref="E89:E90"/>
    <mergeCell ref="C203:E205"/>
    <mergeCell ref="D230:D231"/>
    <mergeCell ref="C224:E224"/>
    <mergeCell ref="G223:H223"/>
    <mergeCell ref="G224:H224"/>
    <mergeCell ref="I223:K223"/>
    <mergeCell ref="N225:N227"/>
    <mergeCell ref="D225:D227"/>
    <mergeCell ref="M224:N224"/>
    <mergeCell ref="I224:K224"/>
    <mergeCell ref="M223:N223"/>
    <mergeCell ref="M226:M227"/>
    <mergeCell ref="A125:B127"/>
    <mergeCell ref="E165:E166"/>
    <mergeCell ref="E167:E168"/>
    <mergeCell ref="E169:E170"/>
    <mergeCell ref="E171:E172"/>
    <mergeCell ref="E173:E174"/>
    <mergeCell ref="E241:E242"/>
    <mergeCell ref="E91:E92"/>
    <mergeCell ref="E93:E94"/>
    <mergeCell ref="E95:E96"/>
    <mergeCell ref="E159:E160"/>
    <mergeCell ref="E161:E162"/>
    <mergeCell ref="E163:E164"/>
    <mergeCell ref="C148:C150"/>
    <mergeCell ref="E232:E233"/>
    <mergeCell ref="E228:E229"/>
    <mergeCell ref="E230:E231"/>
    <mergeCell ref="C125:E127"/>
    <mergeCell ref="A226:A227"/>
    <mergeCell ref="B225:B227"/>
    <mergeCell ref="B148:B150"/>
    <mergeCell ref="D296:D298"/>
    <mergeCell ref="F296:F298"/>
    <mergeCell ref="E296:E298"/>
    <mergeCell ref="E253:E254"/>
    <mergeCell ref="K230:K231"/>
    <mergeCell ref="C294:E295"/>
    <mergeCell ref="I148:I150"/>
    <mergeCell ref="G280:H282"/>
    <mergeCell ref="J73:J74"/>
    <mergeCell ref="K73:K74"/>
    <mergeCell ref="E157:E158"/>
    <mergeCell ref="J75:J76"/>
    <mergeCell ref="I125:K127"/>
    <mergeCell ref="E245:E246"/>
    <mergeCell ref="J239:J240"/>
    <mergeCell ref="K75:K76"/>
    <mergeCell ref="K77:K78"/>
    <mergeCell ref="J232:J233"/>
    <mergeCell ref="J77:J78"/>
    <mergeCell ref="A291:E292"/>
    <mergeCell ref="C296:C298"/>
    <mergeCell ref="A280:B282"/>
    <mergeCell ref="G125:H127"/>
    <mergeCell ref="E251:E252"/>
    <mergeCell ref="AO298:AP298"/>
    <mergeCell ref="AM299:AN300"/>
    <mergeCell ref="AO299:AP300"/>
    <mergeCell ref="AJ300:AJ307"/>
    <mergeCell ref="AK300:AL301"/>
    <mergeCell ref="AM301:AN301"/>
    <mergeCell ref="AO301:AP301"/>
    <mergeCell ref="AK302:AL303"/>
    <mergeCell ref="AM302:AN302"/>
    <mergeCell ref="AO302:AP302"/>
    <mergeCell ref="AM303:AN303"/>
    <mergeCell ref="AO303:AP303"/>
    <mergeCell ref="AK304:AL305"/>
    <mergeCell ref="AM304:AN304"/>
    <mergeCell ref="AO304:AP304"/>
    <mergeCell ref="AM305:AN305"/>
    <mergeCell ref="AO305:AP305"/>
    <mergeCell ref="AK306:AL307"/>
    <mergeCell ref="AM306:AN306"/>
    <mergeCell ref="AO306:AP306"/>
    <mergeCell ref="AM307:AN307"/>
    <mergeCell ref="AO307:AP307"/>
    <mergeCell ref="AM298:AN298"/>
    <mergeCell ref="AJ308:AJ309"/>
    <mergeCell ref="AK308:AL309"/>
    <mergeCell ref="AM308:AN308"/>
    <mergeCell ref="AO308:AP308"/>
    <mergeCell ref="AM309:AN309"/>
    <mergeCell ref="AO309:AP309"/>
    <mergeCell ref="AK310:AL311"/>
    <mergeCell ref="AM310:AN310"/>
    <mergeCell ref="AO310:AP310"/>
    <mergeCell ref="AM311:AN311"/>
    <mergeCell ref="AO311:AP311"/>
    <mergeCell ref="AK312:AL313"/>
    <mergeCell ref="AM312:AN312"/>
    <mergeCell ref="AO312:AP312"/>
    <mergeCell ref="AM313:AN313"/>
    <mergeCell ref="AO313:AP313"/>
    <mergeCell ref="AJ314:AJ315"/>
    <mergeCell ref="AK314:AL315"/>
    <mergeCell ref="AM314:AN314"/>
    <mergeCell ref="AO314:AP314"/>
    <mergeCell ref="AM315:AN315"/>
    <mergeCell ref="AO315:AP315"/>
    <mergeCell ref="AK316:AL317"/>
    <mergeCell ref="AM316:AN316"/>
    <mergeCell ref="AO316:AP316"/>
    <mergeCell ref="AM317:AN317"/>
    <mergeCell ref="AO317:AP317"/>
    <mergeCell ref="AK318:AK319"/>
    <mergeCell ref="AM318:AN318"/>
    <mergeCell ref="AO318:AP318"/>
    <mergeCell ref="AM319:AN319"/>
    <mergeCell ref="AO319:AP319"/>
    <mergeCell ref="AM320:AN320"/>
    <mergeCell ref="AO320:AP320"/>
    <mergeCell ref="AM321:AN321"/>
    <mergeCell ref="AO321:AP321"/>
    <mergeCell ref="AM322:AN322"/>
    <mergeCell ref="AO322:AP322"/>
    <mergeCell ref="AM323:AN323"/>
    <mergeCell ref="AO323:AP323"/>
    <mergeCell ref="AM324:AN324"/>
    <mergeCell ref="AO324:AP324"/>
    <mergeCell ref="AM325:AN325"/>
    <mergeCell ref="AO325:AP325"/>
    <mergeCell ref="AM326:AN326"/>
    <mergeCell ref="AO326:AP326"/>
    <mergeCell ref="AM327:AN327"/>
    <mergeCell ref="AO327:AP327"/>
    <mergeCell ref="AM328:AN328"/>
    <mergeCell ref="AO328:AP328"/>
    <mergeCell ref="AM329:AN329"/>
    <mergeCell ref="AO329:AP329"/>
    <mergeCell ref="AM330:AN330"/>
    <mergeCell ref="AO330:AP330"/>
    <mergeCell ref="AM331:AN331"/>
    <mergeCell ref="AO331:AP331"/>
    <mergeCell ref="AM332:AN332"/>
    <mergeCell ref="AO332:AP332"/>
    <mergeCell ref="AM333:AN333"/>
    <mergeCell ref="AO333:AP333"/>
    <mergeCell ref="AM334:AN334"/>
    <mergeCell ref="AO334:AP334"/>
    <mergeCell ref="AM335:AN335"/>
    <mergeCell ref="AO335:AP335"/>
    <mergeCell ref="AM336:AN336"/>
    <mergeCell ref="AO336:AP336"/>
    <mergeCell ref="AM337:AN337"/>
    <mergeCell ref="AO337:AP337"/>
    <mergeCell ref="AM338:AN338"/>
    <mergeCell ref="AO338:AP338"/>
    <mergeCell ref="AM339:AN339"/>
    <mergeCell ref="AO339:AP339"/>
    <mergeCell ref="AM340:AN340"/>
    <mergeCell ref="AM344:AN344"/>
    <mergeCell ref="AD345:AD346"/>
    <mergeCell ref="AD347:AD348"/>
    <mergeCell ref="AE345:AE346"/>
    <mergeCell ref="AF343:AF344"/>
    <mergeCell ref="AO340:AP340"/>
    <mergeCell ref="AM341:AN341"/>
    <mergeCell ref="AO341:AP341"/>
    <mergeCell ref="AM342:AN342"/>
    <mergeCell ref="AO342:AP342"/>
    <mergeCell ref="AM343:AN343"/>
    <mergeCell ref="AO343:AP343"/>
    <mergeCell ref="AI343:AJ344"/>
    <mergeCell ref="AI345:AJ346"/>
    <mergeCell ref="AF345:AF350"/>
    <mergeCell ref="AD343:AE344"/>
    <mergeCell ref="AE349:AE350"/>
    <mergeCell ref="AD349:AD350"/>
    <mergeCell ref="AE347:AE348"/>
    <mergeCell ref="AE356:AH357"/>
    <mergeCell ref="AO344:AP344"/>
    <mergeCell ref="AB356:AD357"/>
    <mergeCell ref="AB351:AG353"/>
    <mergeCell ref="AG343:AH344"/>
    <mergeCell ref="AG345:AG346"/>
    <mergeCell ref="AH345:AH346"/>
    <mergeCell ref="AG347:AG348"/>
    <mergeCell ref="AH347:AH348"/>
    <mergeCell ref="AG349:AG350"/>
    <mergeCell ref="AB354:AD355"/>
    <mergeCell ref="AE354:AH355"/>
    <mergeCell ref="AH349:AH350"/>
    <mergeCell ref="AC343:AC344"/>
    <mergeCell ref="AC347:AC348"/>
    <mergeCell ref="AC349:AC350"/>
    <mergeCell ref="AC345:AC346"/>
  </mergeCells>
  <dataValidations count="13">
    <dataValidation type="list" allowBlank="1" showInputMessage="1" showErrorMessage="1" sqref="R342:R346 R330:R334 R324:R328 R318:R322 R306:R310 R312:R316 R336:R340 R299:R304 R348:R350" xr:uid="{00000000-0002-0000-0000-000000000000}">
      <formula1>$T$305:$T$312</formula1>
    </dataValidation>
    <dataValidation type="list" allowBlank="1" showInputMessage="1" showErrorMessage="1" sqref="AG299:AG342 AE299:AE342" xr:uid="{00000000-0002-0000-0000-000001000000}">
      <formula1>$AK$320:$AK$336</formula1>
    </dataValidation>
    <dataValidation type="list" allowBlank="1" showInputMessage="1" showErrorMessage="1" sqref="AD299:AD342" xr:uid="{00000000-0002-0000-0000-000002000000}">
      <formula1>$AJ$308:$AJ$311</formula1>
    </dataValidation>
    <dataValidation type="list" allowBlank="1" showInputMessage="1" showErrorMessage="1" sqref="B342:B346 B306:B310 B312:B316 B318:B322 B324:B328 B330:B334 B336:B340 B299:B304 B348:B350" xr:uid="{00000000-0002-0000-0000-000003000000}">
      <formula1>$E$305:$E$312</formula1>
    </dataValidation>
    <dataValidation type="list" allowBlank="1" showInputMessage="1" showErrorMessage="1" sqref="J342:J346 J299:J304 J336:J340 J306:J310 J312:J316 J318:J322 J324:J328 J330:J334 J348:J350" xr:uid="{00000000-0002-0000-0000-000004000000}">
      <formula1>$L$305:$L$312</formula1>
    </dataValidation>
    <dataValidation type="list" allowBlank="1" showInputMessage="1" showErrorMessage="1" sqref="G11:G54 J11:J53 M11:M53" xr:uid="{00000000-0002-0000-0000-000005000000}">
      <formula1>$O$12:$O$14</formula1>
    </dataValidation>
    <dataValidation type="list" allowBlank="1" showInputMessage="1" showErrorMessage="1" sqref="W11:W54" xr:uid="{00000000-0002-0000-0000-000006000000}">
      <formula1>$Z$34:$Z$37</formula1>
    </dataValidation>
    <dataValidation type="list" allowBlank="1" showInputMessage="1" showErrorMessage="1" sqref="H73:H78 B80:B84 B86:B90 B92:B96 B98:B102 B104:B108 B110:B114 B116:B120 B122:B124 N76:N78 H80:H84 H86:H90 H92:H96 H98:H102 H104:H108 H110:H114 H116:H120 H122:H124 B73:B78 N80:N84 N86:N90 N92:N96 N98:N102 N104:N108 N110:N114 N116:N120 N122:N124 T122:T124 T80:T84 T86:T90 T92:T96 T98:T102 T104:T108 T110:T114 T116:T120 T76:T78" xr:uid="{00000000-0002-0000-0000-000007000000}">
      <formula1>$D$79:$D$95</formula1>
    </dataValidation>
    <dataValidation type="list" allowBlank="1" showInputMessage="1" showErrorMessage="1" sqref="B151:B156 B158:B162 B164:B168 B170:B174 B176:B180 B182:B186 B188:B192 B194:B198 B200:B202 H151:H156 H158:H162 H164:H168 H170:H174 H176:H180 H182:H186 H200:H202 H194:H198 H188:H192 O151:O156 O158:O162 O164:O168 O170:O174 O176:O180 O182:O186 O188:O192 O194:O198 O200:O202 U151:U156 U158:U162 U164:U168 U170:U174 U176:U180 U182:U186 U188:U192 U194:U198 U200:U202 AA151:AA156 AA158:AA162 AA164:AA168 AA170:AA174 AA176:AA180 AA182:AA186 AA188:AA192 AA194:AA198 AA200:AA202 AG151:AG156 AG158:AG162 AG164:AG168 AG170:AG174 AG176:AG180 AG182:AG186 AG188:AG192 AG194:AG198 AG200:AG202" xr:uid="{00000000-0002-0000-0000-000008000000}">
      <formula1>$D$157:$D$173</formula1>
    </dataValidation>
    <dataValidation type="list" allowBlank="1" showInputMessage="1" showErrorMessage="1" sqref="B228:B233 B235:B239 B241:B245 B247:B251 B253:B257 B259:B263 B265:B269 B271:B275 B277:B279 H228:H233 H235:H239 H241:H245 H247:H251 H253:H257 H259:H263 H265:H269 H271:H275 H277:H279 N228:N233 N235:N239 N241:N245 N247:N251 N253:N257 N259:N263 N265:N269 N271:N275 N277:N279" xr:uid="{00000000-0002-0000-0000-000009000000}">
      <formula1>$D$239:$D$259</formula1>
    </dataValidation>
    <dataValidation type="list" allowBlank="1" showInputMessage="1" showErrorMessage="1" sqref="AM301:AP344" xr:uid="{00000000-0002-0000-0000-00000A000000}">
      <formula1>$AJ$316:$AJ$342</formula1>
    </dataValidation>
    <dataValidation type="list" allowBlank="1" showInputMessage="1" showErrorMessage="1" sqref="Z299:Z342" xr:uid="{00000000-0002-0000-0000-00000B000000}">
      <formula1>$AJ$310:$AJ$313</formula1>
    </dataValidation>
    <dataValidation type="list" allowBlank="1" showInputMessage="1" showErrorMessage="1" sqref="N73:N75 T73:T75" xr:uid="{00000000-0002-0000-0000-00000C000000}">
      <formula1>$D$79:$D$98</formula1>
    </dataValidation>
  </dataValidations>
  <pageMargins left="0.70866141732283472" right="0.70866141732283472" top="0.74803149606299213" bottom="0.74803149606299213" header="0.31496062992125984" footer="0.31496062992125984"/>
  <pageSetup scale="1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07" r:id="rId4" name="Button 283">
              <controlPr defaultSize="0" print="0" autoFill="0" autoPict="0" macro="[0]!ImprimirSolidos">
                <anchor moveWithCells="1" sizeWithCells="1">
                  <from>
                    <xdr:col>6</xdr:col>
                    <xdr:colOff>876300</xdr:colOff>
                    <xdr:row>57</xdr:row>
                    <xdr:rowOff>190500</xdr:rowOff>
                  </from>
                  <to>
                    <xdr:col>11</xdr:col>
                    <xdr:colOff>104775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5" name="Button 284">
              <controlPr defaultSize="0" print="0" autoFill="0" autoPict="0" macro="[0]!CambiarDecimalesFORMATOSOLIDOS">
                <anchor moveWithCells="1" sizeWithCells="1">
                  <from>
                    <xdr:col>7</xdr:col>
                    <xdr:colOff>990600</xdr:colOff>
                    <xdr:row>60</xdr:row>
                    <xdr:rowOff>142875</xdr:rowOff>
                  </from>
                  <to>
                    <xdr:col>10</xdr:col>
                    <xdr:colOff>981075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6" name="Button 285">
              <controlPr defaultSize="0" print="0" autoFill="0" autoPict="0" macro="[0]!ImprimirConductividad">
                <anchor moveWithCells="1" sizeWithCells="1">
                  <from>
                    <xdr:col>16</xdr:col>
                    <xdr:colOff>428625</xdr:colOff>
                    <xdr:row>57</xdr:row>
                    <xdr:rowOff>190500</xdr:rowOff>
                  </from>
                  <to>
                    <xdr:col>19</xdr:col>
                    <xdr:colOff>1076325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7" name="Button 287">
              <controlPr defaultSize="0" print="0" autoFill="0" autoPict="0" macro="[0]!CambiarDecimalesCONDUCTIVIDAD">
                <anchor moveWithCells="1" sizeWithCells="1">
                  <from>
                    <xdr:col>17</xdr:col>
                    <xdr:colOff>257175</xdr:colOff>
                    <xdr:row>60</xdr:row>
                    <xdr:rowOff>85725</xdr:rowOff>
                  </from>
                  <to>
                    <xdr:col>18</xdr:col>
                    <xdr:colOff>1247775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8" name="Button 288">
              <controlPr defaultSize="0" print="0" autoFill="0" autoPict="0" macro="[0]!ImprimirFormatoNitratosyamonios">
                <anchor moveWithCells="1" sizeWithCells="1">
                  <from>
                    <xdr:col>21</xdr:col>
                    <xdr:colOff>752475</xdr:colOff>
                    <xdr:row>57</xdr:row>
                    <xdr:rowOff>200025</xdr:rowOff>
                  </from>
                  <to>
                    <xdr:col>25</xdr:col>
                    <xdr:colOff>590550</xdr:colOff>
                    <xdr:row>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9" name="Button 289">
              <controlPr defaultSize="0" print="0" autoFill="0" autoPict="0" macro="[0]!CambiarDecimalesFORMATONITRATOSYAMONIOS">
                <anchor moveWithCells="1" sizeWithCells="1">
                  <from>
                    <xdr:col>22</xdr:col>
                    <xdr:colOff>342900</xdr:colOff>
                    <xdr:row>60</xdr:row>
                    <xdr:rowOff>66675</xdr:rowOff>
                  </from>
                  <to>
                    <xdr:col>24</xdr:col>
                    <xdr:colOff>762000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0" name="Button 291">
              <controlPr defaultSize="0" print="0" autoFill="0" autoPict="0" macro="[0]!ImprimirSodiosol">
                <anchor moveWithCells="1" sizeWithCells="1">
                  <from>
                    <xdr:col>1</xdr:col>
                    <xdr:colOff>28575</xdr:colOff>
                    <xdr:row>127</xdr:row>
                    <xdr:rowOff>133350</xdr:rowOff>
                  </from>
                  <to>
                    <xdr:col>4</xdr:col>
                    <xdr:colOff>285750</xdr:colOff>
                    <xdr:row>129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1" name="Button 292">
              <controlPr defaultSize="0" print="0" autoFill="0" autoPict="0" macro="[0]!CambiarDecimalesSODIOSOL">
                <anchor moveWithCells="1" sizeWithCells="1">
                  <from>
                    <xdr:col>1</xdr:col>
                    <xdr:colOff>266700</xdr:colOff>
                    <xdr:row>131</xdr:row>
                    <xdr:rowOff>209550</xdr:rowOff>
                  </from>
                  <to>
                    <xdr:col>3</xdr:col>
                    <xdr:colOff>1133475</xdr:colOff>
                    <xdr:row>132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2" name="Button 293">
              <controlPr defaultSize="0" print="0" autoFill="0" autoPict="0" macro="[0]!ImprimirPotasiosol">
                <anchor moveWithCells="1" sizeWithCells="1">
                  <from>
                    <xdr:col>7</xdr:col>
                    <xdr:colOff>390525</xdr:colOff>
                    <xdr:row>127</xdr:row>
                    <xdr:rowOff>219075</xdr:rowOff>
                  </from>
                  <to>
                    <xdr:col>10</xdr:col>
                    <xdr:colOff>790575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3" name="Button 294">
              <controlPr defaultSize="0" print="0" autoFill="0" autoPict="0" macro="[0]!CambiarDecimalesPOTASIOSOL">
                <anchor moveWithCells="1" sizeWithCells="1">
                  <from>
                    <xdr:col>7</xdr:col>
                    <xdr:colOff>209550</xdr:colOff>
                    <xdr:row>131</xdr:row>
                    <xdr:rowOff>133350</xdr:rowOff>
                  </from>
                  <to>
                    <xdr:col>9</xdr:col>
                    <xdr:colOff>1295400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4" name="Button 295">
              <controlPr defaultSize="0" print="0" autoFill="0" autoPict="0" macro="[0]!ImprimirCalciosol">
                <anchor moveWithCells="1" sizeWithCells="1">
                  <from>
                    <xdr:col>12</xdr:col>
                    <xdr:colOff>1152525</xdr:colOff>
                    <xdr:row>127</xdr:row>
                    <xdr:rowOff>142875</xdr:rowOff>
                  </from>
                  <to>
                    <xdr:col>15</xdr:col>
                    <xdr:colOff>962025</xdr:colOff>
                    <xdr:row>129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5" name="Button 296">
              <controlPr defaultSize="0" print="0" autoFill="0" autoPict="0" macro="[0]!CambiarDecimalesCALCIOSOL">
                <anchor moveWithCells="1" sizeWithCells="1">
                  <from>
                    <xdr:col>13</xdr:col>
                    <xdr:colOff>476250</xdr:colOff>
                    <xdr:row>131</xdr:row>
                    <xdr:rowOff>76200</xdr:rowOff>
                  </from>
                  <to>
                    <xdr:col>15</xdr:col>
                    <xdr:colOff>885825</xdr:colOff>
                    <xdr:row>132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6" name="Button 297">
              <controlPr defaultSize="0" print="0" autoFill="0" autoPict="0" macro="[0]!ImprimirMagnesiosol">
                <anchor moveWithCells="1" sizeWithCells="1">
                  <from>
                    <xdr:col>18</xdr:col>
                    <xdr:colOff>1047750</xdr:colOff>
                    <xdr:row>127</xdr:row>
                    <xdr:rowOff>133350</xdr:rowOff>
                  </from>
                  <to>
                    <xdr:col>21</xdr:col>
                    <xdr:colOff>1543050</xdr:colOff>
                    <xdr:row>129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7" name="Button 298">
              <controlPr defaultSize="0" print="0" autoFill="0" autoPict="0" macro="[0]!CambiarDecimalesMAGNESIOSOL">
                <anchor moveWithCells="1" sizeWithCells="1">
                  <from>
                    <xdr:col>19</xdr:col>
                    <xdr:colOff>219075</xdr:colOff>
                    <xdr:row>131</xdr:row>
                    <xdr:rowOff>66675</xdr:rowOff>
                  </from>
                  <to>
                    <xdr:col>21</xdr:col>
                    <xdr:colOff>1419225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8" name="Button 299">
              <controlPr defaultSize="0" print="0" autoFill="0" autoPict="0" macro="[0]!ImprimirCapturaNayK">
                <anchor moveWithCells="1" sizeWithCells="1">
                  <from>
                    <xdr:col>4</xdr:col>
                    <xdr:colOff>447675</xdr:colOff>
                    <xdr:row>135</xdr:row>
                    <xdr:rowOff>0</xdr:rowOff>
                  </from>
                  <to>
                    <xdr:col>8</xdr:col>
                    <xdr:colOff>933450</xdr:colOff>
                    <xdr:row>137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9" name="Button 300">
              <controlPr defaultSize="0" print="0" autoFill="0" autoPict="0" macro="[0]!ImprimirCapturaCayMg">
                <anchor moveWithCells="1" sizeWithCells="1">
                  <from>
                    <xdr:col>11</xdr:col>
                    <xdr:colOff>1457325</xdr:colOff>
                    <xdr:row>135</xdr:row>
                    <xdr:rowOff>104775</xdr:rowOff>
                  </from>
                  <to>
                    <xdr:col>16</xdr:col>
                    <xdr:colOff>257175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0" name="Button 301">
              <controlPr defaultSize="0" print="0" autoFill="0" autoPict="0" macro="[0]!ImprimirHierro">
                <anchor moveWithCells="1" sizeWithCells="1">
                  <from>
                    <xdr:col>0</xdr:col>
                    <xdr:colOff>733425</xdr:colOff>
                    <xdr:row>205</xdr:row>
                    <xdr:rowOff>114300</xdr:rowOff>
                  </from>
                  <to>
                    <xdr:col>4</xdr:col>
                    <xdr:colOff>1285875</xdr:colOff>
                    <xdr:row>208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1" name="Button 302">
              <controlPr defaultSize="0" print="0" autoFill="0" autoPict="0" macro="[0]!CambiarDecimalesHIERRO">
                <anchor moveWithCells="1" sizeWithCells="1">
                  <from>
                    <xdr:col>1</xdr:col>
                    <xdr:colOff>180975</xdr:colOff>
                    <xdr:row>209</xdr:row>
                    <xdr:rowOff>57150</xdr:rowOff>
                  </from>
                  <to>
                    <xdr:col>2</xdr:col>
                    <xdr:colOff>1104900</xdr:colOff>
                    <xdr:row>210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2" name="Button 303">
              <controlPr defaultSize="0" print="0" autoFill="0" autoPict="0" macro="[0]!ImprimirManganeso">
                <anchor moveWithCells="1" sizeWithCells="1">
                  <from>
                    <xdr:col>6</xdr:col>
                    <xdr:colOff>676275</xdr:colOff>
                    <xdr:row>205</xdr:row>
                    <xdr:rowOff>133350</xdr:rowOff>
                  </from>
                  <to>
                    <xdr:col>10</xdr:col>
                    <xdr:colOff>123825</xdr:colOff>
                    <xdr:row>208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3" name="Button 304">
              <controlPr defaultSize="0" print="0" autoFill="0" autoPict="0" macro="[0]!CambiarDecimalesMANGANESO">
                <anchor moveWithCells="1" sizeWithCells="1">
                  <from>
                    <xdr:col>7</xdr:col>
                    <xdr:colOff>542925</xdr:colOff>
                    <xdr:row>209</xdr:row>
                    <xdr:rowOff>95250</xdr:rowOff>
                  </from>
                  <to>
                    <xdr:col>9</xdr:col>
                    <xdr:colOff>1228725</xdr:colOff>
                    <xdr:row>210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4" name="Button 305">
              <controlPr defaultSize="0" print="0" autoFill="0" autoPict="0" macro="[0]!ImprimirCapturaFeyMn">
                <anchor moveWithCells="1" sizeWithCells="1">
                  <from>
                    <xdr:col>4</xdr:col>
                    <xdr:colOff>1343025</xdr:colOff>
                    <xdr:row>215</xdr:row>
                    <xdr:rowOff>95250</xdr:rowOff>
                  </from>
                  <to>
                    <xdr:col>10</xdr:col>
                    <xdr:colOff>171450</xdr:colOff>
                    <xdr:row>217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5" name="Button 307">
              <controlPr defaultSize="0" print="0" autoFill="0" autoPict="0" macro="[0]!CambiarDecimalesZINC">
                <anchor moveWithCells="1" sizeWithCells="1">
                  <from>
                    <xdr:col>14</xdr:col>
                    <xdr:colOff>542925</xdr:colOff>
                    <xdr:row>209</xdr:row>
                    <xdr:rowOff>38100</xdr:rowOff>
                  </from>
                  <to>
                    <xdr:col>16</xdr:col>
                    <xdr:colOff>885825</xdr:colOff>
                    <xdr:row>210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" name="Button 308">
              <controlPr defaultSize="0" print="0" autoFill="0" autoPict="0" macro="[0]!ImprimirCapturaZnyCu">
                <anchor moveWithCells="1" sizeWithCells="1">
                  <from>
                    <xdr:col>17</xdr:col>
                    <xdr:colOff>1133475</xdr:colOff>
                    <xdr:row>215</xdr:row>
                    <xdr:rowOff>28575</xdr:rowOff>
                  </from>
                  <to>
                    <xdr:col>21</xdr:col>
                    <xdr:colOff>1028700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" name="Button 309">
              <controlPr defaultSize="0" print="0" autoFill="0" autoPict="0" macro="[0]!ImprimirCobre">
                <anchor moveWithCells="1" sizeWithCells="1">
                  <from>
                    <xdr:col>19</xdr:col>
                    <xdr:colOff>1133475</xdr:colOff>
                    <xdr:row>205</xdr:row>
                    <xdr:rowOff>152400</xdr:rowOff>
                  </from>
                  <to>
                    <xdr:col>23</xdr:col>
                    <xdr:colOff>866775</xdr:colOff>
                    <xdr:row>208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8" name="Button 310">
              <controlPr defaultSize="0" print="0" autoFill="0" autoPict="0" macro="[0]!CambiarDecimalesCOBRE">
                <anchor moveWithCells="1" sizeWithCells="1">
                  <from>
                    <xdr:col>20</xdr:col>
                    <xdr:colOff>180975</xdr:colOff>
                    <xdr:row>209</xdr:row>
                    <xdr:rowOff>114300</xdr:rowOff>
                  </from>
                  <to>
                    <xdr:col>21</xdr:col>
                    <xdr:colOff>1228725</xdr:colOff>
                    <xdr:row>210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9" name="Button 311">
              <controlPr defaultSize="0" print="0" autoFill="0" autoPict="0" macro="[0]!ImprimirCapturaZnyCu">
                <anchor moveWithCells="1" sizeWithCells="1">
                  <from>
                    <xdr:col>17</xdr:col>
                    <xdr:colOff>1095375</xdr:colOff>
                    <xdr:row>214</xdr:row>
                    <xdr:rowOff>114300</xdr:rowOff>
                  </from>
                  <to>
                    <xdr:col>21</xdr:col>
                    <xdr:colOff>1133475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0" name="Button 312">
              <controlPr defaultSize="0" print="0" autoFill="0" autoPict="0" macro="[0]!ImprimirSilicio">
                <anchor moveWithCells="1" sizeWithCells="1">
                  <from>
                    <xdr:col>25</xdr:col>
                    <xdr:colOff>361950</xdr:colOff>
                    <xdr:row>205</xdr:row>
                    <xdr:rowOff>76200</xdr:rowOff>
                  </from>
                  <to>
                    <xdr:col>29</xdr:col>
                    <xdr:colOff>285750</xdr:colOff>
                    <xdr:row>208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" name="Button 313">
              <controlPr defaultSize="0" print="0" autoFill="0" autoPict="0" macro="[0]!CambiarDecimalesSILICIO">
                <anchor moveWithCells="1" sizeWithCells="1">
                  <from>
                    <xdr:col>26</xdr:col>
                    <xdr:colOff>447675</xdr:colOff>
                    <xdr:row>209</xdr:row>
                    <xdr:rowOff>114300</xdr:rowOff>
                  </from>
                  <to>
                    <xdr:col>28</xdr:col>
                    <xdr:colOff>952500</xdr:colOff>
                    <xdr:row>210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2" name="Button 314">
              <controlPr defaultSize="0" print="0" autoFill="0" autoPict="0" macro="[0]!ImprimirAluminio">
                <anchor moveWithCells="1" sizeWithCells="1">
                  <from>
                    <xdr:col>31</xdr:col>
                    <xdr:colOff>866775</xdr:colOff>
                    <xdr:row>205</xdr:row>
                    <xdr:rowOff>133350</xdr:rowOff>
                  </from>
                  <to>
                    <xdr:col>35</xdr:col>
                    <xdr:colOff>1066800</xdr:colOff>
                    <xdr:row>207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3" name="Button 315">
              <controlPr defaultSize="0" print="0" autoFill="0" autoPict="0" macro="[0]!CambiarDecimalesALUMINIO">
                <anchor moveWithCells="1" sizeWithCells="1">
                  <from>
                    <xdr:col>32</xdr:col>
                    <xdr:colOff>171450</xdr:colOff>
                    <xdr:row>209</xdr:row>
                    <xdr:rowOff>114300</xdr:rowOff>
                  </from>
                  <to>
                    <xdr:col>34</xdr:col>
                    <xdr:colOff>1009650</xdr:colOff>
                    <xdr:row>210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4" name="Button 316">
              <controlPr defaultSize="0" print="0" autoFill="0" autoPict="0" macro="[0]!ImprimirCromo">
                <anchor moveWithCells="1" sizeWithCells="1">
                  <from>
                    <xdr:col>0</xdr:col>
                    <xdr:colOff>1219200</xdr:colOff>
                    <xdr:row>283</xdr:row>
                    <xdr:rowOff>57150</xdr:rowOff>
                  </from>
                  <to>
                    <xdr:col>4</xdr:col>
                    <xdr:colOff>609600</xdr:colOff>
                    <xdr:row>284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5" name="Button 317">
              <controlPr defaultSize="0" print="0" autoFill="0" autoPict="0" macro="[0]!CambiarDecimalesCROMO">
                <anchor moveWithCells="1" sizeWithCells="1">
                  <from>
                    <xdr:col>1</xdr:col>
                    <xdr:colOff>628650</xdr:colOff>
                    <xdr:row>286</xdr:row>
                    <xdr:rowOff>152400</xdr:rowOff>
                  </from>
                  <to>
                    <xdr:col>3</xdr:col>
                    <xdr:colOff>1409700</xdr:colOff>
                    <xdr:row>287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6" name="Button 318">
              <controlPr defaultSize="0" print="0" autoFill="0" autoPict="0" macro="[0]!ImprimirPlomo">
                <anchor moveWithCells="1" sizeWithCells="1">
                  <from>
                    <xdr:col>7</xdr:col>
                    <xdr:colOff>133350</xdr:colOff>
                    <xdr:row>283</xdr:row>
                    <xdr:rowOff>19050</xdr:rowOff>
                  </from>
                  <to>
                    <xdr:col>9</xdr:col>
                    <xdr:colOff>1352550</xdr:colOff>
                    <xdr:row>284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7" name="Button 319">
              <controlPr defaultSize="0" print="0" autoFill="0" autoPict="0" macro="[0]!CambiarDecimalesPLOMO">
                <anchor moveWithCells="1" sizeWithCells="1">
                  <from>
                    <xdr:col>7</xdr:col>
                    <xdr:colOff>495300</xdr:colOff>
                    <xdr:row>286</xdr:row>
                    <xdr:rowOff>57150</xdr:rowOff>
                  </from>
                  <to>
                    <xdr:col>9</xdr:col>
                    <xdr:colOff>971550</xdr:colOff>
                    <xdr:row>287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8" name="Button 320">
              <controlPr defaultSize="0" print="0" autoFill="0" autoPict="0" macro="[0]!ImprimirCadmio">
                <anchor moveWithCells="1" sizeWithCells="1">
                  <from>
                    <xdr:col>12</xdr:col>
                    <xdr:colOff>723900</xdr:colOff>
                    <xdr:row>283</xdr:row>
                    <xdr:rowOff>76200</xdr:rowOff>
                  </from>
                  <to>
                    <xdr:col>16</xdr:col>
                    <xdr:colOff>361950</xdr:colOff>
                    <xdr:row>284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9" name="Button 321">
              <controlPr defaultSize="0" print="0" autoFill="0" autoPict="0" macro="[0]!CambiarDecimalesCADMIO">
                <anchor moveWithCells="1" sizeWithCells="1">
                  <from>
                    <xdr:col>13</xdr:col>
                    <xdr:colOff>590550</xdr:colOff>
                    <xdr:row>286</xdr:row>
                    <xdr:rowOff>142875</xdr:rowOff>
                  </from>
                  <to>
                    <xdr:col>15</xdr:col>
                    <xdr:colOff>609600</xdr:colOff>
                    <xdr:row>287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40" name="Button 322">
              <controlPr defaultSize="0" print="0" autoFill="0" autoPict="0" macro="[0]!CambiarDecimalesFORMATOSULFATOS">
                <anchor moveWithCells="1" sizeWithCells="1">
                  <from>
                    <xdr:col>5</xdr:col>
                    <xdr:colOff>85725</xdr:colOff>
                    <xdr:row>299</xdr:row>
                    <xdr:rowOff>95250</xdr:rowOff>
                  </from>
                  <to>
                    <xdr:col>5</xdr:col>
                    <xdr:colOff>1314450</xdr:colOff>
                    <xdr:row>303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41" name="Button 323">
              <controlPr defaultSize="0" print="0" autoFill="0" autoPict="0" macro="[0]!CambiarDecimalesFORMATOPDISPONIBLE">
                <anchor moveWithCells="1" sizeWithCells="1">
                  <from>
                    <xdr:col>12</xdr:col>
                    <xdr:colOff>247650</xdr:colOff>
                    <xdr:row>309</xdr:row>
                    <xdr:rowOff>114300</xdr:rowOff>
                  </from>
                  <to>
                    <xdr:col>12</xdr:col>
                    <xdr:colOff>1314450</xdr:colOff>
                    <xdr:row>314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42" name="Button 324">
              <controlPr defaultSize="0" print="0" autoFill="0" autoPict="0" macro="[0]!CambiarDecimalesFORMATOBORODISPPONIBLE">
                <anchor moveWithCells="1" sizeWithCells="1">
                  <from>
                    <xdr:col>20</xdr:col>
                    <xdr:colOff>247650</xdr:colOff>
                    <xdr:row>309</xdr:row>
                    <xdr:rowOff>114300</xdr:rowOff>
                  </from>
                  <to>
                    <xdr:col>20</xdr:col>
                    <xdr:colOff>1428750</xdr:colOff>
                    <xdr:row>314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43" name="Button 325">
              <controlPr defaultSize="0" print="0" autoFill="0" autoPict="0" macro="[0]!ImprimirFormatoSulfatos">
                <anchor moveWithCells="1" sizeWithCells="1">
                  <from>
                    <xdr:col>1</xdr:col>
                    <xdr:colOff>1257300</xdr:colOff>
                    <xdr:row>354</xdr:row>
                    <xdr:rowOff>190500</xdr:rowOff>
                  </from>
                  <to>
                    <xdr:col>5</xdr:col>
                    <xdr:colOff>57150</xdr:colOff>
                    <xdr:row>356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44" name="Button 326">
              <controlPr defaultSize="0" print="0" autoFill="0" autoPict="0" macro="[0]!ImprimirFormatoFosforoDisponible">
                <anchor moveWithCells="1" sizeWithCells="1">
                  <from>
                    <xdr:col>9</xdr:col>
                    <xdr:colOff>1257300</xdr:colOff>
                    <xdr:row>354</xdr:row>
                    <xdr:rowOff>247650</xdr:rowOff>
                  </from>
                  <to>
                    <xdr:col>12</xdr:col>
                    <xdr:colOff>1028700</xdr:colOff>
                    <xdr:row>356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45" name="Button 327">
              <controlPr defaultSize="0" print="0" autoFill="0" autoPict="0" macro="[0]!ImprimirFormatoBoroDisponible">
                <anchor moveWithCells="1" sizeWithCells="1">
                  <from>
                    <xdr:col>17</xdr:col>
                    <xdr:colOff>762000</xdr:colOff>
                    <xdr:row>354</xdr:row>
                    <xdr:rowOff>247650</xdr:rowOff>
                  </from>
                  <to>
                    <xdr:col>20</xdr:col>
                    <xdr:colOff>1409700</xdr:colOff>
                    <xdr:row>356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6" name="Button 328">
              <controlPr defaultSize="0" print="0" autoFill="0" autoPict="0" macro="[0]!ImprimirAniones">
                <anchor moveWithCells="1" sizeWithCells="1">
                  <from>
                    <xdr:col>27</xdr:col>
                    <xdr:colOff>171450</xdr:colOff>
                    <xdr:row>353</xdr:row>
                    <xdr:rowOff>114300</xdr:rowOff>
                  </from>
                  <to>
                    <xdr:col>29</xdr:col>
                    <xdr:colOff>800100</xdr:colOff>
                    <xdr:row>354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7" name="Button 329">
              <controlPr defaultSize="0" print="0" autoFill="0" autoPict="0" macro="[0]!CambiarDecimalesANIONES">
                <anchor moveWithCells="1" sizeWithCells="1">
                  <from>
                    <xdr:col>30</xdr:col>
                    <xdr:colOff>361950</xdr:colOff>
                    <xdr:row>353</xdr:row>
                    <xdr:rowOff>95250</xdr:rowOff>
                  </from>
                  <to>
                    <xdr:col>33</xdr:col>
                    <xdr:colOff>762000</xdr:colOff>
                    <xdr:row>354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48" name="Button 330">
              <controlPr defaultSize="0" print="0" autoFill="0" autoPict="0" macro="[0]!ImprimirpH">
                <anchor moveWithCells="1" sizeWithCells="1">
                  <from>
                    <xdr:col>0</xdr:col>
                    <xdr:colOff>933450</xdr:colOff>
                    <xdr:row>429</xdr:row>
                    <xdr:rowOff>190500</xdr:rowOff>
                  </from>
                  <to>
                    <xdr:col>3</xdr:col>
                    <xdr:colOff>1428750</xdr:colOff>
                    <xdr:row>430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49" name="Button 331">
              <controlPr defaultSize="0" print="0" autoFill="0" autoPict="0" macro="[0]!CambiarDecimalesFORMATOpH">
                <anchor moveWithCells="1" sizeWithCells="1">
                  <from>
                    <xdr:col>1</xdr:col>
                    <xdr:colOff>457200</xdr:colOff>
                    <xdr:row>431</xdr:row>
                    <xdr:rowOff>114300</xdr:rowOff>
                  </from>
                  <to>
                    <xdr:col>3</xdr:col>
                    <xdr:colOff>914400</xdr:colOff>
                    <xdr:row>433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50" name="Button 332">
              <controlPr defaultSize="0" print="0" autoFill="0" autoPict="0" macro="[0]!ImprimirManganeso">
                <anchor moveWithCells="1" sizeWithCells="1">
                  <from>
                    <xdr:col>13</xdr:col>
                    <xdr:colOff>247650</xdr:colOff>
                    <xdr:row>205</xdr:row>
                    <xdr:rowOff>85725</xdr:rowOff>
                  </from>
                  <to>
                    <xdr:col>17</xdr:col>
                    <xdr:colOff>723900</xdr:colOff>
                    <xdr:row>208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5">
    <tabColor rgb="FFCFDDED"/>
  </sheetPr>
  <dimension ref="B1:BB64"/>
  <sheetViews>
    <sheetView showGridLines="0" workbookViewId="0">
      <selection activeCell="AY26" sqref="AY26:BB26"/>
    </sheetView>
  </sheetViews>
  <sheetFormatPr baseColWidth="10" defaultColWidth="3" defaultRowHeight="12.75" x14ac:dyDescent="0.2"/>
  <cols>
    <col min="1" max="1" width="0.85546875" style="27" customWidth="1"/>
    <col min="2" max="2" width="1.140625" style="27" customWidth="1"/>
    <col min="3" max="3" width="2.140625" style="27" customWidth="1"/>
    <col min="4" max="8" width="3" style="27" customWidth="1"/>
    <col min="9" max="9" width="1.85546875" style="27" customWidth="1"/>
    <col min="10" max="11" width="3" style="27" customWidth="1"/>
    <col min="12" max="12" width="1.42578125" style="27" customWidth="1"/>
    <col min="13" max="15" width="3" style="27" customWidth="1"/>
    <col min="16" max="16" width="2.28515625" style="27" customWidth="1"/>
    <col min="17" max="17" width="1.28515625" style="27" customWidth="1"/>
    <col min="18" max="44" width="3" style="27" customWidth="1"/>
    <col min="45" max="45" width="2.85546875" style="27" customWidth="1"/>
    <col min="46" max="46" width="3" style="27" customWidth="1"/>
    <col min="47" max="47" width="2.42578125" style="27" customWidth="1"/>
    <col min="48" max="50" width="3" style="27" customWidth="1"/>
    <col min="51" max="51" width="2.28515625" style="27" customWidth="1"/>
    <col min="52" max="53" width="3" style="27" customWidth="1"/>
    <col min="54" max="54" width="4.28515625" style="27" customWidth="1"/>
    <col min="55" max="55" width="0.5703125" style="27" customWidth="1"/>
    <col min="56" max="16384" width="3" style="27"/>
  </cols>
  <sheetData>
    <row r="1" spans="2:54" ht="3" customHeight="1" x14ac:dyDescent="0.2"/>
    <row r="2" spans="2:54" ht="12.75" customHeight="1" x14ac:dyDescent="0.2">
      <c r="B2" s="1445"/>
      <c r="C2" s="1445"/>
      <c r="D2" s="1445"/>
      <c r="E2" s="1445"/>
      <c r="F2" s="1448" t="s">
        <v>326</v>
      </c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49"/>
      <c r="AA2" s="1449"/>
      <c r="AB2" s="1449"/>
      <c r="AC2" s="1449"/>
      <c r="AD2" s="1449"/>
      <c r="AE2" s="1449"/>
      <c r="AF2" s="1449"/>
      <c r="AG2" s="1449"/>
      <c r="AH2" s="1449"/>
      <c r="AI2" s="1449"/>
      <c r="AJ2" s="1449"/>
      <c r="AK2" s="1449"/>
      <c r="AL2" s="1449"/>
      <c r="AM2" s="1449"/>
      <c r="AN2" s="1449"/>
      <c r="AO2" s="1449"/>
      <c r="AP2" s="1449"/>
      <c r="AQ2" s="1454" t="s">
        <v>74</v>
      </c>
      <c r="AR2" s="1454"/>
      <c r="AS2" s="1454"/>
      <c r="AT2" s="1454"/>
      <c r="AU2" s="1454"/>
      <c r="AV2" s="1454" t="s">
        <v>11</v>
      </c>
      <c r="AW2" s="1454"/>
      <c r="AX2" s="1454"/>
      <c r="AY2" s="1454"/>
      <c r="AZ2" s="1454"/>
      <c r="BA2" s="1454"/>
      <c r="BB2" s="1454"/>
    </row>
    <row r="3" spans="2:54" ht="12.75" customHeight="1" x14ac:dyDescent="0.2">
      <c r="B3" s="1446"/>
      <c r="C3" s="1446"/>
      <c r="D3" s="1446"/>
      <c r="E3" s="1446"/>
      <c r="F3" s="1451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  <c r="T3" s="1452"/>
      <c r="U3" s="1452"/>
      <c r="V3" s="1452"/>
      <c r="W3" s="1452"/>
      <c r="X3" s="1452"/>
      <c r="Y3" s="1452"/>
      <c r="Z3" s="1452"/>
      <c r="AA3" s="1452"/>
      <c r="AB3" s="1452"/>
      <c r="AC3" s="1452"/>
      <c r="AD3" s="1452"/>
      <c r="AE3" s="1452"/>
      <c r="AF3" s="1452"/>
      <c r="AG3" s="1452"/>
      <c r="AH3" s="1452"/>
      <c r="AI3" s="1452"/>
      <c r="AJ3" s="1452"/>
      <c r="AK3" s="1452"/>
      <c r="AL3" s="1452"/>
      <c r="AM3" s="1452"/>
      <c r="AN3" s="1452"/>
      <c r="AO3" s="1452"/>
      <c r="AP3" s="1452"/>
      <c r="AQ3" s="1455" t="s">
        <v>72</v>
      </c>
      <c r="AR3" s="1455"/>
      <c r="AS3" s="1455"/>
      <c r="AT3" s="1455"/>
      <c r="AU3" s="1455"/>
      <c r="AV3" s="1455" t="s">
        <v>72</v>
      </c>
      <c r="AW3" s="1455"/>
      <c r="AX3" s="1455"/>
      <c r="AY3" s="1455"/>
      <c r="AZ3" s="1455"/>
      <c r="BA3" s="1455"/>
      <c r="BB3" s="1455"/>
    </row>
    <row r="4" spans="2:54" ht="13.5" customHeight="1" x14ac:dyDescent="0.2">
      <c r="B4" s="1447"/>
      <c r="C4" s="1447"/>
      <c r="D4" s="1447"/>
      <c r="E4" s="1447"/>
      <c r="F4" s="1456" t="s">
        <v>288</v>
      </c>
      <c r="G4" s="1456"/>
      <c r="H4" s="1456"/>
      <c r="I4" s="1456"/>
      <c r="J4" s="1456"/>
      <c r="K4" s="1456"/>
      <c r="L4" s="1456"/>
      <c r="M4" s="1456"/>
      <c r="N4" s="1456"/>
      <c r="O4" s="1456"/>
      <c r="P4" s="1456"/>
      <c r="Q4" s="1456"/>
      <c r="R4" s="1456"/>
      <c r="S4" s="1456"/>
      <c r="T4" s="1456"/>
      <c r="U4" s="1456"/>
      <c r="V4" s="1456"/>
      <c r="W4" s="1456"/>
      <c r="X4" s="1456"/>
      <c r="Y4" s="1456"/>
      <c r="Z4" s="1456"/>
      <c r="AA4" s="1456"/>
      <c r="AB4" s="1456"/>
      <c r="AC4" s="1456"/>
      <c r="AD4" s="1456"/>
      <c r="AE4" s="1456"/>
      <c r="AF4" s="1456"/>
      <c r="AG4" s="1456"/>
      <c r="AH4" s="1456"/>
      <c r="AI4" s="1456"/>
      <c r="AJ4" s="1456"/>
      <c r="AK4" s="1456"/>
      <c r="AL4" s="1456"/>
      <c r="AM4" s="1456"/>
      <c r="AN4" s="1456"/>
      <c r="AO4" s="1456"/>
      <c r="AP4" s="1456"/>
      <c r="AQ4" s="1457" t="str">
        <f>IF('INGRESO DE DATOS'!C68&lt;&gt;"",'INGRESO DE DATOS'!C68,"")</f>
        <v/>
      </c>
      <c r="AR4" s="1457"/>
      <c r="AS4" s="1457"/>
      <c r="AT4" s="1457"/>
      <c r="AU4" s="1457"/>
      <c r="AV4" s="1457" t="str">
        <f>IF('INGRESO DE DATOS'!C69&lt;&gt;"",'INGRESO DE DATOS'!C69,"")</f>
        <v/>
      </c>
      <c r="AW4" s="1457"/>
      <c r="AX4" s="1457"/>
      <c r="AY4" s="1457"/>
      <c r="AZ4" s="1457"/>
      <c r="BA4" s="1457"/>
      <c r="BB4" s="1457"/>
    </row>
    <row r="5" spans="2:54" ht="3" customHeight="1" x14ac:dyDescent="0.2">
      <c r="B5" s="32"/>
      <c r="C5" s="33"/>
      <c r="D5" s="33"/>
      <c r="E5" s="33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7"/>
      <c r="AF5" s="717"/>
      <c r="AG5" s="717"/>
      <c r="AH5" s="717"/>
      <c r="AI5" s="717"/>
      <c r="AJ5" s="717"/>
      <c r="AK5" s="717"/>
      <c r="AL5" s="717"/>
      <c r="AM5" s="717"/>
      <c r="AN5" s="717"/>
      <c r="AO5" s="717"/>
      <c r="AP5" s="717"/>
      <c r="AQ5" s="718"/>
      <c r="AR5" s="718"/>
      <c r="AS5" s="718"/>
      <c r="AT5" s="718"/>
      <c r="AU5" s="718"/>
      <c r="AV5" s="718"/>
      <c r="AW5" s="718"/>
      <c r="AX5" s="718"/>
      <c r="AY5" s="718"/>
      <c r="AZ5" s="718"/>
      <c r="BA5" s="718"/>
      <c r="BB5" s="719"/>
    </row>
    <row r="6" spans="2:54" s="730" customFormat="1" ht="10.5" customHeight="1" x14ac:dyDescent="0.2">
      <c r="B6" s="720"/>
      <c r="C6" s="637" t="s">
        <v>30</v>
      </c>
      <c r="D6" s="721"/>
      <c r="E6" s="721"/>
      <c r="F6" s="722"/>
      <c r="G6" s="723"/>
      <c r="H6" s="721"/>
      <c r="I6" s="721"/>
      <c r="J6" s="636" t="s">
        <v>62</v>
      </c>
      <c r="K6" s="723"/>
      <c r="L6" s="723"/>
      <c r="M6" s="723"/>
      <c r="N6" s="723"/>
      <c r="O6" s="723"/>
      <c r="P6" s="723"/>
      <c r="Q6" s="723"/>
      <c r="R6" s="723"/>
      <c r="S6" s="724"/>
      <c r="T6" s="721"/>
      <c r="U6" s="723"/>
      <c r="V6" s="723"/>
      <c r="W6" s="636" t="s">
        <v>75</v>
      </c>
      <c r="X6" s="723"/>
      <c r="Y6" s="721"/>
      <c r="Z6" s="722"/>
      <c r="AA6" s="725"/>
      <c r="AB6" s="725"/>
      <c r="AC6" s="725"/>
      <c r="AD6" s="725"/>
      <c r="AE6" s="725"/>
      <c r="AF6" s="725"/>
      <c r="AG6" s="725"/>
      <c r="AH6" s="723"/>
      <c r="AI6" s="723"/>
      <c r="AJ6" s="723"/>
      <c r="AK6" s="723"/>
      <c r="AL6" s="723"/>
      <c r="AM6" s="723"/>
      <c r="AN6" s="723"/>
      <c r="AO6" s="723"/>
      <c r="AP6" s="723"/>
      <c r="AQ6" s="726"/>
      <c r="AR6" s="636" t="s">
        <v>65</v>
      </c>
      <c r="AS6" s="726"/>
      <c r="AT6" s="726"/>
      <c r="AU6" s="727" t="s">
        <v>97</v>
      </c>
      <c r="AV6" s="726"/>
      <c r="AW6" s="726"/>
      <c r="AX6" s="726"/>
      <c r="AY6" s="728" t="s">
        <v>64</v>
      </c>
      <c r="AZ6" s="726"/>
      <c r="BA6" s="727"/>
      <c r="BB6" s="729"/>
    </row>
    <row r="7" spans="2:54" s="730" customFormat="1" ht="2.25" customHeight="1" x14ac:dyDescent="0.2">
      <c r="B7" s="720"/>
      <c r="C7" s="637"/>
      <c r="D7" s="721"/>
      <c r="E7" s="721"/>
      <c r="F7" s="723"/>
      <c r="G7" s="723"/>
      <c r="H7" s="721"/>
      <c r="I7" s="721"/>
      <c r="J7" s="731"/>
      <c r="K7" s="723"/>
      <c r="L7" s="723"/>
      <c r="M7" s="723"/>
      <c r="N7" s="723"/>
      <c r="O7" s="723"/>
      <c r="P7" s="723"/>
      <c r="Q7" s="723"/>
      <c r="R7" s="723"/>
      <c r="S7" s="723"/>
      <c r="T7" s="721"/>
      <c r="U7" s="723"/>
      <c r="V7" s="723"/>
      <c r="W7" s="723"/>
      <c r="X7" s="723"/>
      <c r="Y7" s="721"/>
      <c r="Z7" s="723"/>
      <c r="AA7" s="723"/>
      <c r="AB7" s="723"/>
      <c r="AC7" s="723"/>
      <c r="AD7" s="723"/>
      <c r="AE7" s="723"/>
      <c r="AF7" s="723"/>
      <c r="AG7" s="723"/>
      <c r="AH7" s="723"/>
      <c r="AI7" s="723"/>
      <c r="AJ7" s="723"/>
      <c r="AK7" s="723"/>
      <c r="AL7" s="723"/>
      <c r="AM7" s="723"/>
      <c r="AN7" s="723"/>
      <c r="AO7" s="723"/>
      <c r="AP7" s="723"/>
      <c r="AQ7" s="726"/>
      <c r="AR7" s="723"/>
      <c r="AS7" s="726"/>
      <c r="AT7" s="726"/>
      <c r="AU7" s="726"/>
      <c r="AV7" s="726"/>
      <c r="AW7" s="726"/>
      <c r="AX7" s="726"/>
      <c r="AY7" s="726"/>
      <c r="AZ7" s="726"/>
      <c r="BA7" s="726"/>
      <c r="BB7" s="729"/>
    </row>
    <row r="8" spans="2:54" s="730" customFormat="1" ht="11.25" customHeight="1" x14ac:dyDescent="0.2">
      <c r="B8" s="720"/>
      <c r="C8" s="637" t="s">
        <v>63</v>
      </c>
      <c r="D8" s="721"/>
      <c r="E8" s="721"/>
      <c r="F8" s="724" t="s">
        <v>97</v>
      </c>
      <c r="G8" s="723"/>
      <c r="H8" s="721"/>
      <c r="I8" s="721"/>
      <c r="J8" s="636" t="s">
        <v>76</v>
      </c>
      <c r="K8" s="723"/>
      <c r="L8" s="723"/>
      <c r="M8" s="723"/>
      <c r="N8" s="723"/>
      <c r="O8" s="723"/>
      <c r="P8" s="723"/>
      <c r="Q8" s="723"/>
      <c r="R8" s="723"/>
      <c r="S8" s="724"/>
      <c r="T8" s="721"/>
      <c r="U8" s="723"/>
      <c r="V8" s="723"/>
      <c r="W8" s="732"/>
      <c r="X8" s="723"/>
      <c r="Y8" s="721"/>
      <c r="Z8" s="725"/>
      <c r="AA8" s="725"/>
      <c r="AB8" s="725"/>
      <c r="AC8" s="725"/>
      <c r="AD8" s="725"/>
      <c r="AE8" s="725"/>
      <c r="AF8" s="725"/>
      <c r="AG8" s="725"/>
      <c r="AH8" s="723"/>
      <c r="AI8" s="723"/>
      <c r="AJ8" s="723"/>
      <c r="AK8" s="723"/>
      <c r="AL8" s="723"/>
      <c r="AM8" s="723"/>
      <c r="AO8" s="723"/>
      <c r="AP8" s="723"/>
      <c r="AQ8" s="726"/>
      <c r="AR8" s="732"/>
      <c r="AS8" s="726"/>
      <c r="AT8" s="726"/>
      <c r="AU8" s="733"/>
      <c r="AV8" s="726"/>
      <c r="AW8" s="726"/>
      <c r="AX8" s="726"/>
      <c r="AY8" s="726"/>
      <c r="AZ8" s="726"/>
      <c r="BA8" s="726"/>
      <c r="BB8" s="729"/>
    </row>
    <row r="9" spans="2:54" ht="3" customHeight="1" x14ac:dyDescent="0.2">
      <c r="B9" s="641"/>
      <c r="C9" s="642"/>
      <c r="D9" s="642"/>
      <c r="E9" s="642"/>
      <c r="F9" s="734"/>
      <c r="G9" s="734"/>
      <c r="H9" s="734"/>
      <c r="I9" s="734"/>
      <c r="J9" s="734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35"/>
      <c r="AC9" s="735"/>
      <c r="AD9" s="735"/>
      <c r="AE9" s="735"/>
      <c r="AF9" s="735"/>
      <c r="AG9" s="735"/>
      <c r="AH9" s="735"/>
      <c r="AI9" s="735"/>
      <c r="AJ9" s="735"/>
      <c r="AK9" s="735"/>
      <c r="AL9" s="735"/>
      <c r="AM9" s="735"/>
      <c r="AN9" s="735"/>
      <c r="AO9" s="735"/>
      <c r="AP9" s="735"/>
      <c r="AQ9" s="733"/>
      <c r="AR9" s="733"/>
      <c r="AS9" s="733"/>
      <c r="AT9" s="733"/>
      <c r="AU9" s="736"/>
      <c r="AV9" s="736"/>
      <c r="AW9" s="736"/>
      <c r="AX9" s="736"/>
      <c r="AY9" s="736"/>
      <c r="AZ9" s="736"/>
      <c r="BA9" s="736"/>
      <c r="BB9" s="737"/>
    </row>
    <row r="10" spans="2:54" s="626" customFormat="1" ht="11.25" customHeight="1" x14ac:dyDescent="0.2">
      <c r="B10" s="1622" t="s">
        <v>77</v>
      </c>
      <c r="C10" s="1623"/>
      <c r="D10" s="1623"/>
      <c r="E10" s="1623" t="s">
        <v>48</v>
      </c>
      <c r="F10" s="1623"/>
      <c r="G10" s="1623"/>
      <c r="H10" s="1623"/>
      <c r="I10" s="1623"/>
      <c r="J10" s="1626"/>
      <c r="K10" s="1631" t="s">
        <v>78</v>
      </c>
      <c r="L10" s="1631"/>
      <c r="M10" s="1631"/>
      <c r="N10" s="1631"/>
      <c r="O10" s="1631"/>
      <c r="P10" s="1631"/>
      <c r="Q10" s="1631"/>
      <c r="R10" s="1631"/>
      <c r="S10" s="1631"/>
      <c r="T10" s="1631"/>
      <c r="U10" s="1631"/>
      <c r="V10" s="1618" t="s">
        <v>79</v>
      </c>
      <c r="W10" s="1619"/>
      <c r="X10" s="1619"/>
      <c r="Y10" s="1619"/>
      <c r="Z10" s="1619"/>
      <c r="AA10" s="1619"/>
      <c r="AB10" s="1619"/>
      <c r="AC10" s="1619"/>
      <c r="AD10" s="1619"/>
      <c r="AE10" s="1619"/>
      <c r="AF10" s="1620"/>
      <c r="AG10" s="1618" t="s">
        <v>38</v>
      </c>
      <c r="AH10" s="1619"/>
      <c r="AI10" s="1619"/>
      <c r="AJ10" s="1619"/>
      <c r="AK10" s="1619"/>
      <c r="AL10" s="1619"/>
      <c r="AM10" s="1619"/>
      <c r="AN10" s="1619"/>
      <c r="AO10" s="1619"/>
      <c r="AP10" s="1619"/>
      <c r="AQ10" s="1620"/>
      <c r="AR10" s="1618" t="s">
        <v>39</v>
      </c>
      <c r="AS10" s="1619"/>
      <c r="AT10" s="1619"/>
      <c r="AU10" s="1619"/>
      <c r="AV10" s="1619"/>
      <c r="AW10" s="1619"/>
      <c r="AX10" s="1619"/>
      <c r="AY10" s="1619"/>
      <c r="AZ10" s="1619"/>
      <c r="BA10" s="1619"/>
      <c r="BB10" s="1620"/>
    </row>
    <row r="11" spans="2:54" s="626" customFormat="1" ht="19.5" customHeight="1" x14ac:dyDescent="0.2">
      <c r="B11" s="1624"/>
      <c r="C11" s="1625"/>
      <c r="D11" s="1625"/>
      <c r="E11" s="1625"/>
      <c r="F11" s="1625"/>
      <c r="G11" s="1625"/>
      <c r="H11" s="1625"/>
      <c r="I11" s="1625"/>
      <c r="J11" s="1627"/>
      <c r="K11" s="1621" t="s">
        <v>49</v>
      </c>
      <c r="L11" s="1621"/>
      <c r="M11" s="1621"/>
      <c r="N11" s="1621" t="s">
        <v>80</v>
      </c>
      <c r="O11" s="1621"/>
      <c r="P11" s="1621"/>
      <c r="Q11" s="1621"/>
      <c r="R11" s="1621" t="s">
        <v>81</v>
      </c>
      <c r="S11" s="1621"/>
      <c r="T11" s="1621"/>
      <c r="U11" s="1621"/>
      <c r="V11" s="1621" t="s">
        <v>49</v>
      </c>
      <c r="W11" s="1621"/>
      <c r="X11" s="1621"/>
      <c r="Y11" s="1628" t="s">
        <v>80</v>
      </c>
      <c r="Z11" s="1629"/>
      <c r="AA11" s="1629"/>
      <c r="AB11" s="1630"/>
      <c r="AC11" s="1621" t="s">
        <v>81</v>
      </c>
      <c r="AD11" s="1621"/>
      <c r="AE11" s="1621"/>
      <c r="AF11" s="1621"/>
      <c r="AG11" s="1621" t="s">
        <v>49</v>
      </c>
      <c r="AH11" s="1621"/>
      <c r="AI11" s="1621"/>
      <c r="AJ11" s="1628" t="s">
        <v>80</v>
      </c>
      <c r="AK11" s="1629"/>
      <c r="AL11" s="1629"/>
      <c r="AM11" s="1630"/>
      <c r="AN11" s="1621" t="s">
        <v>81</v>
      </c>
      <c r="AO11" s="1621"/>
      <c r="AP11" s="1621"/>
      <c r="AQ11" s="1621"/>
      <c r="AR11" s="1621" t="s">
        <v>49</v>
      </c>
      <c r="AS11" s="1621"/>
      <c r="AT11" s="1621"/>
      <c r="AU11" s="1628" t="s">
        <v>80</v>
      </c>
      <c r="AV11" s="1629"/>
      <c r="AW11" s="1629"/>
      <c r="AX11" s="1630"/>
      <c r="AY11" s="1621" t="s">
        <v>81</v>
      </c>
      <c r="AZ11" s="1621"/>
      <c r="BA11" s="1621"/>
      <c r="BB11" s="1621"/>
    </row>
    <row r="12" spans="2:54" ht="10.5" customHeight="1" x14ac:dyDescent="0.2">
      <c r="B12" s="1632">
        <v>1</v>
      </c>
      <c r="C12" s="1633"/>
      <c r="D12" s="1633"/>
      <c r="E12" s="1634"/>
      <c r="F12" s="1634"/>
      <c r="G12" s="1634"/>
      <c r="H12" s="1634"/>
      <c r="I12" s="1634"/>
      <c r="J12" s="1635"/>
      <c r="K12" s="1611"/>
      <c r="L12" s="1611"/>
      <c r="M12" s="1611"/>
      <c r="N12" s="1611"/>
      <c r="O12" s="1611"/>
      <c r="P12" s="1611"/>
      <c r="Q12" s="1611"/>
      <c r="R12" s="1611"/>
      <c r="S12" s="1611"/>
      <c r="T12" s="1611"/>
      <c r="U12" s="1611"/>
      <c r="V12" s="1611"/>
      <c r="W12" s="1611"/>
      <c r="X12" s="1611"/>
      <c r="Y12" s="1611"/>
      <c r="Z12" s="161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1611"/>
      <c r="AM12" s="1611"/>
      <c r="AN12" s="1611"/>
      <c r="AO12" s="1611"/>
      <c r="AP12" s="1611"/>
      <c r="AQ12" s="1611"/>
      <c r="AR12" s="1611"/>
      <c r="AS12" s="1611"/>
      <c r="AT12" s="1611"/>
      <c r="AU12" s="1611"/>
      <c r="AV12" s="1611"/>
      <c r="AW12" s="1611"/>
      <c r="AX12" s="1611"/>
      <c r="AY12" s="1611"/>
      <c r="AZ12" s="1611"/>
      <c r="BA12" s="1611"/>
      <c r="BB12" s="1611"/>
    </row>
    <row r="13" spans="2:54" ht="10.5" customHeight="1" x14ac:dyDescent="0.2">
      <c r="B13" s="1478">
        <v>2</v>
      </c>
      <c r="C13" s="1479"/>
      <c r="D13" s="1479"/>
      <c r="E13" s="1480" t="str">
        <f>IF('INGRESO DE DATOS'!A73&lt;&gt;"",'INGRESO DE DATOS'!A73,"")</f>
        <v/>
      </c>
      <c r="F13" s="1480"/>
      <c r="G13" s="1480"/>
      <c r="H13" s="1480"/>
      <c r="I13" s="1480"/>
      <c r="J13" s="1617"/>
      <c r="K13" s="1611"/>
      <c r="L13" s="1611"/>
      <c r="M13" s="1611"/>
      <c r="N13" s="1611"/>
      <c r="O13" s="1611"/>
      <c r="P13" s="1611"/>
      <c r="Q13" s="1611"/>
      <c r="R13" s="1611"/>
      <c r="S13" s="1611"/>
      <c r="T13" s="1611"/>
      <c r="U13" s="1611"/>
      <c r="V13" s="1611"/>
      <c r="W13" s="1611"/>
      <c r="X13" s="1611"/>
      <c r="Y13" s="1611"/>
      <c r="Z13" s="1611"/>
      <c r="AA13" s="1611"/>
      <c r="AB13" s="1611"/>
      <c r="AC13" s="1611"/>
      <c r="AD13" s="1611"/>
      <c r="AE13" s="1611"/>
      <c r="AF13" s="1611"/>
      <c r="AG13" s="1611"/>
      <c r="AH13" s="1611"/>
      <c r="AI13" s="1611"/>
      <c r="AJ13" s="1611"/>
      <c r="AK13" s="1611"/>
      <c r="AL13" s="1611"/>
      <c r="AM13" s="1611"/>
      <c r="AN13" s="1611"/>
      <c r="AO13" s="1611"/>
      <c r="AP13" s="1611"/>
      <c r="AQ13" s="1611"/>
      <c r="AR13" s="1611"/>
      <c r="AS13" s="1611"/>
      <c r="AT13" s="1611"/>
      <c r="AU13" s="1611"/>
      <c r="AV13" s="1611"/>
      <c r="AW13" s="1611"/>
      <c r="AX13" s="1611"/>
      <c r="AY13" s="1611"/>
      <c r="AZ13" s="1611"/>
      <c r="BA13" s="1611"/>
      <c r="BB13" s="1611"/>
    </row>
    <row r="14" spans="2:54" ht="10.5" customHeight="1" x14ac:dyDescent="0.2">
      <c r="B14" s="1478">
        <v>3</v>
      </c>
      <c r="C14" s="1479"/>
      <c r="D14" s="1479"/>
      <c r="E14" s="1480" t="str">
        <f>IF('INGRESO DE DATOS'!A74&lt;&gt;"",'INGRESO DE DATOS'!A74,"")</f>
        <v/>
      </c>
      <c r="F14" s="1480"/>
      <c r="G14" s="1480"/>
      <c r="H14" s="1480"/>
      <c r="I14" s="1480"/>
      <c r="J14" s="1617"/>
      <c r="K14" s="1611"/>
      <c r="L14" s="1611"/>
      <c r="M14" s="1611"/>
      <c r="N14" s="1611"/>
      <c r="O14" s="1611"/>
      <c r="P14" s="1611"/>
      <c r="Q14" s="1611"/>
      <c r="R14" s="1611"/>
      <c r="S14" s="1611"/>
      <c r="T14" s="1611"/>
      <c r="U14" s="1611"/>
      <c r="V14" s="1611"/>
      <c r="W14" s="1611"/>
      <c r="X14" s="1611"/>
      <c r="Y14" s="1611"/>
      <c r="Z14" s="1611"/>
      <c r="AA14" s="1611"/>
      <c r="AB14" s="1611"/>
      <c r="AC14" s="1611"/>
      <c r="AD14" s="1611"/>
      <c r="AE14" s="1611"/>
      <c r="AF14" s="1611"/>
      <c r="AG14" s="1611"/>
      <c r="AH14" s="1611"/>
      <c r="AI14" s="1611"/>
      <c r="AJ14" s="1611"/>
      <c r="AK14" s="1611"/>
      <c r="AL14" s="1611"/>
      <c r="AM14" s="1611"/>
      <c r="AN14" s="1611"/>
      <c r="AO14" s="1611"/>
      <c r="AP14" s="1611"/>
      <c r="AQ14" s="1611"/>
      <c r="AR14" s="1611"/>
      <c r="AS14" s="1611"/>
      <c r="AT14" s="1611"/>
      <c r="AU14" s="1611"/>
      <c r="AV14" s="1611"/>
      <c r="AW14" s="1611"/>
      <c r="AX14" s="1611"/>
      <c r="AY14" s="1611"/>
      <c r="AZ14" s="1611"/>
      <c r="BA14" s="1611"/>
      <c r="BB14" s="1611"/>
    </row>
    <row r="15" spans="2:54" ht="10.5" customHeight="1" x14ac:dyDescent="0.2">
      <c r="B15" s="1478">
        <v>4</v>
      </c>
      <c r="C15" s="1479"/>
      <c r="D15" s="1479"/>
      <c r="E15" s="1480" t="str">
        <f>IF('INGRESO DE DATOS'!A75&lt;&gt;"",'INGRESO DE DATOS'!A75,"")</f>
        <v/>
      </c>
      <c r="F15" s="1480"/>
      <c r="G15" s="1480"/>
      <c r="H15" s="1480"/>
      <c r="I15" s="1480"/>
      <c r="J15" s="1617"/>
      <c r="K15" s="1611"/>
      <c r="L15" s="1611"/>
      <c r="M15" s="1611"/>
      <c r="N15" s="1611"/>
      <c r="O15" s="1611"/>
      <c r="P15" s="1611"/>
      <c r="Q15" s="1611"/>
      <c r="R15" s="1611"/>
      <c r="S15" s="1611"/>
      <c r="T15" s="1611"/>
      <c r="U15" s="1611"/>
      <c r="V15" s="1611"/>
      <c r="W15" s="1611"/>
      <c r="X15" s="1611"/>
      <c r="Y15" s="1611"/>
      <c r="Z15" s="1611"/>
      <c r="AA15" s="1611"/>
      <c r="AB15" s="1611"/>
      <c r="AC15" s="1611"/>
      <c r="AD15" s="1611"/>
      <c r="AE15" s="1611"/>
      <c r="AF15" s="1611"/>
      <c r="AG15" s="1611"/>
      <c r="AH15" s="1611"/>
      <c r="AI15" s="1611"/>
      <c r="AJ15" s="1611"/>
      <c r="AK15" s="1611"/>
      <c r="AL15" s="1611"/>
      <c r="AM15" s="1611"/>
      <c r="AN15" s="1611"/>
      <c r="AO15" s="1611"/>
      <c r="AP15" s="1611"/>
      <c r="AQ15" s="1611"/>
      <c r="AR15" s="1611"/>
      <c r="AS15" s="1611"/>
      <c r="AT15" s="1611"/>
      <c r="AU15" s="1611"/>
      <c r="AV15" s="1611"/>
      <c r="AW15" s="1611"/>
      <c r="AX15" s="1611"/>
      <c r="AY15" s="1611"/>
      <c r="AZ15" s="1611"/>
      <c r="BA15" s="1611"/>
      <c r="BB15" s="1611"/>
    </row>
    <row r="16" spans="2:54" ht="10.5" customHeight="1" x14ac:dyDescent="0.2">
      <c r="B16" s="1478">
        <v>5</v>
      </c>
      <c r="C16" s="1479"/>
      <c r="D16" s="1479"/>
      <c r="E16" s="1480" t="str">
        <f>IF('INGRESO DE DATOS'!A76&lt;&gt;"",'INGRESO DE DATOS'!A76,"")</f>
        <v/>
      </c>
      <c r="F16" s="1480"/>
      <c r="G16" s="1480"/>
      <c r="H16" s="1480"/>
      <c r="I16" s="1480"/>
      <c r="J16" s="1617"/>
      <c r="K16" s="1611"/>
      <c r="L16" s="1611"/>
      <c r="M16" s="1611"/>
      <c r="N16" s="1611"/>
      <c r="O16" s="1611"/>
      <c r="P16" s="1611"/>
      <c r="Q16" s="1611"/>
      <c r="R16" s="1611"/>
      <c r="S16" s="1611"/>
      <c r="T16" s="1611"/>
      <c r="U16" s="1611"/>
      <c r="V16" s="1611"/>
      <c r="W16" s="1611"/>
      <c r="X16" s="1611"/>
      <c r="Y16" s="1611"/>
      <c r="Z16" s="1611"/>
      <c r="AA16" s="1611"/>
      <c r="AB16" s="1611"/>
      <c r="AC16" s="1611"/>
      <c r="AD16" s="1611"/>
      <c r="AE16" s="1611"/>
      <c r="AF16" s="1611"/>
      <c r="AG16" s="1611"/>
      <c r="AH16" s="1611"/>
      <c r="AI16" s="1611"/>
      <c r="AJ16" s="1611"/>
      <c r="AK16" s="1611"/>
      <c r="AL16" s="1611"/>
      <c r="AM16" s="1611"/>
      <c r="AN16" s="1611"/>
      <c r="AO16" s="1611"/>
      <c r="AP16" s="1611"/>
      <c r="AQ16" s="1611"/>
      <c r="AR16" s="1611"/>
      <c r="AS16" s="1611"/>
      <c r="AT16" s="1611"/>
      <c r="AU16" s="1611"/>
      <c r="AV16" s="1611"/>
      <c r="AW16" s="1611"/>
      <c r="AX16" s="1611"/>
      <c r="AY16" s="1611"/>
      <c r="AZ16" s="1611"/>
      <c r="BA16" s="1611"/>
      <c r="BB16" s="1611"/>
    </row>
    <row r="17" spans="2:54" ht="10.5" customHeight="1" x14ac:dyDescent="0.2">
      <c r="B17" s="1478">
        <v>6</v>
      </c>
      <c r="C17" s="1479"/>
      <c r="D17" s="1479"/>
      <c r="E17" s="1480" t="str">
        <f>IF('INGRESO DE DATOS'!A78&lt;&gt;"",'INGRESO DE DATOS'!A78,"")</f>
        <v/>
      </c>
      <c r="F17" s="1480"/>
      <c r="G17" s="1480"/>
      <c r="H17" s="1480"/>
      <c r="I17" s="1480"/>
      <c r="J17" s="1617"/>
      <c r="K17" s="1611"/>
      <c r="L17" s="1611"/>
      <c r="M17" s="1611"/>
      <c r="N17" s="1611"/>
      <c r="O17" s="1611"/>
      <c r="P17" s="1611"/>
      <c r="Q17" s="1611"/>
      <c r="R17" s="1611"/>
      <c r="S17" s="1611"/>
      <c r="T17" s="1611"/>
      <c r="U17" s="1611"/>
      <c r="V17" s="1611"/>
      <c r="W17" s="1611"/>
      <c r="X17" s="1611"/>
      <c r="Y17" s="1611"/>
      <c r="Z17" s="1611"/>
      <c r="AA17" s="1611"/>
      <c r="AB17" s="1611"/>
      <c r="AC17" s="1611"/>
      <c r="AD17" s="1611"/>
      <c r="AE17" s="1611"/>
      <c r="AF17" s="1611"/>
      <c r="AG17" s="1611"/>
      <c r="AH17" s="1611"/>
      <c r="AI17" s="1611"/>
      <c r="AJ17" s="1611"/>
      <c r="AK17" s="1611"/>
      <c r="AL17" s="1611"/>
      <c r="AM17" s="1611"/>
      <c r="AN17" s="1611"/>
      <c r="AO17" s="1611"/>
      <c r="AP17" s="1611"/>
      <c r="AQ17" s="1611"/>
      <c r="AR17" s="1611"/>
      <c r="AS17" s="1611"/>
      <c r="AT17" s="1611"/>
      <c r="AU17" s="1611"/>
      <c r="AV17" s="1611"/>
      <c r="AW17" s="1611"/>
      <c r="AX17" s="1611"/>
      <c r="AY17" s="1611"/>
      <c r="AZ17" s="1611"/>
      <c r="BA17" s="1611"/>
      <c r="BB17" s="1611"/>
    </row>
    <row r="18" spans="2:54" ht="10.5" customHeight="1" x14ac:dyDescent="0.2">
      <c r="B18" s="1614" t="s">
        <v>82</v>
      </c>
      <c r="C18" s="1615"/>
      <c r="D18" s="1615"/>
      <c r="E18" s="1615"/>
      <c r="F18" s="1615"/>
      <c r="G18" s="1615"/>
      <c r="H18" s="1615"/>
      <c r="I18" s="1615"/>
      <c r="J18" s="1615"/>
      <c r="K18" s="1615"/>
      <c r="L18" s="1615"/>
      <c r="M18" s="1615"/>
      <c r="N18" s="1615"/>
      <c r="O18" s="1615"/>
      <c r="P18" s="1615"/>
      <c r="Q18" s="1615"/>
      <c r="R18" s="1615"/>
      <c r="S18" s="1615"/>
      <c r="T18" s="1615"/>
      <c r="U18" s="1615"/>
      <c r="V18" s="1615"/>
      <c r="W18" s="1615"/>
      <c r="X18" s="1615"/>
      <c r="Y18" s="1615"/>
      <c r="Z18" s="1615"/>
      <c r="AA18" s="1615"/>
      <c r="AB18" s="1615"/>
      <c r="AC18" s="1615"/>
      <c r="AD18" s="1615"/>
      <c r="AE18" s="1615"/>
      <c r="AF18" s="1615"/>
      <c r="AG18" s="1615"/>
      <c r="AH18" s="1615"/>
      <c r="AI18" s="1615"/>
      <c r="AJ18" s="1615"/>
      <c r="AK18" s="1615"/>
      <c r="AL18" s="1615"/>
      <c r="AM18" s="1615"/>
      <c r="AN18" s="1615"/>
      <c r="AO18" s="1615"/>
      <c r="AP18" s="1615"/>
      <c r="AQ18" s="1615"/>
      <c r="AR18" s="1615"/>
      <c r="AS18" s="1615"/>
      <c r="AT18" s="1615"/>
      <c r="AU18" s="1615"/>
      <c r="AV18" s="1615"/>
      <c r="AW18" s="1615"/>
      <c r="AX18" s="1615"/>
      <c r="AY18" s="1615"/>
      <c r="AZ18" s="1615"/>
      <c r="BA18" s="1615"/>
      <c r="BB18" s="1616"/>
    </row>
    <row r="19" spans="2:54" ht="10.5" customHeight="1" x14ac:dyDescent="0.2">
      <c r="B19" s="1612">
        <v>7</v>
      </c>
      <c r="C19" s="1613"/>
      <c r="D19" s="1613"/>
      <c r="E19" s="1480" t="str">
        <f>IF('INGRESO DE DATOS'!A80&lt;&gt;"",'INGRESO DE DATOS'!A80,"")</f>
        <v/>
      </c>
      <c r="F19" s="1480"/>
      <c r="G19" s="1480"/>
      <c r="H19" s="1480"/>
      <c r="I19" s="1480"/>
      <c r="J19" s="1617"/>
      <c r="K19" s="1611"/>
      <c r="L19" s="1611"/>
      <c r="M19" s="1611"/>
      <c r="N19" s="1611"/>
      <c r="O19" s="1611"/>
      <c r="P19" s="1611"/>
      <c r="Q19" s="1611"/>
      <c r="R19" s="1611"/>
      <c r="S19" s="1611"/>
      <c r="T19" s="1611"/>
      <c r="U19" s="1611"/>
      <c r="V19" s="1611"/>
      <c r="W19" s="1611"/>
      <c r="X19" s="1611"/>
      <c r="Y19" s="1611"/>
      <c r="Z19" s="1611"/>
      <c r="AA19" s="1611"/>
      <c r="AB19" s="1611"/>
      <c r="AC19" s="1611"/>
      <c r="AD19" s="1611"/>
      <c r="AE19" s="1611"/>
      <c r="AF19" s="1611"/>
      <c r="AG19" s="1611"/>
      <c r="AH19" s="1611"/>
      <c r="AI19" s="1611"/>
      <c r="AJ19" s="1611"/>
      <c r="AK19" s="1611"/>
      <c r="AL19" s="1611"/>
      <c r="AM19" s="1611"/>
      <c r="AN19" s="1611"/>
      <c r="AO19" s="1611"/>
      <c r="AP19" s="1611"/>
      <c r="AQ19" s="1611"/>
      <c r="AR19" s="1611"/>
      <c r="AS19" s="1611"/>
      <c r="AT19" s="1611"/>
      <c r="AU19" s="1611"/>
      <c r="AV19" s="1611"/>
      <c r="AW19" s="1611"/>
      <c r="AX19" s="1611"/>
      <c r="AY19" s="1611"/>
      <c r="AZ19" s="1611"/>
      <c r="BA19" s="1611"/>
      <c r="BB19" s="1611"/>
    </row>
    <row r="20" spans="2:54" ht="10.5" customHeight="1" x14ac:dyDescent="0.2">
      <c r="B20" s="1612">
        <v>8</v>
      </c>
      <c r="C20" s="1613"/>
      <c r="D20" s="1613"/>
      <c r="E20" s="1480" t="str">
        <f>IF('INGRESO DE DATOS'!A81&lt;&gt;"",'INGRESO DE DATOS'!A81,"")</f>
        <v/>
      </c>
      <c r="F20" s="1480"/>
      <c r="G20" s="1480"/>
      <c r="H20" s="1480"/>
      <c r="I20" s="1480"/>
      <c r="J20" s="1617"/>
      <c r="K20" s="1611"/>
      <c r="L20" s="1611"/>
      <c r="M20" s="1611"/>
      <c r="N20" s="1611"/>
      <c r="O20" s="1611"/>
      <c r="P20" s="1611"/>
      <c r="Q20" s="1611"/>
      <c r="R20" s="1611"/>
      <c r="S20" s="1611"/>
      <c r="T20" s="1611"/>
      <c r="U20" s="1611"/>
      <c r="V20" s="1611"/>
      <c r="W20" s="1611"/>
      <c r="X20" s="1611"/>
      <c r="Y20" s="1611"/>
      <c r="Z20" s="1611"/>
      <c r="AA20" s="1611"/>
      <c r="AB20" s="1611"/>
      <c r="AC20" s="1611"/>
      <c r="AD20" s="1611"/>
      <c r="AE20" s="1611"/>
      <c r="AF20" s="1611"/>
      <c r="AG20" s="1611"/>
      <c r="AH20" s="1611"/>
      <c r="AI20" s="1611"/>
      <c r="AJ20" s="1611"/>
      <c r="AK20" s="1611"/>
      <c r="AL20" s="1611"/>
      <c r="AM20" s="1611"/>
      <c r="AN20" s="1611"/>
      <c r="AO20" s="1611"/>
      <c r="AP20" s="1611"/>
      <c r="AQ20" s="1611"/>
      <c r="AR20" s="1611"/>
      <c r="AS20" s="1611"/>
      <c r="AT20" s="1611"/>
      <c r="AU20" s="1611"/>
      <c r="AV20" s="1611"/>
      <c r="AW20" s="1611"/>
      <c r="AX20" s="1611"/>
      <c r="AY20" s="1611"/>
      <c r="AZ20" s="1611"/>
      <c r="BA20" s="1611"/>
      <c r="BB20" s="1611"/>
    </row>
    <row r="21" spans="2:54" ht="10.5" customHeight="1" x14ac:dyDescent="0.2">
      <c r="B21" s="1612">
        <v>9</v>
      </c>
      <c r="C21" s="1613"/>
      <c r="D21" s="1613"/>
      <c r="E21" s="1480" t="str">
        <f>IF('INGRESO DE DATOS'!A82&lt;&gt;"",'INGRESO DE DATOS'!A82,"")</f>
        <v/>
      </c>
      <c r="F21" s="1480"/>
      <c r="G21" s="1480"/>
      <c r="H21" s="1480"/>
      <c r="I21" s="1480"/>
      <c r="J21" s="1617"/>
      <c r="K21" s="1611"/>
      <c r="L21" s="1611"/>
      <c r="M21" s="1611"/>
      <c r="N21" s="1611"/>
      <c r="O21" s="1611"/>
      <c r="P21" s="1611"/>
      <c r="Q21" s="1611"/>
      <c r="R21" s="1611"/>
      <c r="S21" s="1611"/>
      <c r="T21" s="1611"/>
      <c r="U21" s="1611"/>
      <c r="V21" s="1611"/>
      <c r="W21" s="1611"/>
      <c r="X21" s="1611"/>
      <c r="Y21" s="1611"/>
      <c r="Z21" s="1611"/>
      <c r="AA21" s="1611"/>
      <c r="AB21" s="1611"/>
      <c r="AC21" s="1611"/>
      <c r="AD21" s="1611"/>
      <c r="AE21" s="1611"/>
      <c r="AF21" s="1611"/>
      <c r="AG21" s="1611"/>
      <c r="AH21" s="1611"/>
      <c r="AI21" s="1611"/>
      <c r="AJ21" s="1611"/>
      <c r="AK21" s="1611"/>
      <c r="AL21" s="1611"/>
      <c r="AM21" s="1611"/>
      <c r="AN21" s="1611"/>
      <c r="AO21" s="1611"/>
      <c r="AP21" s="1611"/>
      <c r="AQ21" s="1611"/>
      <c r="AR21" s="1611"/>
      <c r="AS21" s="1611"/>
      <c r="AT21" s="1611"/>
      <c r="AU21" s="1611"/>
      <c r="AV21" s="1611"/>
      <c r="AW21" s="1611"/>
      <c r="AX21" s="1611"/>
      <c r="AY21" s="1611"/>
      <c r="AZ21" s="1611"/>
      <c r="BA21" s="1611"/>
      <c r="BB21" s="1611"/>
    </row>
    <row r="22" spans="2:54" ht="10.5" customHeight="1" x14ac:dyDescent="0.2">
      <c r="B22" s="1612">
        <v>10</v>
      </c>
      <c r="C22" s="1613"/>
      <c r="D22" s="1613"/>
      <c r="E22" s="1480" t="str">
        <f>IF('INGRESO DE DATOS'!A83&lt;&gt;"",'INGRESO DE DATOS'!A83,"")</f>
        <v/>
      </c>
      <c r="F22" s="1480"/>
      <c r="G22" s="1480"/>
      <c r="H22" s="1480"/>
      <c r="I22" s="1480"/>
      <c r="J22" s="1617"/>
      <c r="K22" s="1611"/>
      <c r="L22" s="1611"/>
      <c r="M22" s="1611"/>
      <c r="N22" s="1611"/>
      <c r="O22" s="1611"/>
      <c r="P22" s="1611"/>
      <c r="Q22" s="1611"/>
      <c r="R22" s="1611"/>
      <c r="S22" s="1611"/>
      <c r="T22" s="1611"/>
      <c r="U22" s="1611"/>
      <c r="V22" s="1611"/>
      <c r="W22" s="1611"/>
      <c r="X22" s="1611"/>
      <c r="Y22" s="1611"/>
      <c r="Z22" s="1611"/>
      <c r="AA22" s="1611"/>
      <c r="AB22" s="1611"/>
      <c r="AC22" s="1611"/>
      <c r="AD22" s="1611"/>
      <c r="AE22" s="1611"/>
      <c r="AF22" s="1611"/>
      <c r="AG22" s="1611"/>
      <c r="AH22" s="1611"/>
      <c r="AI22" s="1611"/>
      <c r="AJ22" s="1611"/>
      <c r="AK22" s="1611"/>
      <c r="AL22" s="1611"/>
      <c r="AM22" s="1611"/>
      <c r="AN22" s="1611"/>
      <c r="AO22" s="1611"/>
      <c r="AP22" s="1611"/>
      <c r="AQ22" s="1611"/>
      <c r="AR22" s="1611"/>
      <c r="AS22" s="1611"/>
      <c r="AT22" s="1611"/>
      <c r="AU22" s="1611"/>
      <c r="AV22" s="1611"/>
      <c r="AW22" s="1611"/>
      <c r="AX22" s="1611"/>
      <c r="AY22" s="1611"/>
      <c r="AZ22" s="1611"/>
      <c r="BA22" s="1611"/>
      <c r="BB22" s="1611"/>
    </row>
    <row r="23" spans="2:54" ht="10.5" customHeight="1" x14ac:dyDescent="0.2">
      <c r="B23" s="1612">
        <v>11</v>
      </c>
      <c r="C23" s="1613"/>
      <c r="D23" s="1613"/>
      <c r="E23" s="1480" t="str">
        <f>IF('INGRESO DE DATOS'!A84&lt;&gt;"",'INGRESO DE DATOS'!A84,"")</f>
        <v/>
      </c>
      <c r="F23" s="1480"/>
      <c r="G23" s="1480"/>
      <c r="H23" s="1480"/>
      <c r="I23" s="1480"/>
      <c r="J23" s="1617"/>
      <c r="K23" s="1611"/>
      <c r="L23" s="1611"/>
      <c r="M23" s="1611"/>
      <c r="N23" s="1611"/>
      <c r="O23" s="1611"/>
      <c r="P23" s="1611"/>
      <c r="Q23" s="1611"/>
      <c r="R23" s="1611"/>
      <c r="S23" s="1611"/>
      <c r="T23" s="1611"/>
      <c r="U23" s="1611"/>
      <c r="V23" s="1611"/>
      <c r="W23" s="1611"/>
      <c r="X23" s="1611"/>
      <c r="Y23" s="1611"/>
      <c r="Z23" s="1611"/>
      <c r="AA23" s="1611"/>
      <c r="AB23" s="1611"/>
      <c r="AC23" s="1611"/>
      <c r="AD23" s="1611"/>
      <c r="AE23" s="1611"/>
      <c r="AF23" s="1611"/>
      <c r="AG23" s="1611"/>
      <c r="AH23" s="1611"/>
      <c r="AI23" s="1611"/>
      <c r="AJ23" s="1611"/>
      <c r="AK23" s="1611"/>
      <c r="AL23" s="1611"/>
      <c r="AM23" s="1611"/>
      <c r="AN23" s="1611"/>
      <c r="AO23" s="1611"/>
      <c r="AP23" s="1611"/>
      <c r="AQ23" s="1611"/>
      <c r="AR23" s="1611"/>
      <c r="AS23" s="1611"/>
      <c r="AT23" s="1611"/>
      <c r="AU23" s="1611"/>
      <c r="AV23" s="1611"/>
      <c r="AW23" s="1611"/>
      <c r="AX23" s="1611"/>
      <c r="AY23" s="1611"/>
      <c r="AZ23" s="1611"/>
      <c r="BA23" s="1611"/>
      <c r="BB23" s="1611"/>
    </row>
    <row r="24" spans="2:54" ht="10.5" customHeight="1" x14ac:dyDescent="0.2">
      <c r="B24" s="1614" t="s">
        <v>82</v>
      </c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5"/>
      <c r="P24" s="1615"/>
      <c r="Q24" s="1615"/>
      <c r="R24" s="1615"/>
      <c r="S24" s="1615"/>
      <c r="T24" s="1615"/>
      <c r="U24" s="1615"/>
      <c r="V24" s="1615"/>
      <c r="W24" s="1615"/>
      <c r="X24" s="1615"/>
      <c r="Y24" s="1615"/>
      <c r="Z24" s="1615"/>
      <c r="AA24" s="1615"/>
      <c r="AB24" s="1615"/>
      <c r="AC24" s="1615"/>
      <c r="AD24" s="1615"/>
      <c r="AE24" s="1615"/>
      <c r="AF24" s="1615"/>
      <c r="AG24" s="1615"/>
      <c r="AH24" s="1615"/>
      <c r="AI24" s="1615"/>
      <c r="AJ24" s="1615"/>
      <c r="AK24" s="1615"/>
      <c r="AL24" s="1615"/>
      <c r="AM24" s="1615"/>
      <c r="AN24" s="1615"/>
      <c r="AO24" s="1615"/>
      <c r="AP24" s="1615"/>
      <c r="AQ24" s="1615"/>
      <c r="AR24" s="1615"/>
      <c r="AS24" s="1615"/>
      <c r="AT24" s="1615"/>
      <c r="AU24" s="1615"/>
      <c r="AV24" s="1615"/>
      <c r="AW24" s="1615"/>
      <c r="AX24" s="1615"/>
      <c r="AY24" s="1615"/>
      <c r="AZ24" s="1615"/>
      <c r="BA24" s="1615"/>
      <c r="BB24" s="1616"/>
    </row>
    <row r="25" spans="2:54" ht="10.5" customHeight="1" x14ac:dyDescent="0.2">
      <c r="B25" s="1612">
        <v>12</v>
      </c>
      <c r="C25" s="1613"/>
      <c r="D25" s="1613"/>
      <c r="E25" s="1480" t="str">
        <f>IF('INGRESO DE DATOS'!A86&lt;&gt;"",'INGRESO DE DATOS'!A86,"")</f>
        <v/>
      </c>
      <c r="F25" s="1480"/>
      <c r="G25" s="1480"/>
      <c r="H25" s="1480"/>
      <c r="I25" s="1480"/>
      <c r="J25" s="1617"/>
      <c r="K25" s="1611"/>
      <c r="L25" s="1611"/>
      <c r="M25" s="1611"/>
      <c r="N25" s="1611"/>
      <c r="O25" s="1611"/>
      <c r="P25" s="1611"/>
      <c r="Q25" s="1611"/>
      <c r="R25" s="1611"/>
      <c r="S25" s="1611"/>
      <c r="T25" s="1611"/>
      <c r="U25" s="1611"/>
      <c r="V25" s="1611"/>
      <c r="W25" s="1611"/>
      <c r="X25" s="1611"/>
      <c r="Y25" s="1611"/>
      <c r="Z25" s="1611"/>
      <c r="AA25" s="1611"/>
      <c r="AB25" s="1611"/>
      <c r="AC25" s="1611"/>
      <c r="AD25" s="1611"/>
      <c r="AE25" s="1611"/>
      <c r="AF25" s="1611"/>
      <c r="AG25" s="1611"/>
      <c r="AH25" s="1611"/>
      <c r="AI25" s="1611"/>
      <c r="AJ25" s="1611"/>
      <c r="AK25" s="1611"/>
      <c r="AL25" s="1611"/>
      <c r="AM25" s="1611"/>
      <c r="AN25" s="1611"/>
      <c r="AO25" s="1611"/>
      <c r="AP25" s="1611"/>
      <c r="AQ25" s="1611"/>
      <c r="AR25" s="1611"/>
      <c r="AS25" s="1611"/>
      <c r="AT25" s="1611"/>
      <c r="AU25" s="1611"/>
      <c r="AV25" s="1611"/>
      <c r="AW25" s="1611"/>
      <c r="AX25" s="1611"/>
      <c r="AY25" s="1611"/>
      <c r="AZ25" s="1611"/>
      <c r="BA25" s="1611"/>
      <c r="BB25" s="1611"/>
    </row>
    <row r="26" spans="2:54" ht="10.5" customHeight="1" x14ac:dyDescent="0.2">
      <c r="B26" s="1612">
        <v>13</v>
      </c>
      <c r="C26" s="1613"/>
      <c r="D26" s="1613"/>
      <c r="E26" s="1480" t="str">
        <f>IF('INGRESO DE DATOS'!A87&lt;&gt;"",'INGRESO DE DATOS'!A87,"")</f>
        <v/>
      </c>
      <c r="F26" s="1480"/>
      <c r="G26" s="1480"/>
      <c r="H26" s="1480"/>
      <c r="I26" s="1480"/>
      <c r="J26" s="1617"/>
      <c r="K26" s="1611"/>
      <c r="L26" s="1611"/>
      <c r="M26" s="1611"/>
      <c r="N26" s="1611"/>
      <c r="O26" s="1611"/>
      <c r="P26" s="1611"/>
      <c r="Q26" s="1611"/>
      <c r="R26" s="1611"/>
      <c r="S26" s="1611"/>
      <c r="T26" s="1611"/>
      <c r="U26" s="1611"/>
      <c r="V26" s="1611"/>
      <c r="W26" s="1611"/>
      <c r="X26" s="1611"/>
      <c r="Y26" s="1611"/>
      <c r="Z26" s="1611"/>
      <c r="AA26" s="1611"/>
      <c r="AB26" s="1611"/>
      <c r="AC26" s="1611"/>
      <c r="AD26" s="1611"/>
      <c r="AE26" s="1611"/>
      <c r="AF26" s="1611"/>
      <c r="AG26" s="1611"/>
      <c r="AH26" s="1611"/>
      <c r="AI26" s="1611"/>
      <c r="AJ26" s="1611"/>
      <c r="AK26" s="1611"/>
      <c r="AL26" s="1611"/>
      <c r="AM26" s="1611"/>
      <c r="AN26" s="1611"/>
      <c r="AO26" s="1611"/>
      <c r="AP26" s="1611"/>
      <c r="AQ26" s="1611"/>
      <c r="AR26" s="1611"/>
      <c r="AS26" s="1611"/>
      <c r="AT26" s="1611"/>
      <c r="AU26" s="1611"/>
      <c r="AV26" s="1611"/>
      <c r="AW26" s="1611"/>
      <c r="AX26" s="1611"/>
      <c r="AY26" s="1611"/>
      <c r="AZ26" s="1611"/>
      <c r="BA26" s="1611"/>
      <c r="BB26" s="1611"/>
    </row>
    <row r="27" spans="2:54" ht="10.5" customHeight="1" x14ac:dyDescent="0.2">
      <c r="B27" s="1612">
        <v>14</v>
      </c>
      <c r="C27" s="1613"/>
      <c r="D27" s="1613"/>
      <c r="E27" s="1480" t="str">
        <f>IF('INGRESO DE DATOS'!A88&lt;&gt;"",'INGRESO DE DATOS'!A88,"")</f>
        <v/>
      </c>
      <c r="F27" s="1480"/>
      <c r="G27" s="1480"/>
      <c r="H27" s="1480"/>
      <c r="I27" s="1480"/>
      <c r="J27" s="1617"/>
      <c r="K27" s="1611"/>
      <c r="L27" s="1611"/>
      <c r="M27" s="1611"/>
      <c r="N27" s="1611"/>
      <c r="O27" s="1611"/>
      <c r="P27" s="1611"/>
      <c r="Q27" s="1611"/>
      <c r="R27" s="1611"/>
      <c r="S27" s="1611"/>
      <c r="T27" s="1611"/>
      <c r="U27" s="1611"/>
      <c r="V27" s="1611"/>
      <c r="W27" s="1611"/>
      <c r="X27" s="1611"/>
      <c r="Y27" s="1611"/>
      <c r="Z27" s="1611"/>
      <c r="AA27" s="1611"/>
      <c r="AB27" s="1611"/>
      <c r="AC27" s="1611"/>
      <c r="AD27" s="1611"/>
      <c r="AE27" s="1611"/>
      <c r="AF27" s="1611"/>
      <c r="AG27" s="1611"/>
      <c r="AH27" s="1611"/>
      <c r="AI27" s="1611"/>
      <c r="AJ27" s="1611"/>
      <c r="AK27" s="1611"/>
      <c r="AL27" s="1611"/>
      <c r="AM27" s="1611"/>
      <c r="AN27" s="1611"/>
      <c r="AO27" s="1611"/>
      <c r="AP27" s="1611"/>
      <c r="AQ27" s="1611"/>
      <c r="AR27" s="1611"/>
      <c r="AS27" s="1611"/>
      <c r="AT27" s="1611"/>
      <c r="AU27" s="1611"/>
      <c r="AV27" s="1611"/>
      <c r="AW27" s="1611"/>
      <c r="AX27" s="1611"/>
      <c r="AY27" s="1611"/>
      <c r="AZ27" s="1611"/>
      <c r="BA27" s="1611"/>
      <c r="BB27" s="1611"/>
    </row>
    <row r="28" spans="2:54" ht="10.5" customHeight="1" x14ac:dyDescent="0.2">
      <c r="B28" s="1612">
        <v>15</v>
      </c>
      <c r="C28" s="1613"/>
      <c r="D28" s="1613"/>
      <c r="E28" s="1480" t="str">
        <f>IF('INGRESO DE DATOS'!A89&lt;&gt;"",'INGRESO DE DATOS'!A89,"")</f>
        <v/>
      </c>
      <c r="F28" s="1480"/>
      <c r="G28" s="1480"/>
      <c r="H28" s="1480"/>
      <c r="I28" s="1480"/>
      <c r="J28" s="1617"/>
      <c r="K28" s="1611"/>
      <c r="L28" s="1611"/>
      <c r="M28" s="1611"/>
      <c r="N28" s="1611"/>
      <c r="O28" s="1611"/>
      <c r="P28" s="1611"/>
      <c r="Q28" s="1611"/>
      <c r="R28" s="1611"/>
      <c r="S28" s="1611"/>
      <c r="T28" s="1611"/>
      <c r="U28" s="1611"/>
      <c r="V28" s="1611"/>
      <c r="W28" s="1611"/>
      <c r="X28" s="1611"/>
      <c r="Y28" s="1611"/>
      <c r="Z28" s="1611"/>
      <c r="AA28" s="1611"/>
      <c r="AB28" s="1611"/>
      <c r="AC28" s="1611"/>
      <c r="AD28" s="1611"/>
      <c r="AE28" s="1611"/>
      <c r="AF28" s="1611"/>
      <c r="AG28" s="1611"/>
      <c r="AH28" s="1611"/>
      <c r="AI28" s="1611"/>
      <c r="AJ28" s="1611"/>
      <c r="AK28" s="1611"/>
      <c r="AL28" s="1611"/>
      <c r="AM28" s="1611"/>
      <c r="AN28" s="1611"/>
      <c r="AO28" s="1611"/>
      <c r="AP28" s="1611"/>
      <c r="AQ28" s="1611"/>
      <c r="AR28" s="1611"/>
      <c r="AS28" s="1611"/>
      <c r="AT28" s="1611"/>
      <c r="AU28" s="1611"/>
      <c r="AV28" s="1611"/>
      <c r="AW28" s="1611"/>
      <c r="AX28" s="1611"/>
      <c r="AY28" s="1611"/>
      <c r="AZ28" s="1611"/>
      <c r="BA28" s="1611"/>
      <c r="BB28" s="1611"/>
    </row>
    <row r="29" spans="2:54" ht="10.5" customHeight="1" x14ac:dyDescent="0.2">
      <c r="B29" s="1612">
        <v>16</v>
      </c>
      <c r="C29" s="1613"/>
      <c r="D29" s="1613"/>
      <c r="E29" s="1480" t="str">
        <f>IF('INGRESO DE DATOS'!A90&lt;&gt;"",'INGRESO DE DATOS'!A90,"")</f>
        <v/>
      </c>
      <c r="F29" s="1480"/>
      <c r="G29" s="1480"/>
      <c r="H29" s="1480"/>
      <c r="I29" s="1480"/>
      <c r="J29" s="1617"/>
      <c r="K29" s="1611"/>
      <c r="L29" s="1611"/>
      <c r="M29" s="1611"/>
      <c r="N29" s="1611"/>
      <c r="O29" s="1611"/>
      <c r="P29" s="1611"/>
      <c r="Q29" s="1611"/>
      <c r="R29" s="1611"/>
      <c r="S29" s="1611"/>
      <c r="T29" s="1611"/>
      <c r="U29" s="1611"/>
      <c r="V29" s="1611"/>
      <c r="W29" s="1611"/>
      <c r="X29" s="1611"/>
      <c r="Y29" s="1611"/>
      <c r="Z29" s="1611"/>
      <c r="AA29" s="1611"/>
      <c r="AB29" s="1611"/>
      <c r="AC29" s="1611"/>
      <c r="AD29" s="1611"/>
      <c r="AE29" s="1611"/>
      <c r="AF29" s="1611"/>
      <c r="AG29" s="1611"/>
      <c r="AH29" s="1611"/>
      <c r="AI29" s="1611"/>
      <c r="AJ29" s="1611"/>
      <c r="AK29" s="1611"/>
      <c r="AL29" s="1611"/>
      <c r="AM29" s="1611"/>
      <c r="AN29" s="1611"/>
      <c r="AO29" s="1611"/>
      <c r="AP29" s="1611"/>
      <c r="AQ29" s="1611"/>
      <c r="AR29" s="1611"/>
      <c r="AS29" s="1611"/>
      <c r="AT29" s="1611"/>
      <c r="AU29" s="1611"/>
      <c r="AV29" s="1611"/>
      <c r="AW29" s="1611"/>
      <c r="AX29" s="1611"/>
      <c r="AY29" s="1611"/>
      <c r="AZ29" s="1611"/>
      <c r="BA29" s="1611"/>
      <c r="BB29" s="1611"/>
    </row>
    <row r="30" spans="2:54" ht="10.5" customHeight="1" x14ac:dyDescent="0.2">
      <c r="B30" s="1614" t="s">
        <v>82</v>
      </c>
      <c r="C30" s="1615"/>
      <c r="D30" s="1615"/>
      <c r="E30" s="1615"/>
      <c r="F30" s="1615"/>
      <c r="G30" s="1615"/>
      <c r="H30" s="1615"/>
      <c r="I30" s="1615"/>
      <c r="J30" s="1615"/>
      <c r="K30" s="1615"/>
      <c r="L30" s="1615"/>
      <c r="M30" s="1615"/>
      <c r="N30" s="1615"/>
      <c r="O30" s="1615"/>
      <c r="P30" s="1615"/>
      <c r="Q30" s="1615"/>
      <c r="R30" s="1615"/>
      <c r="S30" s="1615"/>
      <c r="T30" s="1615"/>
      <c r="U30" s="1615"/>
      <c r="V30" s="1615"/>
      <c r="W30" s="1615"/>
      <c r="X30" s="1615"/>
      <c r="Y30" s="1615"/>
      <c r="Z30" s="1615"/>
      <c r="AA30" s="1615"/>
      <c r="AB30" s="1615"/>
      <c r="AC30" s="1615"/>
      <c r="AD30" s="1615"/>
      <c r="AE30" s="1615"/>
      <c r="AF30" s="1615"/>
      <c r="AG30" s="1615"/>
      <c r="AH30" s="1615"/>
      <c r="AI30" s="1615"/>
      <c r="AJ30" s="1615"/>
      <c r="AK30" s="1615"/>
      <c r="AL30" s="1615"/>
      <c r="AM30" s="1615"/>
      <c r="AN30" s="1615"/>
      <c r="AO30" s="1615"/>
      <c r="AP30" s="1615"/>
      <c r="AQ30" s="1615"/>
      <c r="AR30" s="1615"/>
      <c r="AS30" s="1615"/>
      <c r="AT30" s="1615"/>
      <c r="AU30" s="1615"/>
      <c r="AV30" s="1615"/>
      <c r="AW30" s="1615"/>
      <c r="AX30" s="1615"/>
      <c r="AY30" s="1615"/>
      <c r="AZ30" s="1615"/>
      <c r="BA30" s="1615"/>
      <c r="BB30" s="1616"/>
    </row>
    <row r="31" spans="2:54" ht="10.5" customHeight="1" x14ac:dyDescent="0.2">
      <c r="B31" s="1612">
        <v>17</v>
      </c>
      <c r="C31" s="1613"/>
      <c r="D31" s="1613"/>
      <c r="E31" s="1480" t="str">
        <f>IF('INGRESO DE DATOS'!A92&lt;&gt;"",'INGRESO DE DATOS'!A92,"")</f>
        <v/>
      </c>
      <c r="F31" s="1480"/>
      <c r="G31" s="1480"/>
      <c r="H31" s="1480"/>
      <c r="I31" s="1480"/>
      <c r="J31" s="1617"/>
      <c r="K31" s="1611"/>
      <c r="L31" s="1611"/>
      <c r="M31" s="1611"/>
      <c r="N31" s="1611"/>
      <c r="O31" s="1611"/>
      <c r="P31" s="1611"/>
      <c r="Q31" s="1611"/>
      <c r="R31" s="1611"/>
      <c r="S31" s="1611"/>
      <c r="T31" s="1611"/>
      <c r="U31" s="1611"/>
      <c r="V31" s="1611"/>
      <c r="W31" s="1611"/>
      <c r="X31" s="1611"/>
      <c r="Y31" s="1611"/>
      <c r="Z31" s="1611"/>
      <c r="AA31" s="1611"/>
      <c r="AB31" s="1611"/>
      <c r="AC31" s="1611"/>
      <c r="AD31" s="1611"/>
      <c r="AE31" s="1611"/>
      <c r="AF31" s="1611"/>
      <c r="AG31" s="1611"/>
      <c r="AH31" s="1611"/>
      <c r="AI31" s="1611"/>
      <c r="AJ31" s="1611"/>
      <c r="AK31" s="1611"/>
      <c r="AL31" s="1611"/>
      <c r="AM31" s="1611"/>
      <c r="AN31" s="1611"/>
      <c r="AO31" s="1611"/>
      <c r="AP31" s="1611"/>
      <c r="AQ31" s="1611"/>
      <c r="AR31" s="1611"/>
      <c r="AS31" s="1611"/>
      <c r="AT31" s="1611"/>
      <c r="AU31" s="1611"/>
      <c r="AV31" s="1611"/>
      <c r="AW31" s="1611"/>
      <c r="AX31" s="1611"/>
      <c r="AY31" s="1611"/>
      <c r="AZ31" s="1611"/>
      <c r="BA31" s="1611"/>
      <c r="BB31" s="1611"/>
    </row>
    <row r="32" spans="2:54" ht="10.5" customHeight="1" x14ac:dyDescent="0.2">
      <c r="B32" s="1612">
        <v>18</v>
      </c>
      <c r="C32" s="1613"/>
      <c r="D32" s="1613"/>
      <c r="E32" s="1480" t="str">
        <f>IF('INGRESO DE DATOS'!A93&lt;&gt;"",'INGRESO DE DATOS'!A93,"")</f>
        <v/>
      </c>
      <c r="F32" s="1480"/>
      <c r="G32" s="1480"/>
      <c r="H32" s="1480"/>
      <c r="I32" s="1480"/>
      <c r="J32" s="1617"/>
      <c r="K32" s="1611"/>
      <c r="L32" s="1611"/>
      <c r="M32" s="1611"/>
      <c r="N32" s="1611"/>
      <c r="O32" s="1611"/>
      <c r="P32" s="1611"/>
      <c r="Q32" s="1611"/>
      <c r="R32" s="1611"/>
      <c r="S32" s="1611"/>
      <c r="T32" s="1611"/>
      <c r="U32" s="1611"/>
      <c r="V32" s="1611"/>
      <c r="W32" s="1611"/>
      <c r="X32" s="1611"/>
      <c r="Y32" s="1611"/>
      <c r="Z32" s="1611"/>
      <c r="AA32" s="1611"/>
      <c r="AB32" s="1611"/>
      <c r="AC32" s="1611"/>
      <c r="AD32" s="1611"/>
      <c r="AE32" s="1611"/>
      <c r="AF32" s="1611"/>
      <c r="AG32" s="1611"/>
      <c r="AH32" s="1611"/>
      <c r="AI32" s="1611"/>
      <c r="AJ32" s="1611"/>
      <c r="AK32" s="1611"/>
      <c r="AL32" s="1611"/>
      <c r="AM32" s="1611"/>
      <c r="AN32" s="1611"/>
      <c r="AO32" s="1611"/>
      <c r="AP32" s="1611"/>
      <c r="AQ32" s="1611"/>
      <c r="AR32" s="1611"/>
      <c r="AS32" s="1611"/>
      <c r="AT32" s="1611"/>
      <c r="AU32" s="1611"/>
      <c r="AV32" s="1611"/>
      <c r="AW32" s="1611"/>
      <c r="AX32" s="1611"/>
      <c r="AY32" s="1611"/>
      <c r="AZ32" s="1611"/>
      <c r="BA32" s="1611"/>
      <c r="BB32" s="1611"/>
    </row>
    <row r="33" spans="2:54" ht="10.5" customHeight="1" x14ac:dyDescent="0.2">
      <c r="B33" s="1612">
        <v>19</v>
      </c>
      <c r="C33" s="1613"/>
      <c r="D33" s="1613"/>
      <c r="E33" s="1480" t="str">
        <f>IF('INGRESO DE DATOS'!A94&lt;&gt;"",'INGRESO DE DATOS'!A94,"")</f>
        <v/>
      </c>
      <c r="F33" s="1480"/>
      <c r="G33" s="1480"/>
      <c r="H33" s="1480"/>
      <c r="I33" s="1480"/>
      <c r="J33" s="1617"/>
      <c r="K33" s="1611"/>
      <c r="L33" s="1611"/>
      <c r="M33" s="1611"/>
      <c r="N33" s="1611"/>
      <c r="O33" s="1611"/>
      <c r="P33" s="1611"/>
      <c r="Q33" s="1611"/>
      <c r="R33" s="1611"/>
      <c r="S33" s="1611"/>
      <c r="T33" s="1611"/>
      <c r="U33" s="1611"/>
      <c r="V33" s="1611"/>
      <c r="W33" s="1611"/>
      <c r="X33" s="1611"/>
      <c r="Y33" s="1611"/>
      <c r="Z33" s="1611"/>
      <c r="AA33" s="1611"/>
      <c r="AB33" s="1611"/>
      <c r="AC33" s="1611"/>
      <c r="AD33" s="1611"/>
      <c r="AE33" s="1611"/>
      <c r="AF33" s="1611"/>
      <c r="AG33" s="1611"/>
      <c r="AH33" s="1611"/>
      <c r="AI33" s="1611"/>
      <c r="AJ33" s="1611"/>
      <c r="AK33" s="1611"/>
      <c r="AL33" s="1611"/>
      <c r="AM33" s="1611"/>
      <c r="AN33" s="1611"/>
      <c r="AO33" s="1611"/>
      <c r="AP33" s="1611"/>
      <c r="AQ33" s="1611"/>
      <c r="AR33" s="1611"/>
      <c r="AS33" s="1611"/>
      <c r="AT33" s="1611"/>
      <c r="AU33" s="1611"/>
      <c r="AV33" s="1611"/>
      <c r="AW33" s="1611"/>
      <c r="AX33" s="1611"/>
      <c r="AY33" s="1611"/>
      <c r="AZ33" s="1611"/>
      <c r="BA33" s="1611"/>
      <c r="BB33" s="1611"/>
    </row>
    <row r="34" spans="2:54" ht="10.5" customHeight="1" x14ac:dyDescent="0.2">
      <c r="B34" s="1612">
        <v>20</v>
      </c>
      <c r="C34" s="1613"/>
      <c r="D34" s="1613"/>
      <c r="E34" s="1480" t="str">
        <f>IF('INGRESO DE DATOS'!A95&lt;&gt;"",'INGRESO DE DATOS'!A95,"")</f>
        <v/>
      </c>
      <c r="F34" s="1480"/>
      <c r="G34" s="1480"/>
      <c r="H34" s="1480"/>
      <c r="I34" s="1480"/>
      <c r="J34" s="1617"/>
      <c r="K34" s="1611"/>
      <c r="L34" s="1611"/>
      <c r="M34" s="1611"/>
      <c r="N34" s="1611"/>
      <c r="O34" s="1611"/>
      <c r="P34" s="1611"/>
      <c r="Q34" s="1611"/>
      <c r="R34" s="1611"/>
      <c r="S34" s="1611"/>
      <c r="T34" s="1611"/>
      <c r="U34" s="1611"/>
      <c r="V34" s="1611"/>
      <c r="W34" s="1611"/>
      <c r="X34" s="1611"/>
      <c r="Y34" s="1611"/>
      <c r="Z34" s="1611"/>
      <c r="AA34" s="1611"/>
      <c r="AB34" s="1611"/>
      <c r="AC34" s="1611"/>
      <c r="AD34" s="1611"/>
      <c r="AE34" s="1611"/>
      <c r="AF34" s="1611"/>
      <c r="AG34" s="1611"/>
      <c r="AH34" s="1611"/>
      <c r="AI34" s="1611"/>
      <c r="AJ34" s="1611"/>
      <c r="AK34" s="1611"/>
      <c r="AL34" s="1611"/>
      <c r="AM34" s="1611"/>
      <c r="AN34" s="1611"/>
      <c r="AO34" s="1611"/>
      <c r="AP34" s="1611"/>
      <c r="AQ34" s="1611"/>
      <c r="AR34" s="1611"/>
      <c r="AS34" s="1611"/>
      <c r="AT34" s="1611"/>
      <c r="AU34" s="1611"/>
      <c r="AV34" s="1611"/>
      <c r="AW34" s="1611"/>
      <c r="AX34" s="1611"/>
      <c r="AY34" s="1611"/>
      <c r="AZ34" s="1611"/>
      <c r="BA34" s="1611"/>
      <c r="BB34" s="1611"/>
    </row>
    <row r="35" spans="2:54" ht="10.5" customHeight="1" x14ac:dyDescent="0.2">
      <c r="B35" s="1612">
        <v>21</v>
      </c>
      <c r="C35" s="1613"/>
      <c r="D35" s="1613"/>
      <c r="E35" s="1480" t="str">
        <f>IF('INGRESO DE DATOS'!A96&lt;&gt;"",'INGRESO DE DATOS'!A96,"")</f>
        <v/>
      </c>
      <c r="F35" s="1480"/>
      <c r="G35" s="1480"/>
      <c r="H35" s="1480"/>
      <c r="I35" s="1480"/>
      <c r="J35" s="1617"/>
      <c r="K35" s="1611"/>
      <c r="L35" s="1611"/>
      <c r="M35" s="1611"/>
      <c r="N35" s="1611"/>
      <c r="O35" s="1611"/>
      <c r="P35" s="1611"/>
      <c r="Q35" s="1611"/>
      <c r="R35" s="1611"/>
      <c r="S35" s="1611"/>
      <c r="T35" s="1611"/>
      <c r="U35" s="1611"/>
      <c r="V35" s="1611"/>
      <c r="W35" s="1611"/>
      <c r="X35" s="1611"/>
      <c r="Y35" s="1611"/>
      <c r="Z35" s="1611"/>
      <c r="AA35" s="1611"/>
      <c r="AB35" s="1611"/>
      <c r="AC35" s="1611"/>
      <c r="AD35" s="1611"/>
      <c r="AE35" s="1611"/>
      <c r="AF35" s="1611"/>
      <c r="AG35" s="1611"/>
      <c r="AH35" s="1611"/>
      <c r="AI35" s="1611"/>
      <c r="AJ35" s="1611"/>
      <c r="AK35" s="1611"/>
      <c r="AL35" s="1611"/>
      <c r="AM35" s="1611"/>
      <c r="AN35" s="1611"/>
      <c r="AO35" s="1611"/>
      <c r="AP35" s="1611"/>
      <c r="AQ35" s="1611"/>
      <c r="AR35" s="1611"/>
      <c r="AS35" s="1611"/>
      <c r="AT35" s="1611"/>
      <c r="AU35" s="1611"/>
      <c r="AV35" s="1611"/>
      <c r="AW35" s="1611"/>
      <c r="AX35" s="1611"/>
      <c r="AY35" s="1611"/>
      <c r="AZ35" s="1611"/>
      <c r="BA35" s="1611"/>
      <c r="BB35" s="1611"/>
    </row>
    <row r="36" spans="2:54" ht="10.5" customHeight="1" x14ac:dyDescent="0.2">
      <c r="B36" s="1614" t="s">
        <v>82</v>
      </c>
      <c r="C36" s="1615"/>
      <c r="D36" s="1615"/>
      <c r="E36" s="1615"/>
      <c r="F36" s="1615"/>
      <c r="G36" s="1615"/>
      <c r="H36" s="1615"/>
      <c r="I36" s="1615"/>
      <c r="J36" s="1615"/>
      <c r="K36" s="1615"/>
      <c r="L36" s="1615"/>
      <c r="M36" s="1615"/>
      <c r="N36" s="1615"/>
      <c r="O36" s="1615"/>
      <c r="P36" s="1615"/>
      <c r="Q36" s="1615"/>
      <c r="R36" s="1615"/>
      <c r="S36" s="1615"/>
      <c r="T36" s="1615"/>
      <c r="U36" s="1615"/>
      <c r="V36" s="1615"/>
      <c r="W36" s="1615"/>
      <c r="X36" s="1615"/>
      <c r="Y36" s="1615"/>
      <c r="Z36" s="1615"/>
      <c r="AA36" s="1615"/>
      <c r="AB36" s="1615"/>
      <c r="AC36" s="1615"/>
      <c r="AD36" s="1615"/>
      <c r="AE36" s="1615"/>
      <c r="AF36" s="1615"/>
      <c r="AG36" s="1615"/>
      <c r="AH36" s="1615"/>
      <c r="AI36" s="1615"/>
      <c r="AJ36" s="1615"/>
      <c r="AK36" s="1615"/>
      <c r="AL36" s="1615"/>
      <c r="AM36" s="1615"/>
      <c r="AN36" s="1615"/>
      <c r="AO36" s="1615"/>
      <c r="AP36" s="1615"/>
      <c r="AQ36" s="1615"/>
      <c r="AR36" s="1615"/>
      <c r="AS36" s="1615"/>
      <c r="AT36" s="1615"/>
      <c r="AU36" s="1615"/>
      <c r="AV36" s="1615"/>
      <c r="AW36" s="1615"/>
      <c r="AX36" s="1615"/>
      <c r="AY36" s="1615"/>
      <c r="AZ36" s="1615"/>
      <c r="BA36" s="1615"/>
      <c r="BB36" s="1616"/>
    </row>
    <row r="37" spans="2:54" ht="10.5" customHeight="1" x14ac:dyDescent="0.2">
      <c r="B37" s="1612">
        <v>22</v>
      </c>
      <c r="C37" s="1613"/>
      <c r="D37" s="1613"/>
      <c r="E37" s="1480" t="str">
        <f>IF('INGRESO DE DATOS'!A98&lt;&gt;"",'INGRESO DE DATOS'!A98,"")</f>
        <v/>
      </c>
      <c r="F37" s="1480"/>
      <c r="G37" s="1480"/>
      <c r="H37" s="1480"/>
      <c r="I37" s="1480"/>
      <c r="J37" s="1617"/>
      <c r="K37" s="1611"/>
      <c r="L37" s="1611"/>
      <c r="M37" s="1611"/>
      <c r="N37" s="1611"/>
      <c r="O37" s="1611"/>
      <c r="P37" s="1611"/>
      <c r="Q37" s="1611"/>
      <c r="R37" s="1611"/>
      <c r="S37" s="1611"/>
      <c r="T37" s="1611"/>
      <c r="U37" s="1611"/>
      <c r="V37" s="1611"/>
      <c r="W37" s="1611"/>
      <c r="X37" s="1611"/>
      <c r="Y37" s="1611"/>
      <c r="Z37" s="1611"/>
      <c r="AA37" s="1611"/>
      <c r="AB37" s="1611"/>
      <c r="AC37" s="1611"/>
      <c r="AD37" s="1611"/>
      <c r="AE37" s="1611"/>
      <c r="AF37" s="1611"/>
      <c r="AG37" s="1611"/>
      <c r="AH37" s="1611"/>
      <c r="AI37" s="1611"/>
      <c r="AJ37" s="1611"/>
      <c r="AK37" s="1611"/>
      <c r="AL37" s="1611"/>
      <c r="AM37" s="1611"/>
      <c r="AN37" s="1611"/>
      <c r="AO37" s="1611"/>
      <c r="AP37" s="1611"/>
      <c r="AQ37" s="1611"/>
      <c r="AR37" s="1611"/>
      <c r="AS37" s="1611"/>
      <c r="AT37" s="1611"/>
      <c r="AU37" s="1611"/>
      <c r="AV37" s="1611"/>
      <c r="AW37" s="1611"/>
      <c r="AX37" s="1611"/>
      <c r="AY37" s="1611"/>
      <c r="AZ37" s="1611"/>
      <c r="BA37" s="1611"/>
      <c r="BB37" s="1611"/>
    </row>
    <row r="38" spans="2:54" ht="10.5" customHeight="1" x14ac:dyDescent="0.2">
      <c r="B38" s="1612">
        <v>23</v>
      </c>
      <c r="C38" s="1613"/>
      <c r="D38" s="1613"/>
      <c r="E38" s="1634" t="str">
        <f>IF('INGRESO DE DATOS'!A99&lt;&gt;"",'INGRESO DE DATOS'!A99,"")</f>
        <v>MUESTRA CONTROL</v>
      </c>
      <c r="F38" s="1634"/>
      <c r="G38" s="1634"/>
      <c r="H38" s="1634"/>
      <c r="I38" s="1634"/>
      <c r="J38" s="1635"/>
      <c r="K38" s="1611"/>
      <c r="L38" s="1611"/>
      <c r="M38" s="1611"/>
      <c r="N38" s="1611"/>
      <c r="O38" s="1611"/>
      <c r="P38" s="1611"/>
      <c r="Q38" s="1611"/>
      <c r="R38" s="1611"/>
      <c r="S38" s="1611"/>
      <c r="T38" s="1611"/>
      <c r="U38" s="1611"/>
      <c r="V38" s="1611"/>
      <c r="W38" s="1611"/>
      <c r="X38" s="1611"/>
      <c r="Y38" s="1611"/>
      <c r="Z38" s="1611"/>
      <c r="AA38" s="1611"/>
      <c r="AB38" s="1611"/>
      <c r="AC38" s="1611"/>
      <c r="AD38" s="1611"/>
      <c r="AE38" s="1611"/>
      <c r="AF38" s="1611"/>
      <c r="AG38" s="1611"/>
      <c r="AH38" s="1611"/>
      <c r="AI38" s="1611"/>
      <c r="AJ38" s="1611"/>
      <c r="AK38" s="1611"/>
      <c r="AL38" s="1611"/>
      <c r="AM38" s="1611"/>
      <c r="AN38" s="1611"/>
      <c r="AO38" s="1611"/>
      <c r="AP38" s="1611"/>
      <c r="AQ38" s="1611"/>
      <c r="AR38" s="1611"/>
      <c r="AS38" s="1611"/>
      <c r="AT38" s="1611"/>
      <c r="AU38" s="1611"/>
      <c r="AV38" s="1611"/>
      <c r="AW38" s="1611"/>
      <c r="AX38" s="1611"/>
      <c r="AY38" s="1611"/>
      <c r="AZ38" s="1611"/>
      <c r="BA38" s="1611"/>
      <c r="BB38" s="1611"/>
    </row>
    <row r="39" spans="2:54" ht="10.5" customHeight="1" x14ac:dyDescent="0.2">
      <c r="B39" s="1612">
        <v>24</v>
      </c>
      <c r="C39" s="1613"/>
      <c r="D39" s="1613"/>
      <c r="E39" s="1480" t="str">
        <f>IF('INGRESO DE DATOS'!A100&lt;&gt;"",'INGRESO DE DATOS'!A100,"")</f>
        <v/>
      </c>
      <c r="F39" s="1480"/>
      <c r="G39" s="1480"/>
      <c r="H39" s="1480"/>
      <c r="I39" s="1480"/>
      <c r="J39" s="1617"/>
      <c r="K39" s="1611"/>
      <c r="L39" s="1611"/>
      <c r="M39" s="1611"/>
      <c r="N39" s="1611"/>
      <c r="O39" s="1611"/>
      <c r="P39" s="1611"/>
      <c r="Q39" s="1611"/>
      <c r="R39" s="1611"/>
      <c r="S39" s="1611"/>
      <c r="T39" s="1611"/>
      <c r="U39" s="1611"/>
      <c r="V39" s="1611"/>
      <c r="W39" s="1611"/>
      <c r="X39" s="1611"/>
      <c r="Y39" s="1611"/>
      <c r="Z39" s="1611"/>
      <c r="AA39" s="1611"/>
      <c r="AB39" s="1611"/>
      <c r="AC39" s="1611"/>
      <c r="AD39" s="1611"/>
      <c r="AE39" s="1611"/>
      <c r="AF39" s="1611"/>
      <c r="AG39" s="1611"/>
      <c r="AH39" s="1611"/>
      <c r="AI39" s="1611"/>
      <c r="AJ39" s="1611"/>
      <c r="AK39" s="1611"/>
      <c r="AL39" s="1611"/>
      <c r="AM39" s="1611"/>
      <c r="AN39" s="1611"/>
      <c r="AO39" s="1611"/>
      <c r="AP39" s="1611"/>
      <c r="AQ39" s="1611"/>
      <c r="AR39" s="1611"/>
      <c r="AS39" s="1611"/>
      <c r="AT39" s="1611"/>
      <c r="AU39" s="1611"/>
      <c r="AV39" s="1611"/>
      <c r="AW39" s="1611"/>
      <c r="AX39" s="1611"/>
      <c r="AY39" s="1611"/>
      <c r="AZ39" s="1611"/>
      <c r="BA39" s="1611"/>
      <c r="BB39" s="1611"/>
    </row>
    <row r="40" spans="2:54" ht="10.5" customHeight="1" x14ac:dyDescent="0.2">
      <c r="B40" s="1612">
        <v>25</v>
      </c>
      <c r="C40" s="1613"/>
      <c r="D40" s="1613"/>
      <c r="E40" s="1480" t="str">
        <f>IF('INGRESO DE DATOS'!A101&lt;&gt;"",'INGRESO DE DATOS'!A101,"")</f>
        <v/>
      </c>
      <c r="F40" s="1480"/>
      <c r="G40" s="1480"/>
      <c r="H40" s="1480"/>
      <c r="I40" s="1480"/>
      <c r="J40" s="1617"/>
      <c r="K40" s="1611"/>
      <c r="L40" s="1611"/>
      <c r="M40" s="1611"/>
      <c r="N40" s="1611"/>
      <c r="O40" s="1611"/>
      <c r="P40" s="1611"/>
      <c r="Q40" s="1611"/>
      <c r="R40" s="1611"/>
      <c r="S40" s="1611"/>
      <c r="T40" s="1611"/>
      <c r="U40" s="1611"/>
      <c r="V40" s="1611"/>
      <c r="W40" s="1611"/>
      <c r="X40" s="1611"/>
      <c r="Y40" s="1611"/>
      <c r="Z40" s="1611"/>
      <c r="AA40" s="1611"/>
      <c r="AB40" s="1611"/>
      <c r="AC40" s="1611"/>
      <c r="AD40" s="1611"/>
      <c r="AE40" s="1611"/>
      <c r="AF40" s="1611"/>
      <c r="AG40" s="1611"/>
      <c r="AH40" s="1611"/>
      <c r="AI40" s="1611"/>
      <c r="AJ40" s="1611"/>
      <c r="AK40" s="1611"/>
      <c r="AL40" s="1611"/>
      <c r="AM40" s="1611"/>
      <c r="AN40" s="1611"/>
      <c r="AO40" s="1611"/>
      <c r="AP40" s="1611"/>
      <c r="AQ40" s="1611"/>
      <c r="AR40" s="1611"/>
      <c r="AS40" s="1611"/>
      <c r="AT40" s="1611"/>
      <c r="AU40" s="1611"/>
      <c r="AV40" s="1611"/>
      <c r="AW40" s="1611"/>
      <c r="AX40" s="1611"/>
      <c r="AY40" s="1611"/>
      <c r="AZ40" s="1611"/>
      <c r="BA40" s="1611"/>
      <c r="BB40" s="1611"/>
    </row>
    <row r="41" spans="2:54" ht="10.5" customHeight="1" x14ac:dyDescent="0.2">
      <c r="B41" s="1612">
        <v>26</v>
      </c>
      <c r="C41" s="1613"/>
      <c r="D41" s="1613"/>
      <c r="E41" s="1480" t="str">
        <f>IF('INGRESO DE DATOS'!A102&lt;&gt;"",'INGRESO DE DATOS'!A102,"")</f>
        <v/>
      </c>
      <c r="F41" s="1480"/>
      <c r="G41" s="1480"/>
      <c r="H41" s="1480"/>
      <c r="I41" s="1480"/>
      <c r="J41" s="1617"/>
      <c r="K41" s="1611"/>
      <c r="L41" s="1611"/>
      <c r="M41" s="1611"/>
      <c r="N41" s="1611"/>
      <c r="O41" s="1611"/>
      <c r="P41" s="1611"/>
      <c r="Q41" s="1611"/>
      <c r="R41" s="1611"/>
      <c r="S41" s="1611"/>
      <c r="T41" s="1611"/>
      <c r="U41" s="1611"/>
      <c r="V41" s="1611"/>
      <c r="W41" s="1611"/>
      <c r="X41" s="1611"/>
      <c r="Y41" s="1611"/>
      <c r="Z41" s="1611"/>
      <c r="AA41" s="1611"/>
      <c r="AB41" s="1611"/>
      <c r="AC41" s="1611"/>
      <c r="AD41" s="1611"/>
      <c r="AE41" s="1611"/>
      <c r="AF41" s="1611"/>
      <c r="AG41" s="1611"/>
      <c r="AH41" s="1611"/>
      <c r="AI41" s="1611"/>
      <c r="AJ41" s="1611"/>
      <c r="AK41" s="1611"/>
      <c r="AL41" s="1611"/>
      <c r="AM41" s="1611"/>
      <c r="AN41" s="1611"/>
      <c r="AO41" s="1611"/>
      <c r="AP41" s="1611"/>
      <c r="AQ41" s="1611"/>
      <c r="AR41" s="1611"/>
      <c r="AS41" s="1611"/>
      <c r="AT41" s="1611"/>
      <c r="AU41" s="1611"/>
      <c r="AV41" s="1611"/>
      <c r="AW41" s="1611"/>
      <c r="AX41" s="1611"/>
      <c r="AY41" s="1611"/>
      <c r="AZ41" s="1611"/>
      <c r="BA41" s="1611"/>
      <c r="BB41" s="1611"/>
    </row>
    <row r="42" spans="2:54" ht="10.5" customHeight="1" x14ac:dyDescent="0.2">
      <c r="B42" s="1614" t="s">
        <v>82</v>
      </c>
      <c r="C42" s="1615"/>
      <c r="D42" s="1615"/>
      <c r="E42" s="1615"/>
      <c r="F42" s="1615"/>
      <c r="G42" s="1615"/>
      <c r="H42" s="1615"/>
      <c r="I42" s="1615"/>
      <c r="J42" s="1615"/>
      <c r="K42" s="1615"/>
      <c r="L42" s="1615"/>
      <c r="M42" s="1615"/>
      <c r="N42" s="1615"/>
      <c r="O42" s="1615"/>
      <c r="P42" s="1615"/>
      <c r="Q42" s="1615"/>
      <c r="R42" s="1615"/>
      <c r="S42" s="1615"/>
      <c r="T42" s="1615"/>
      <c r="U42" s="1615"/>
      <c r="V42" s="1615"/>
      <c r="W42" s="1615"/>
      <c r="X42" s="1615"/>
      <c r="Y42" s="1615"/>
      <c r="Z42" s="1615"/>
      <c r="AA42" s="1615"/>
      <c r="AB42" s="1615"/>
      <c r="AC42" s="1615"/>
      <c r="AD42" s="1615"/>
      <c r="AE42" s="1615"/>
      <c r="AF42" s="1615"/>
      <c r="AG42" s="1615"/>
      <c r="AH42" s="1615"/>
      <c r="AI42" s="1615"/>
      <c r="AJ42" s="1615"/>
      <c r="AK42" s="1615"/>
      <c r="AL42" s="1615"/>
      <c r="AM42" s="1615"/>
      <c r="AN42" s="1615"/>
      <c r="AO42" s="1615"/>
      <c r="AP42" s="1615"/>
      <c r="AQ42" s="1615"/>
      <c r="AR42" s="1615"/>
      <c r="AS42" s="1615"/>
      <c r="AT42" s="1615"/>
      <c r="AU42" s="1615"/>
      <c r="AV42" s="1615"/>
      <c r="AW42" s="1615"/>
      <c r="AX42" s="1615"/>
      <c r="AY42" s="1615"/>
      <c r="AZ42" s="1615"/>
      <c r="BA42" s="1615"/>
      <c r="BB42" s="1616"/>
    </row>
    <row r="43" spans="2:54" ht="10.5" customHeight="1" x14ac:dyDescent="0.2">
      <c r="B43" s="1612">
        <v>27</v>
      </c>
      <c r="C43" s="1613"/>
      <c r="D43" s="1613"/>
      <c r="E43" s="1480" t="str">
        <f>IF('INGRESO DE DATOS'!A104&lt;&gt;"",'INGRESO DE DATOS'!A104,"")</f>
        <v/>
      </c>
      <c r="F43" s="1480"/>
      <c r="G43" s="1480"/>
      <c r="H43" s="1480"/>
      <c r="I43" s="1480"/>
      <c r="J43" s="1617"/>
      <c r="K43" s="1611"/>
      <c r="L43" s="1611"/>
      <c r="M43" s="1611"/>
      <c r="N43" s="1611"/>
      <c r="O43" s="1611"/>
      <c r="P43" s="1611"/>
      <c r="Q43" s="1611"/>
      <c r="R43" s="1611"/>
      <c r="S43" s="1611"/>
      <c r="T43" s="1611"/>
      <c r="U43" s="1611"/>
      <c r="V43" s="1611"/>
      <c r="W43" s="1611"/>
      <c r="X43" s="1611"/>
      <c r="Y43" s="1611"/>
      <c r="Z43" s="1611"/>
      <c r="AA43" s="1611"/>
      <c r="AB43" s="1611"/>
      <c r="AC43" s="1611"/>
      <c r="AD43" s="1611"/>
      <c r="AE43" s="1611"/>
      <c r="AF43" s="1611"/>
      <c r="AG43" s="1611"/>
      <c r="AH43" s="1611"/>
      <c r="AI43" s="1611"/>
      <c r="AJ43" s="1611"/>
      <c r="AK43" s="1611"/>
      <c r="AL43" s="1611"/>
      <c r="AM43" s="1611"/>
      <c r="AN43" s="1611"/>
      <c r="AO43" s="1611"/>
      <c r="AP43" s="1611"/>
      <c r="AQ43" s="1611"/>
      <c r="AR43" s="1611"/>
      <c r="AS43" s="1611"/>
      <c r="AT43" s="1611"/>
      <c r="AU43" s="1611"/>
      <c r="AV43" s="1611"/>
      <c r="AW43" s="1611"/>
      <c r="AX43" s="1611"/>
      <c r="AY43" s="1611"/>
      <c r="AZ43" s="1611"/>
      <c r="BA43" s="1611"/>
      <c r="BB43" s="1611"/>
    </row>
    <row r="44" spans="2:54" ht="10.5" customHeight="1" x14ac:dyDescent="0.2">
      <c r="B44" s="1612">
        <v>28</v>
      </c>
      <c r="C44" s="1613"/>
      <c r="D44" s="1613"/>
      <c r="E44" s="1480" t="str">
        <f>IF('INGRESO DE DATOS'!A105&lt;&gt;"",'INGRESO DE DATOS'!A105,"")</f>
        <v/>
      </c>
      <c r="F44" s="1480"/>
      <c r="G44" s="1480"/>
      <c r="H44" s="1480"/>
      <c r="I44" s="1480"/>
      <c r="J44" s="1617"/>
      <c r="K44" s="1611"/>
      <c r="L44" s="1611"/>
      <c r="M44" s="1611"/>
      <c r="N44" s="1611"/>
      <c r="O44" s="1611"/>
      <c r="P44" s="1611"/>
      <c r="Q44" s="1611"/>
      <c r="R44" s="1611"/>
      <c r="S44" s="1611"/>
      <c r="T44" s="1611"/>
      <c r="U44" s="1611"/>
      <c r="V44" s="1611"/>
      <c r="W44" s="1611"/>
      <c r="X44" s="1611"/>
      <c r="Y44" s="1611"/>
      <c r="Z44" s="1611"/>
      <c r="AA44" s="1611"/>
      <c r="AB44" s="1611"/>
      <c r="AC44" s="1611"/>
      <c r="AD44" s="1611"/>
      <c r="AE44" s="1611"/>
      <c r="AF44" s="1611"/>
      <c r="AG44" s="1611"/>
      <c r="AH44" s="1611"/>
      <c r="AI44" s="1611"/>
      <c r="AJ44" s="1611"/>
      <c r="AK44" s="1611"/>
      <c r="AL44" s="1611"/>
      <c r="AM44" s="1611"/>
      <c r="AN44" s="1611"/>
      <c r="AO44" s="1611"/>
      <c r="AP44" s="1611"/>
      <c r="AQ44" s="1611"/>
      <c r="AR44" s="1611"/>
      <c r="AS44" s="1611"/>
      <c r="AT44" s="1611"/>
      <c r="AU44" s="1611"/>
      <c r="AV44" s="1611"/>
      <c r="AW44" s="1611"/>
      <c r="AX44" s="1611"/>
      <c r="AY44" s="1611"/>
      <c r="AZ44" s="1611"/>
      <c r="BA44" s="1611"/>
      <c r="BB44" s="1611"/>
    </row>
    <row r="45" spans="2:54" ht="10.5" customHeight="1" x14ac:dyDescent="0.2">
      <c r="B45" s="1612">
        <v>29</v>
      </c>
      <c r="C45" s="1613"/>
      <c r="D45" s="1613"/>
      <c r="E45" s="1480" t="str">
        <f>IF('INGRESO DE DATOS'!A106&lt;&gt;"",'INGRESO DE DATOS'!A106,"")</f>
        <v/>
      </c>
      <c r="F45" s="1480"/>
      <c r="G45" s="1480"/>
      <c r="H45" s="1480"/>
      <c r="I45" s="1480"/>
      <c r="J45" s="1617"/>
      <c r="K45" s="1611"/>
      <c r="L45" s="1611"/>
      <c r="M45" s="1611"/>
      <c r="N45" s="1611"/>
      <c r="O45" s="1611"/>
      <c r="P45" s="1611"/>
      <c r="Q45" s="1611"/>
      <c r="R45" s="1611"/>
      <c r="S45" s="1611"/>
      <c r="T45" s="1611"/>
      <c r="U45" s="1611"/>
      <c r="V45" s="1611"/>
      <c r="W45" s="1611"/>
      <c r="X45" s="1611"/>
      <c r="Y45" s="1611"/>
      <c r="Z45" s="1611"/>
      <c r="AA45" s="1611"/>
      <c r="AB45" s="1611"/>
      <c r="AC45" s="1611"/>
      <c r="AD45" s="1611"/>
      <c r="AE45" s="1611"/>
      <c r="AF45" s="1611"/>
      <c r="AG45" s="1611"/>
      <c r="AH45" s="1611"/>
      <c r="AI45" s="1611"/>
      <c r="AJ45" s="1611"/>
      <c r="AK45" s="1611"/>
      <c r="AL45" s="1611"/>
      <c r="AM45" s="1611"/>
      <c r="AN45" s="1611"/>
      <c r="AO45" s="1611"/>
      <c r="AP45" s="1611"/>
      <c r="AQ45" s="1611"/>
      <c r="AR45" s="1611"/>
      <c r="AS45" s="1611"/>
      <c r="AT45" s="1611"/>
      <c r="AU45" s="1611"/>
      <c r="AV45" s="1611"/>
      <c r="AW45" s="1611"/>
      <c r="AX45" s="1611"/>
      <c r="AY45" s="1611"/>
      <c r="AZ45" s="1611"/>
      <c r="BA45" s="1611"/>
      <c r="BB45" s="1611"/>
    </row>
    <row r="46" spans="2:54" ht="10.5" customHeight="1" x14ac:dyDescent="0.2">
      <c r="B46" s="1612">
        <v>30</v>
      </c>
      <c r="C46" s="1613"/>
      <c r="D46" s="1613"/>
      <c r="E46" s="1480" t="str">
        <f>IF('INGRESO DE DATOS'!A107&lt;&gt;"",'INGRESO DE DATOS'!A107,"")</f>
        <v/>
      </c>
      <c r="F46" s="1480"/>
      <c r="G46" s="1480"/>
      <c r="H46" s="1480"/>
      <c r="I46" s="1480"/>
      <c r="J46" s="1617"/>
      <c r="K46" s="1611"/>
      <c r="L46" s="1611"/>
      <c r="M46" s="1611"/>
      <c r="N46" s="1611"/>
      <c r="O46" s="1611"/>
      <c r="P46" s="1611"/>
      <c r="Q46" s="1611"/>
      <c r="R46" s="1611"/>
      <c r="S46" s="1611"/>
      <c r="T46" s="1611"/>
      <c r="U46" s="1611"/>
      <c r="V46" s="1611"/>
      <c r="W46" s="1611"/>
      <c r="X46" s="1611"/>
      <c r="Y46" s="1611"/>
      <c r="Z46" s="1611"/>
      <c r="AA46" s="1611"/>
      <c r="AB46" s="1611"/>
      <c r="AC46" s="1611"/>
      <c r="AD46" s="1611"/>
      <c r="AE46" s="1611"/>
      <c r="AF46" s="1611"/>
      <c r="AG46" s="1611"/>
      <c r="AH46" s="1611"/>
      <c r="AI46" s="1611"/>
      <c r="AJ46" s="1611"/>
      <c r="AK46" s="1611"/>
      <c r="AL46" s="1611"/>
      <c r="AM46" s="1611"/>
      <c r="AN46" s="1611"/>
      <c r="AO46" s="1611"/>
      <c r="AP46" s="1611"/>
      <c r="AQ46" s="1611"/>
      <c r="AR46" s="1611"/>
      <c r="AS46" s="1611"/>
      <c r="AT46" s="1611"/>
      <c r="AU46" s="1611"/>
      <c r="AV46" s="1611"/>
      <c r="AW46" s="1611"/>
      <c r="AX46" s="1611"/>
      <c r="AY46" s="1611"/>
      <c r="AZ46" s="1611"/>
      <c r="BA46" s="1611"/>
      <c r="BB46" s="1611"/>
    </row>
    <row r="47" spans="2:54" ht="10.5" customHeight="1" x14ac:dyDescent="0.2">
      <c r="B47" s="1612">
        <v>31</v>
      </c>
      <c r="C47" s="1613"/>
      <c r="D47" s="1613"/>
      <c r="E47" s="1480" t="str">
        <f>IF('INGRESO DE DATOS'!A108&lt;&gt;"",'INGRESO DE DATOS'!A108,"")</f>
        <v/>
      </c>
      <c r="F47" s="1480"/>
      <c r="G47" s="1480"/>
      <c r="H47" s="1480"/>
      <c r="I47" s="1480"/>
      <c r="J47" s="1617"/>
      <c r="K47" s="1611"/>
      <c r="L47" s="1611"/>
      <c r="M47" s="1611"/>
      <c r="N47" s="1611"/>
      <c r="O47" s="1611"/>
      <c r="P47" s="1611"/>
      <c r="Q47" s="1611"/>
      <c r="R47" s="1611"/>
      <c r="S47" s="1611"/>
      <c r="T47" s="1611"/>
      <c r="U47" s="1611"/>
      <c r="V47" s="1611"/>
      <c r="W47" s="1611"/>
      <c r="X47" s="1611"/>
      <c r="Y47" s="1611"/>
      <c r="Z47" s="1611"/>
      <c r="AA47" s="1611"/>
      <c r="AB47" s="1611"/>
      <c r="AC47" s="1611"/>
      <c r="AD47" s="1611"/>
      <c r="AE47" s="1611"/>
      <c r="AF47" s="1611"/>
      <c r="AG47" s="1611"/>
      <c r="AH47" s="1611"/>
      <c r="AI47" s="1611"/>
      <c r="AJ47" s="1611"/>
      <c r="AK47" s="1611"/>
      <c r="AL47" s="1611"/>
      <c r="AM47" s="1611"/>
      <c r="AN47" s="1611"/>
      <c r="AO47" s="1611"/>
      <c r="AP47" s="1611"/>
      <c r="AQ47" s="1611"/>
      <c r="AR47" s="1611"/>
      <c r="AS47" s="1611"/>
      <c r="AT47" s="1611"/>
      <c r="AU47" s="1611"/>
      <c r="AV47" s="1611"/>
      <c r="AW47" s="1611"/>
      <c r="AX47" s="1611"/>
      <c r="AY47" s="1611"/>
      <c r="AZ47" s="1611"/>
      <c r="BA47" s="1611"/>
      <c r="BB47" s="1611"/>
    </row>
    <row r="48" spans="2:54" ht="10.5" customHeight="1" x14ac:dyDescent="0.2">
      <c r="B48" s="1614" t="s">
        <v>82</v>
      </c>
      <c r="C48" s="1615"/>
      <c r="D48" s="1615"/>
      <c r="E48" s="1615"/>
      <c r="F48" s="1615"/>
      <c r="G48" s="1615"/>
      <c r="H48" s="1615"/>
      <c r="I48" s="1615"/>
      <c r="J48" s="1615"/>
      <c r="K48" s="1615"/>
      <c r="L48" s="1615"/>
      <c r="M48" s="1615"/>
      <c r="N48" s="1615"/>
      <c r="O48" s="1615"/>
      <c r="P48" s="1615"/>
      <c r="Q48" s="1615"/>
      <c r="R48" s="1615"/>
      <c r="S48" s="1615"/>
      <c r="T48" s="1615"/>
      <c r="U48" s="1615"/>
      <c r="V48" s="1615"/>
      <c r="W48" s="1615"/>
      <c r="X48" s="1615"/>
      <c r="Y48" s="1615"/>
      <c r="Z48" s="1615"/>
      <c r="AA48" s="1615"/>
      <c r="AB48" s="1615"/>
      <c r="AC48" s="1615"/>
      <c r="AD48" s="1615"/>
      <c r="AE48" s="1615"/>
      <c r="AF48" s="1615"/>
      <c r="AG48" s="1615"/>
      <c r="AH48" s="1615"/>
      <c r="AI48" s="1615"/>
      <c r="AJ48" s="1615"/>
      <c r="AK48" s="1615"/>
      <c r="AL48" s="1615"/>
      <c r="AM48" s="1615"/>
      <c r="AN48" s="1615"/>
      <c r="AO48" s="1615"/>
      <c r="AP48" s="1615"/>
      <c r="AQ48" s="1615"/>
      <c r="AR48" s="1615"/>
      <c r="AS48" s="1615"/>
      <c r="AT48" s="1615"/>
      <c r="AU48" s="1615"/>
      <c r="AV48" s="1615"/>
      <c r="AW48" s="1615"/>
      <c r="AX48" s="1615"/>
      <c r="AY48" s="1615"/>
      <c r="AZ48" s="1615"/>
      <c r="BA48" s="1615"/>
      <c r="BB48" s="1616"/>
    </row>
    <row r="49" spans="2:54" ht="3" customHeight="1" x14ac:dyDescent="0.2">
      <c r="B49" s="738"/>
      <c r="C49" s="723"/>
      <c r="D49" s="723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  <c r="Q49" s="739"/>
      <c r="R49" s="739"/>
      <c r="S49" s="739"/>
      <c r="T49" s="739"/>
      <c r="U49" s="739"/>
      <c r="V49" s="739"/>
      <c r="W49" s="739"/>
      <c r="X49" s="739"/>
      <c r="Y49" s="739"/>
      <c r="Z49" s="739"/>
      <c r="AA49" s="739"/>
      <c r="AB49" s="739"/>
      <c r="AC49" s="739"/>
      <c r="AD49" s="739"/>
      <c r="AE49" s="739"/>
      <c r="AF49" s="739"/>
      <c r="AG49" s="739"/>
      <c r="AH49" s="739"/>
      <c r="AI49" s="739"/>
      <c r="AJ49" s="739"/>
      <c r="AK49" s="739"/>
      <c r="AL49" s="739"/>
      <c r="AM49" s="739"/>
      <c r="AN49" s="739"/>
      <c r="AO49" s="739"/>
      <c r="AP49" s="739"/>
      <c r="AQ49" s="739"/>
      <c r="AR49" s="739"/>
      <c r="AS49" s="739"/>
      <c r="AT49" s="739"/>
      <c r="AU49" s="739"/>
      <c r="AV49" s="739"/>
      <c r="AW49" s="739"/>
      <c r="AX49" s="739"/>
      <c r="AY49" s="739"/>
      <c r="AZ49" s="739"/>
      <c r="BA49" s="739"/>
      <c r="BB49" s="740"/>
    </row>
    <row r="50" spans="2:54" ht="9.75" customHeight="1" x14ac:dyDescent="0.2">
      <c r="B50" s="1639" t="s">
        <v>254</v>
      </c>
      <c r="C50" s="1640"/>
      <c r="D50" s="1640"/>
      <c r="E50" s="1640"/>
      <c r="F50" s="1640"/>
      <c r="G50" s="1640"/>
      <c r="H50" s="741"/>
      <c r="I50" s="741"/>
      <c r="J50" s="741"/>
      <c r="K50" s="740"/>
      <c r="L50" s="742"/>
      <c r="M50" s="1641" t="s">
        <v>54</v>
      </c>
      <c r="N50" s="1642"/>
      <c r="O50" s="1642"/>
      <c r="P50" s="1643"/>
      <c r="Q50" s="743"/>
      <c r="R50" s="739"/>
      <c r="S50" s="739"/>
      <c r="T50" s="739"/>
      <c r="U50" s="739"/>
      <c r="V50" s="739"/>
      <c r="W50" s="739"/>
      <c r="X50" s="739"/>
      <c r="Y50" s="739"/>
      <c r="Z50" s="739"/>
      <c r="AA50" s="739"/>
      <c r="AB50" s="739"/>
      <c r="AC50" s="739"/>
      <c r="AD50" s="739"/>
      <c r="AE50" s="739"/>
      <c r="AF50" s="739"/>
      <c r="AG50" s="739"/>
      <c r="AH50" s="739"/>
      <c r="AI50" s="739"/>
      <c r="AJ50" s="739"/>
      <c r="AK50" s="739"/>
      <c r="AL50" s="739"/>
      <c r="AM50" s="739"/>
      <c r="AN50" s="739"/>
      <c r="AO50" s="739"/>
      <c r="AP50" s="739"/>
      <c r="AQ50" s="739"/>
      <c r="AR50" s="739"/>
      <c r="AS50" s="739"/>
      <c r="AT50" s="739"/>
      <c r="AU50" s="739"/>
      <c r="AV50" s="739"/>
      <c r="AW50" s="739"/>
      <c r="AX50" s="739"/>
      <c r="BB50" s="106"/>
    </row>
    <row r="51" spans="2:54" ht="12" customHeight="1" x14ac:dyDescent="0.2">
      <c r="B51" s="1591" t="s">
        <v>274</v>
      </c>
      <c r="C51" s="1592"/>
      <c r="D51" s="1592"/>
      <c r="E51" s="1592"/>
      <c r="F51" s="1592"/>
      <c r="G51" s="1644" t="str">
        <f>IF('INGRESO DE DATOS'!E83&lt;&gt;"",'INGRESO DE DATOS'!E83,"")</f>
        <v/>
      </c>
      <c r="H51" s="1645"/>
      <c r="I51" s="1645"/>
      <c r="J51" s="1646"/>
      <c r="K51" s="744"/>
      <c r="L51" s="745"/>
      <c r="M51" s="1596" t="s">
        <v>83</v>
      </c>
      <c r="N51" s="1493"/>
      <c r="O51" s="1493"/>
      <c r="P51" s="1597"/>
      <c r="Q51" s="743"/>
      <c r="R51" s="1636"/>
      <c r="S51" s="1637"/>
      <c r="T51" s="1637"/>
      <c r="U51" s="1638"/>
      <c r="V51" s="739"/>
      <c r="W51" s="739"/>
      <c r="X51" s="739"/>
      <c r="Y51" s="739"/>
      <c r="Z51" s="739"/>
      <c r="AA51" s="739"/>
      <c r="AB51" s="739"/>
      <c r="AC51" s="1636"/>
      <c r="AD51" s="1637"/>
      <c r="AE51" s="1637"/>
      <c r="AF51" s="1638"/>
      <c r="AG51" s="739"/>
      <c r="AH51" s="739"/>
      <c r="AI51" s="739"/>
      <c r="AJ51" s="739"/>
      <c r="AK51" s="739"/>
      <c r="AL51" s="739"/>
      <c r="AM51" s="739"/>
      <c r="AN51" s="1636"/>
      <c r="AO51" s="1637"/>
      <c r="AP51" s="1637"/>
      <c r="AQ51" s="1638"/>
      <c r="AR51" s="739"/>
      <c r="AS51" s="739"/>
      <c r="AX51" s="739"/>
      <c r="AY51" s="1636"/>
      <c r="AZ51" s="1637"/>
      <c r="BA51" s="1637"/>
      <c r="BB51" s="1638"/>
    </row>
    <row r="52" spans="2:54" ht="12" customHeight="1" x14ac:dyDescent="0.2">
      <c r="B52" s="1591" t="s">
        <v>275</v>
      </c>
      <c r="C52" s="1592"/>
      <c r="D52" s="1592"/>
      <c r="E52" s="1592"/>
      <c r="F52" s="1592"/>
      <c r="G52" s="1593" t="str">
        <f>IF('INGRESO DE DATOS'!E87&lt;&gt;"",'INGRESO DE DATOS'!E87,"")</f>
        <v/>
      </c>
      <c r="H52" s="1594"/>
      <c r="I52" s="1594"/>
      <c r="J52" s="1595"/>
      <c r="K52" s="744"/>
      <c r="L52" s="745"/>
      <c r="M52" s="1596" t="s">
        <v>84</v>
      </c>
      <c r="N52" s="1493"/>
      <c r="O52" s="1493"/>
      <c r="P52" s="1597"/>
      <c r="Q52" s="743"/>
      <c r="R52" s="1598"/>
      <c r="S52" s="1599"/>
      <c r="T52" s="1599"/>
      <c r="U52" s="1600"/>
      <c r="V52" s="739"/>
      <c r="W52" s="739"/>
      <c r="X52" s="739"/>
      <c r="Y52" s="739"/>
      <c r="Z52" s="739"/>
      <c r="AA52" s="739"/>
      <c r="AB52" s="739"/>
      <c r="AC52" s="1598"/>
      <c r="AD52" s="1599"/>
      <c r="AE52" s="1599"/>
      <c r="AF52" s="1600"/>
      <c r="AG52" s="739"/>
      <c r="AH52" s="739"/>
      <c r="AI52" s="739"/>
      <c r="AJ52" s="739"/>
      <c r="AK52" s="739"/>
      <c r="AL52" s="739"/>
      <c r="AM52" s="739"/>
      <c r="AN52" s="1598"/>
      <c r="AO52" s="1599"/>
      <c r="AP52" s="1599"/>
      <c r="AQ52" s="1600"/>
      <c r="AR52" s="739"/>
      <c r="AS52" s="739"/>
      <c r="AX52" s="739"/>
      <c r="AY52" s="1598"/>
      <c r="AZ52" s="1599"/>
      <c r="BA52" s="1599"/>
      <c r="BB52" s="1600"/>
    </row>
    <row r="53" spans="2:54" ht="12" customHeight="1" x14ac:dyDescent="0.2">
      <c r="B53" s="1591" t="s">
        <v>275</v>
      </c>
      <c r="C53" s="1592"/>
      <c r="D53" s="1592"/>
      <c r="E53" s="1592"/>
      <c r="F53" s="1592"/>
      <c r="G53" s="1593" t="str">
        <f>IF('INGRESO DE DATOS'!E91&lt;&gt;"",'INGRESO DE DATOS'!E91,"")</f>
        <v/>
      </c>
      <c r="H53" s="1594"/>
      <c r="I53" s="1594"/>
      <c r="J53" s="1595"/>
      <c r="K53" s="744"/>
      <c r="L53" s="745"/>
      <c r="M53" s="1596" t="s">
        <v>85</v>
      </c>
      <c r="N53" s="1493"/>
      <c r="O53" s="1493"/>
      <c r="P53" s="1597"/>
      <c r="Q53" s="743"/>
      <c r="R53" s="1598"/>
      <c r="S53" s="1599"/>
      <c r="T53" s="1599"/>
      <c r="U53" s="1600"/>
      <c r="V53" s="739"/>
      <c r="W53" s="739"/>
      <c r="X53" s="739"/>
      <c r="Y53" s="739"/>
      <c r="Z53" s="739"/>
      <c r="AA53" s="739"/>
      <c r="AB53" s="739"/>
      <c r="AC53" s="1598"/>
      <c r="AD53" s="1599"/>
      <c r="AE53" s="1599"/>
      <c r="AF53" s="1600"/>
      <c r="AG53" s="739"/>
      <c r="AH53" s="739"/>
      <c r="AI53" s="739"/>
      <c r="AJ53" s="739"/>
      <c r="AK53" s="739"/>
      <c r="AL53" s="739"/>
      <c r="AM53" s="739"/>
      <c r="AN53" s="1598"/>
      <c r="AO53" s="1599"/>
      <c r="AP53" s="1599"/>
      <c r="AQ53" s="1600"/>
      <c r="AR53" s="739"/>
      <c r="AS53" s="739"/>
      <c r="AX53" s="739"/>
      <c r="AY53" s="1598"/>
      <c r="AZ53" s="1599"/>
      <c r="BA53" s="1599"/>
      <c r="BB53" s="1600"/>
    </row>
    <row r="54" spans="2:54" ht="12" customHeight="1" x14ac:dyDescent="0.2">
      <c r="B54" s="1591" t="s">
        <v>276</v>
      </c>
      <c r="C54" s="1592"/>
      <c r="D54" s="1592"/>
      <c r="E54" s="1592"/>
      <c r="F54" s="1592"/>
      <c r="G54" s="1593" t="str">
        <f>IF('INGRESO DE DATOS'!E95&lt;&gt;"",'INGRESO DE DATOS'!E95,"")</f>
        <v/>
      </c>
      <c r="H54" s="1594"/>
      <c r="I54" s="1594"/>
      <c r="J54" s="1595"/>
      <c r="K54" s="744"/>
      <c r="L54" s="745"/>
      <c r="M54" s="1596" t="s">
        <v>70</v>
      </c>
      <c r="N54" s="1493"/>
      <c r="O54" s="1493"/>
      <c r="P54" s="1597"/>
      <c r="Q54" s="743"/>
      <c r="R54" s="1601"/>
      <c r="S54" s="1602"/>
      <c r="T54" s="1602"/>
      <c r="U54" s="1603"/>
      <c r="V54" s="739"/>
      <c r="W54" s="739"/>
      <c r="X54" s="739"/>
      <c r="Y54" s="739"/>
      <c r="Z54" s="739"/>
      <c r="AA54" s="739"/>
      <c r="AB54" s="739"/>
      <c r="AC54" s="1601"/>
      <c r="AD54" s="1602"/>
      <c r="AE54" s="1602"/>
      <c r="AF54" s="1603"/>
      <c r="AG54" s="739"/>
      <c r="AH54" s="739"/>
      <c r="AI54" s="739"/>
      <c r="AJ54" s="739"/>
      <c r="AK54" s="739"/>
      <c r="AL54" s="739"/>
      <c r="AM54" s="739"/>
      <c r="AN54" s="1601"/>
      <c r="AO54" s="1602"/>
      <c r="AP54" s="1602"/>
      <c r="AQ54" s="1603"/>
      <c r="AR54" s="739"/>
      <c r="AS54" s="739"/>
      <c r="AX54" s="739"/>
      <c r="AY54" s="1601"/>
      <c r="AZ54" s="1602"/>
      <c r="BA54" s="1602"/>
      <c r="BB54" s="1603"/>
    </row>
    <row r="55" spans="2:54" ht="3.75" customHeight="1" x14ac:dyDescent="0.2">
      <c r="B55" s="746"/>
      <c r="C55" s="747"/>
      <c r="D55" s="748"/>
      <c r="E55" s="748"/>
      <c r="F55" s="748"/>
      <c r="G55" s="748"/>
      <c r="H55" s="748"/>
      <c r="I55" s="748"/>
      <c r="J55" s="748"/>
      <c r="K55" s="749"/>
      <c r="L55" s="748"/>
      <c r="M55" s="748"/>
      <c r="N55" s="748"/>
      <c r="Q55" s="739"/>
      <c r="R55" s="739"/>
      <c r="S55" s="739"/>
      <c r="T55" s="739"/>
      <c r="U55" s="739"/>
      <c r="V55" s="739"/>
      <c r="W55" s="739"/>
      <c r="X55" s="739"/>
      <c r="Y55" s="739"/>
      <c r="Z55" s="739"/>
      <c r="AA55" s="739"/>
      <c r="AB55" s="739"/>
      <c r="AC55" s="739"/>
      <c r="AD55" s="739"/>
      <c r="AE55" s="739"/>
      <c r="AF55" s="739"/>
      <c r="AG55" s="739"/>
      <c r="AH55" s="739"/>
      <c r="AI55" s="739"/>
      <c r="AJ55" s="739"/>
      <c r="AK55" s="739"/>
      <c r="AL55" s="739"/>
      <c r="AM55" s="739"/>
      <c r="AN55" s="739"/>
      <c r="AO55" s="739"/>
      <c r="AP55" s="739"/>
      <c r="AQ55" s="739"/>
      <c r="AR55" s="739"/>
      <c r="AS55" s="739"/>
      <c r="AT55" s="739"/>
      <c r="AU55" s="739"/>
      <c r="AV55" s="739"/>
      <c r="AW55" s="739"/>
      <c r="AX55" s="739"/>
      <c r="AY55" s="739"/>
      <c r="AZ55" s="739"/>
      <c r="BA55" s="739"/>
      <c r="BB55" s="749"/>
    </row>
    <row r="56" spans="2:54" ht="12" customHeight="1" x14ac:dyDescent="0.2">
      <c r="B56" s="627"/>
      <c r="C56" s="628" t="s">
        <v>55</v>
      </c>
      <c r="D56" s="628"/>
      <c r="E56" s="628"/>
      <c r="F56" s="628"/>
      <c r="G56" s="628"/>
      <c r="H56" s="1604"/>
      <c r="I56" s="1604"/>
      <c r="J56" s="1604"/>
      <c r="K56" s="1604"/>
      <c r="L56" s="1604"/>
      <c r="M56" s="1604"/>
      <c r="N56" s="1604"/>
      <c r="O56" s="1604"/>
      <c r="P56" s="1604"/>
      <c r="Q56" s="1604"/>
      <c r="R56" s="1604"/>
      <c r="S56" s="1604"/>
      <c r="T56" s="1604"/>
      <c r="U56" s="1604"/>
      <c r="V56" s="1604"/>
      <c r="W56" s="1604"/>
      <c r="X56" s="1604"/>
      <c r="Y56" s="1604"/>
      <c r="Z56" s="1604"/>
      <c r="AA56" s="1604"/>
      <c r="AB56" s="1604"/>
      <c r="AC56" s="1604"/>
      <c r="AD56" s="1604"/>
      <c r="AE56" s="1604"/>
      <c r="AF56" s="1604"/>
      <c r="AG56" s="1604"/>
      <c r="AH56" s="1604"/>
      <c r="AI56" s="1604"/>
      <c r="AJ56" s="1604"/>
      <c r="AK56" s="1604"/>
      <c r="AL56" s="1604"/>
      <c r="AM56" s="1604"/>
      <c r="AN56" s="1604"/>
      <c r="AO56" s="1604"/>
      <c r="AP56" s="1604"/>
      <c r="AQ56" s="1604"/>
      <c r="AR56" s="1604"/>
      <c r="AS56" s="1604"/>
      <c r="AT56" s="1604"/>
      <c r="AU56" s="1604"/>
      <c r="AV56" s="1604"/>
      <c r="AW56" s="1604"/>
      <c r="AX56" s="1604"/>
      <c r="AY56" s="1604"/>
      <c r="AZ56" s="1604"/>
      <c r="BA56" s="1604"/>
      <c r="BB56" s="34"/>
    </row>
    <row r="57" spans="2:54" ht="12" customHeight="1" x14ac:dyDescent="0.2">
      <c r="B57" s="629"/>
      <c r="C57" s="1605"/>
      <c r="D57" s="1605"/>
      <c r="E57" s="1605"/>
      <c r="F57" s="1605"/>
      <c r="G57" s="1605"/>
      <c r="H57" s="1605"/>
      <c r="I57" s="1605"/>
      <c r="J57" s="1605"/>
      <c r="K57" s="1605"/>
      <c r="L57" s="1605"/>
      <c r="M57" s="1605"/>
      <c r="N57" s="1605"/>
      <c r="O57" s="1605"/>
      <c r="P57" s="1605"/>
      <c r="Q57" s="1605"/>
      <c r="R57" s="1605"/>
      <c r="S57" s="1605"/>
      <c r="T57" s="1605"/>
      <c r="U57" s="1605"/>
      <c r="V57" s="1605"/>
      <c r="W57" s="1605"/>
      <c r="X57" s="1605"/>
      <c r="Y57" s="1605"/>
      <c r="Z57" s="1605"/>
      <c r="AA57" s="1605"/>
      <c r="AB57" s="1605"/>
      <c r="AC57" s="1605"/>
      <c r="AD57" s="1605"/>
      <c r="AE57" s="1605"/>
      <c r="AF57" s="1605"/>
      <c r="AG57" s="1605"/>
      <c r="AH57" s="1605"/>
      <c r="AI57" s="1605"/>
      <c r="AJ57" s="1605"/>
      <c r="AK57" s="1605"/>
      <c r="AL57" s="1605"/>
      <c r="AM57" s="1605"/>
      <c r="AN57" s="1605"/>
      <c r="AO57" s="1605"/>
      <c r="AP57" s="1605"/>
      <c r="AQ57" s="1605"/>
      <c r="AR57" s="1605"/>
      <c r="AS57" s="1605"/>
      <c r="AT57" s="1605"/>
      <c r="AU57" s="1605"/>
      <c r="AV57" s="1605"/>
      <c r="AW57" s="1605"/>
      <c r="AX57" s="1605"/>
      <c r="AY57" s="1605"/>
      <c r="AZ57" s="1605"/>
      <c r="BA57" s="1605"/>
      <c r="BB57" s="106"/>
    </row>
    <row r="58" spans="2:54" ht="5.25" customHeight="1" x14ac:dyDescent="0.2">
      <c r="B58" s="629"/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1484"/>
      <c r="U58" s="1484"/>
      <c r="V58" s="1484"/>
      <c r="W58" s="1484"/>
      <c r="X58" s="1484"/>
      <c r="Y58" s="1484"/>
      <c r="Z58" s="1484"/>
      <c r="AA58" s="1484"/>
      <c r="AB58" s="1484"/>
      <c r="AC58" s="1484"/>
      <c r="AD58" s="1484"/>
      <c r="AE58" s="1484"/>
      <c r="AF58" s="1484"/>
      <c r="AG58" s="1484"/>
      <c r="AH58" s="1484"/>
      <c r="AI58" s="1484"/>
      <c r="AJ58" s="1484"/>
      <c r="AK58" s="1484"/>
      <c r="AL58" s="1484"/>
      <c r="AM58" s="1484"/>
      <c r="AN58" s="1484"/>
      <c r="AO58" s="1484"/>
      <c r="AP58" s="1484"/>
      <c r="AQ58" s="1484"/>
      <c r="AR58" s="1484"/>
      <c r="AS58" s="1484"/>
      <c r="AT58" s="1484"/>
      <c r="AU58" s="1484"/>
      <c r="AV58" s="1484"/>
      <c r="AW58" s="1484"/>
      <c r="AX58" s="1484"/>
      <c r="AY58" s="1484"/>
      <c r="AZ58" s="1484"/>
      <c r="BA58" s="1484"/>
      <c r="BB58" s="106"/>
    </row>
    <row r="59" spans="2:54" ht="2.25" customHeight="1" x14ac:dyDescent="0.2">
      <c r="B59" s="633"/>
      <c r="C59" s="634"/>
      <c r="D59" s="634"/>
      <c r="E59" s="634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4"/>
      <c r="R59" s="634"/>
      <c r="S59" s="634"/>
      <c r="T59" s="634"/>
      <c r="U59" s="634"/>
      <c r="V59" s="634"/>
      <c r="W59" s="634"/>
      <c r="X59" s="634"/>
      <c r="Y59" s="634"/>
      <c r="Z59" s="634"/>
      <c r="AA59" s="634"/>
      <c r="AB59" s="634"/>
      <c r="AC59" s="634"/>
      <c r="AD59" s="634"/>
      <c r="AE59" s="634"/>
      <c r="AF59" s="634"/>
      <c r="AG59" s="634"/>
      <c r="AH59" s="634"/>
      <c r="AI59" s="634"/>
      <c r="AJ59" s="634"/>
      <c r="AK59" s="634"/>
      <c r="AL59" s="634"/>
      <c r="AM59" s="634"/>
      <c r="AN59" s="634"/>
      <c r="AO59" s="634"/>
      <c r="AP59" s="634"/>
      <c r="AQ59" s="634"/>
      <c r="AR59" s="634"/>
      <c r="AS59" s="634"/>
      <c r="AT59" s="634"/>
      <c r="AU59" s="634"/>
      <c r="AV59" s="634"/>
      <c r="AW59" s="634"/>
      <c r="AX59" s="634"/>
      <c r="AY59" s="634"/>
      <c r="AZ59" s="634"/>
      <c r="BA59" s="634"/>
      <c r="BB59" s="34"/>
    </row>
    <row r="60" spans="2:54" ht="9.75" customHeight="1" x14ac:dyDescent="0.2">
      <c r="B60" s="635"/>
      <c r="C60" s="636" t="s">
        <v>86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637" t="s">
        <v>61</v>
      </c>
      <c r="T60" s="38"/>
      <c r="U60" s="38"/>
      <c r="V60" s="38"/>
      <c r="W60" s="38"/>
      <c r="X60" s="38"/>
      <c r="Y60" s="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38"/>
      <c r="AV60" s="1492" t="s">
        <v>87</v>
      </c>
      <c r="AW60" s="1493"/>
      <c r="AX60" s="1493"/>
      <c r="AY60" s="1493"/>
      <c r="AZ60" s="1493"/>
      <c r="BA60" s="1494"/>
      <c r="BB60" s="106"/>
    </row>
    <row r="61" spans="2:54" ht="9.75" customHeight="1" x14ac:dyDescent="0.2">
      <c r="B61" s="635"/>
      <c r="C61" s="1606" t="str">
        <f>IF('INGRESO DE DATOS'!C125&lt;&gt;"",'INGRESO DE DATOS'!C125,"")</f>
        <v/>
      </c>
      <c r="D61" s="1606"/>
      <c r="E61" s="1606"/>
      <c r="F61" s="1606"/>
      <c r="G61" s="1606"/>
      <c r="H61" s="1606"/>
      <c r="I61" s="1606"/>
      <c r="J61" s="1606"/>
      <c r="K61" s="1606"/>
      <c r="L61" s="1606"/>
      <c r="M61" s="1606"/>
      <c r="N61" s="1606"/>
      <c r="O61" s="1606"/>
      <c r="P61" s="1606"/>
      <c r="Q61" s="1606"/>
      <c r="R61" s="750"/>
      <c r="S61" s="1607"/>
      <c r="T61" s="1607"/>
      <c r="U61" s="1607"/>
      <c r="V61" s="1607"/>
      <c r="W61" s="1607"/>
      <c r="X61" s="1607"/>
      <c r="Y61" s="1607"/>
      <c r="Z61" s="1607"/>
      <c r="AA61" s="1607"/>
      <c r="AB61" s="1607"/>
      <c r="AC61" s="1607"/>
      <c r="AD61" s="1607"/>
      <c r="AE61" s="1607"/>
      <c r="AF61" s="1607"/>
      <c r="AG61" s="1607"/>
      <c r="AH61" s="1607"/>
      <c r="AI61" s="1607"/>
      <c r="AJ61" s="1607"/>
      <c r="AK61" s="1607"/>
      <c r="AL61" s="1607"/>
      <c r="AM61" s="1607"/>
      <c r="AN61" s="1607"/>
      <c r="AO61" s="1607"/>
      <c r="AP61" s="1607"/>
      <c r="AQ61" s="1607"/>
      <c r="AR61" s="1607"/>
      <c r="AS61" s="1607"/>
      <c r="AT61" s="639"/>
      <c r="AU61" s="640"/>
      <c r="AV61" s="1496" t="s">
        <v>72</v>
      </c>
      <c r="AW61" s="1497"/>
      <c r="AX61" s="1497"/>
      <c r="AY61" s="1497"/>
      <c r="AZ61" s="1497"/>
      <c r="BA61" s="1498"/>
      <c r="BB61" s="106"/>
    </row>
    <row r="62" spans="2:54" ht="9.75" customHeight="1" x14ac:dyDescent="0.2">
      <c r="B62" s="635"/>
      <c r="C62" s="1499" t="s">
        <v>88</v>
      </c>
      <c r="D62" s="1499"/>
      <c r="E62" s="1499"/>
      <c r="F62" s="1499"/>
      <c r="G62" s="1499"/>
      <c r="H62" s="1499"/>
      <c r="I62" s="1499"/>
      <c r="J62" s="1499"/>
      <c r="K62" s="1499"/>
      <c r="L62" s="1499"/>
      <c r="M62" s="1499"/>
      <c r="N62" s="1499"/>
      <c r="O62" s="1499"/>
      <c r="P62" s="1499"/>
      <c r="Q62" s="1499"/>
      <c r="R62" s="38"/>
      <c r="S62" s="1499" t="s">
        <v>88</v>
      </c>
      <c r="T62" s="1499"/>
      <c r="U62" s="1499"/>
      <c r="V62" s="1499"/>
      <c r="W62" s="1499"/>
      <c r="X62" s="1499"/>
      <c r="Y62" s="1499"/>
      <c r="Z62" s="1499"/>
      <c r="AA62" s="1499"/>
      <c r="AB62" s="1499"/>
      <c r="AC62" s="1499"/>
      <c r="AD62" s="1499"/>
      <c r="AE62" s="1499"/>
      <c r="AF62" s="1499"/>
      <c r="AG62" s="1499"/>
      <c r="AH62" s="1499"/>
      <c r="AI62" s="1499"/>
      <c r="AJ62" s="1499"/>
      <c r="AK62" s="1499"/>
      <c r="AL62" s="1499"/>
      <c r="AM62" s="1499"/>
      <c r="AN62" s="1499"/>
      <c r="AO62" s="1499"/>
      <c r="AP62" s="1499"/>
      <c r="AQ62" s="1499"/>
      <c r="AR62" s="1499"/>
      <c r="AS62" s="1499"/>
      <c r="AT62" s="640"/>
      <c r="AU62" s="640"/>
      <c r="AV62" s="1608"/>
      <c r="AW62" s="1609"/>
      <c r="AX62" s="1609"/>
      <c r="AY62" s="1609"/>
      <c r="AZ62" s="1609"/>
      <c r="BA62" s="1610"/>
      <c r="BB62" s="106"/>
    </row>
    <row r="63" spans="2:54" ht="3" customHeight="1" x14ac:dyDescent="0.2">
      <c r="B63" s="641"/>
      <c r="C63" s="642"/>
      <c r="D63" s="643"/>
      <c r="E63" s="642"/>
      <c r="F63" s="642"/>
      <c r="G63" s="643"/>
      <c r="H63" s="643"/>
      <c r="I63" s="643"/>
      <c r="J63" s="642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  <c r="V63" s="642"/>
      <c r="W63" s="642"/>
      <c r="X63" s="642"/>
      <c r="Y63" s="642"/>
      <c r="Z63" s="642"/>
      <c r="AA63" s="642"/>
      <c r="AB63" s="642"/>
      <c r="AC63" s="642"/>
      <c r="AD63" s="642"/>
      <c r="AE63" s="642"/>
      <c r="AF63" s="642"/>
      <c r="AG63" s="642"/>
      <c r="AH63" s="642"/>
      <c r="AI63" s="642"/>
      <c r="AJ63" s="642"/>
      <c r="AK63" s="642"/>
      <c r="AL63" s="642"/>
      <c r="AM63" s="642"/>
      <c r="AN63" s="642"/>
      <c r="AO63" s="642"/>
      <c r="AP63" s="642"/>
      <c r="AQ63" s="642"/>
      <c r="AR63" s="644"/>
      <c r="AS63" s="644"/>
      <c r="AT63" s="644"/>
      <c r="AU63" s="644"/>
      <c r="AV63" s="644"/>
      <c r="AW63" s="644"/>
      <c r="AX63" s="644"/>
      <c r="AY63" s="644"/>
      <c r="AZ63" s="644"/>
      <c r="BA63" s="644"/>
      <c r="BB63" s="645"/>
    </row>
    <row r="64" spans="2:54" s="646" customFormat="1" ht="10.5" customHeight="1" x14ac:dyDescent="0.15">
      <c r="B64" s="1490" t="s">
        <v>290</v>
      </c>
      <c r="C64" s="1490"/>
      <c r="D64" s="1490"/>
      <c r="E64" s="1490"/>
      <c r="F64" s="1490"/>
      <c r="G64" s="1490"/>
      <c r="H64" s="1490"/>
      <c r="I64" s="1490"/>
      <c r="J64" s="1490"/>
      <c r="K64" s="1490"/>
      <c r="L64" s="1490"/>
      <c r="M64" s="1490"/>
      <c r="N64" s="1490"/>
      <c r="O64" s="1490"/>
      <c r="P64" s="751"/>
      <c r="AY64" s="1491" t="s">
        <v>327</v>
      </c>
      <c r="AZ64" s="1491"/>
      <c r="BA64" s="1491"/>
      <c r="BB64" s="1491"/>
    </row>
  </sheetData>
  <sheetProtection formatCells="0"/>
  <mergeCells count="509">
    <mergeCell ref="B46:D46"/>
    <mergeCell ref="E46:J46"/>
    <mergeCell ref="R46:U46"/>
    <mergeCell ref="K46:M46"/>
    <mergeCell ref="N46:Q46"/>
    <mergeCell ref="B45:D45"/>
    <mergeCell ref="E45:J45"/>
    <mergeCell ref="R45:U45"/>
    <mergeCell ref="K45:M45"/>
    <mergeCell ref="N45:Q45"/>
    <mergeCell ref="E44:J44"/>
    <mergeCell ref="R44:U44"/>
    <mergeCell ref="K44:M44"/>
    <mergeCell ref="N44:Q44"/>
    <mergeCell ref="B43:D43"/>
    <mergeCell ref="E43:J43"/>
    <mergeCell ref="R43:U43"/>
    <mergeCell ref="B42:BB42"/>
    <mergeCell ref="K43:M43"/>
    <mergeCell ref="N43:Q43"/>
    <mergeCell ref="V43:X43"/>
    <mergeCell ref="Y43:AB43"/>
    <mergeCell ref="AC43:AF43"/>
    <mergeCell ref="AG43:AI43"/>
    <mergeCell ref="AJ43:AM43"/>
    <mergeCell ref="AN43:AQ43"/>
    <mergeCell ref="AR43:AT43"/>
    <mergeCell ref="AU43:AX43"/>
    <mergeCell ref="AY43:BB43"/>
    <mergeCell ref="AU44:AX44"/>
    <mergeCell ref="AY44:BB44"/>
    <mergeCell ref="B41:D41"/>
    <mergeCell ref="E41:J41"/>
    <mergeCell ref="R41:U41"/>
    <mergeCell ref="AN41:AQ41"/>
    <mergeCell ref="AR41:AT41"/>
    <mergeCell ref="B40:D40"/>
    <mergeCell ref="E40:J40"/>
    <mergeCell ref="R40:U40"/>
    <mergeCell ref="K40:M40"/>
    <mergeCell ref="N40:Q40"/>
    <mergeCell ref="V40:X40"/>
    <mergeCell ref="K41:M41"/>
    <mergeCell ref="N41:Q41"/>
    <mergeCell ref="V41:X41"/>
    <mergeCell ref="B39:D39"/>
    <mergeCell ref="E39:J39"/>
    <mergeCell ref="R39:U39"/>
    <mergeCell ref="B38:D38"/>
    <mergeCell ref="E38:J38"/>
    <mergeCell ref="R38:U38"/>
    <mergeCell ref="K38:M38"/>
    <mergeCell ref="N38:Q38"/>
    <mergeCell ref="V38:X38"/>
    <mergeCell ref="K39:M39"/>
    <mergeCell ref="N39:Q39"/>
    <mergeCell ref="V39:X39"/>
    <mergeCell ref="B37:D37"/>
    <mergeCell ref="E37:J37"/>
    <mergeCell ref="R37:U37"/>
    <mergeCell ref="B36:BB36"/>
    <mergeCell ref="K37:M37"/>
    <mergeCell ref="N37:Q37"/>
    <mergeCell ref="V37:X37"/>
    <mergeCell ref="Y37:AB37"/>
    <mergeCell ref="AC37:AF37"/>
    <mergeCell ref="AG37:AI37"/>
    <mergeCell ref="AJ37:AM37"/>
    <mergeCell ref="AN37:AQ37"/>
    <mergeCell ref="AR37:AT37"/>
    <mergeCell ref="AU37:AX37"/>
    <mergeCell ref="AY37:BB37"/>
    <mergeCell ref="B35:D35"/>
    <mergeCell ref="E35:J35"/>
    <mergeCell ref="R35:U35"/>
    <mergeCell ref="B34:D34"/>
    <mergeCell ref="E34:J34"/>
    <mergeCell ref="R34:U34"/>
    <mergeCell ref="K34:M34"/>
    <mergeCell ref="N34:Q34"/>
    <mergeCell ref="B33:D33"/>
    <mergeCell ref="E33:J33"/>
    <mergeCell ref="R33:U33"/>
    <mergeCell ref="K33:M33"/>
    <mergeCell ref="N33:Q33"/>
    <mergeCell ref="K35:M35"/>
    <mergeCell ref="N35:Q35"/>
    <mergeCell ref="B32:D32"/>
    <mergeCell ref="E32:J32"/>
    <mergeCell ref="R32:U32"/>
    <mergeCell ref="K32:M32"/>
    <mergeCell ref="N32:Q32"/>
    <mergeCell ref="B31:D31"/>
    <mergeCell ref="E31:J31"/>
    <mergeCell ref="R31:U31"/>
    <mergeCell ref="B30:BB30"/>
    <mergeCell ref="K31:M31"/>
    <mergeCell ref="N31:Q31"/>
    <mergeCell ref="V31:X31"/>
    <mergeCell ref="Y31:AB31"/>
    <mergeCell ref="AC31:AF31"/>
    <mergeCell ref="AG31:AI31"/>
    <mergeCell ref="AJ31:AM31"/>
    <mergeCell ref="AN31:AQ31"/>
    <mergeCell ref="AR31:AT31"/>
    <mergeCell ref="AU31:AX31"/>
    <mergeCell ref="AY31:BB31"/>
    <mergeCell ref="AU32:AX32"/>
    <mergeCell ref="AY32:BB32"/>
    <mergeCell ref="B29:D29"/>
    <mergeCell ref="E29:J29"/>
    <mergeCell ref="R29:U29"/>
    <mergeCell ref="AN29:AQ29"/>
    <mergeCell ref="AR29:AT29"/>
    <mergeCell ref="B28:D28"/>
    <mergeCell ref="E28:J28"/>
    <mergeCell ref="R28:U28"/>
    <mergeCell ref="K28:M28"/>
    <mergeCell ref="N28:Q28"/>
    <mergeCell ref="V28:X28"/>
    <mergeCell ref="AJ29:AM29"/>
    <mergeCell ref="K29:M29"/>
    <mergeCell ref="N29:Q29"/>
    <mergeCell ref="V29:X29"/>
    <mergeCell ref="Y29:AB29"/>
    <mergeCell ref="AC29:AF29"/>
    <mergeCell ref="AG29:AI29"/>
    <mergeCell ref="B27:D27"/>
    <mergeCell ref="E27:J27"/>
    <mergeCell ref="R27:U27"/>
    <mergeCell ref="B26:D26"/>
    <mergeCell ref="E26:J26"/>
    <mergeCell ref="R26:U26"/>
    <mergeCell ref="K26:M26"/>
    <mergeCell ref="N26:Q26"/>
    <mergeCell ref="V26:X26"/>
    <mergeCell ref="B23:D23"/>
    <mergeCell ref="E23:J23"/>
    <mergeCell ref="R23:U23"/>
    <mergeCell ref="B22:D22"/>
    <mergeCell ref="E22:J22"/>
    <mergeCell ref="R22:U22"/>
    <mergeCell ref="K22:M22"/>
    <mergeCell ref="N22:Q22"/>
    <mergeCell ref="B25:D25"/>
    <mergeCell ref="E25:J25"/>
    <mergeCell ref="R25:U25"/>
    <mergeCell ref="B24:BB24"/>
    <mergeCell ref="K25:M25"/>
    <mergeCell ref="N25:Q25"/>
    <mergeCell ref="V25:X25"/>
    <mergeCell ref="Y25:AB25"/>
    <mergeCell ref="AC25:AF25"/>
    <mergeCell ref="AG25:AI25"/>
    <mergeCell ref="AJ25:AM25"/>
    <mergeCell ref="AN25:AQ25"/>
    <mergeCell ref="AR25:AT25"/>
    <mergeCell ref="AU25:AX25"/>
    <mergeCell ref="AY25:BB25"/>
    <mergeCell ref="K23:M23"/>
    <mergeCell ref="V16:X16"/>
    <mergeCell ref="N17:Q17"/>
    <mergeCell ref="V17:X17"/>
    <mergeCell ref="V22:X22"/>
    <mergeCell ref="B21:D21"/>
    <mergeCell ref="E21:J21"/>
    <mergeCell ref="R21:U21"/>
    <mergeCell ref="B20:D20"/>
    <mergeCell ref="E20:J20"/>
    <mergeCell ref="R20:U20"/>
    <mergeCell ref="K20:M20"/>
    <mergeCell ref="K19:M19"/>
    <mergeCell ref="N19:Q19"/>
    <mergeCell ref="V19:X19"/>
    <mergeCell ref="N20:Q20"/>
    <mergeCell ref="V20:X20"/>
    <mergeCell ref="K21:M21"/>
    <mergeCell ref="N21:Q21"/>
    <mergeCell ref="V21:X21"/>
    <mergeCell ref="B14:D14"/>
    <mergeCell ref="E14:J14"/>
    <mergeCell ref="R14:U14"/>
    <mergeCell ref="K15:M15"/>
    <mergeCell ref="N15:Q15"/>
    <mergeCell ref="V15:X15"/>
    <mergeCell ref="K14:M14"/>
    <mergeCell ref="N14:Q14"/>
    <mergeCell ref="V14:X14"/>
    <mergeCell ref="B15:D15"/>
    <mergeCell ref="E15:J15"/>
    <mergeCell ref="R15:U15"/>
    <mergeCell ref="B13:D13"/>
    <mergeCell ref="E13:J13"/>
    <mergeCell ref="R13:U13"/>
    <mergeCell ref="B12:D12"/>
    <mergeCell ref="E12:J12"/>
    <mergeCell ref="R12:U12"/>
    <mergeCell ref="K13:M13"/>
    <mergeCell ref="N13:Q13"/>
    <mergeCell ref="V13:X13"/>
    <mergeCell ref="B2:E4"/>
    <mergeCell ref="F2:AP3"/>
    <mergeCell ref="B10:D11"/>
    <mergeCell ref="E10:J11"/>
    <mergeCell ref="R11:U11"/>
    <mergeCell ref="K11:M11"/>
    <mergeCell ref="N11:Q11"/>
    <mergeCell ref="V11:X11"/>
    <mergeCell ref="Y11:AB11"/>
    <mergeCell ref="AG11:AI11"/>
    <mergeCell ref="AJ11:AM11"/>
    <mergeCell ref="AN11:AQ11"/>
    <mergeCell ref="AQ2:AU2"/>
    <mergeCell ref="AR11:AT11"/>
    <mergeCell ref="AU11:AX11"/>
    <mergeCell ref="AV2:BB2"/>
    <mergeCell ref="AQ3:AU3"/>
    <mergeCell ref="AV3:BB3"/>
    <mergeCell ref="AV4:BB4"/>
    <mergeCell ref="F4:AP4"/>
    <mergeCell ref="AQ4:AU4"/>
    <mergeCell ref="K10:U10"/>
    <mergeCell ref="V10:AF10"/>
    <mergeCell ref="AG10:AQ10"/>
    <mergeCell ref="AR10:BB10"/>
    <mergeCell ref="AC11:AF11"/>
    <mergeCell ref="AY11:BB11"/>
    <mergeCell ref="K12:M12"/>
    <mergeCell ref="N12:Q12"/>
    <mergeCell ref="V12:X12"/>
    <mergeCell ref="Y12:AB12"/>
    <mergeCell ref="AY14:BB14"/>
    <mergeCell ref="AU12:AX12"/>
    <mergeCell ref="AY12:BB12"/>
    <mergeCell ref="AC12:AF12"/>
    <mergeCell ref="AG12:AI12"/>
    <mergeCell ref="AR13:AT13"/>
    <mergeCell ref="AU13:AX13"/>
    <mergeCell ref="AY13:BB13"/>
    <mergeCell ref="Y13:AB13"/>
    <mergeCell ref="AC13:AF13"/>
    <mergeCell ref="Y14:AB14"/>
    <mergeCell ref="AC14:AF14"/>
    <mergeCell ref="AG14:AI14"/>
    <mergeCell ref="AJ14:AM14"/>
    <mergeCell ref="AN14:AQ14"/>
    <mergeCell ref="AR14:AT14"/>
    <mergeCell ref="AU14:AX14"/>
    <mergeCell ref="AJ12:AM12"/>
    <mergeCell ref="AN12:AQ12"/>
    <mergeCell ref="AR12:AT12"/>
    <mergeCell ref="AG13:AI13"/>
    <mergeCell ref="AJ13:AM13"/>
    <mergeCell ref="AN13:AQ13"/>
    <mergeCell ref="B16:D16"/>
    <mergeCell ref="E16:J16"/>
    <mergeCell ref="R16:U16"/>
    <mergeCell ref="K17:M17"/>
    <mergeCell ref="K16:M16"/>
    <mergeCell ref="N16:Q16"/>
    <mergeCell ref="B17:D17"/>
    <mergeCell ref="E17:J17"/>
    <mergeCell ref="R17:U17"/>
    <mergeCell ref="Y15:AB15"/>
    <mergeCell ref="AC15:AF15"/>
    <mergeCell ref="AG15:AI15"/>
    <mergeCell ref="AJ15:AM15"/>
    <mergeCell ref="AN15:AQ15"/>
    <mergeCell ref="AU15:AX15"/>
    <mergeCell ref="AY15:BB15"/>
    <mergeCell ref="AJ16:AM16"/>
    <mergeCell ref="AN16:AQ16"/>
    <mergeCell ref="Y16:AB16"/>
    <mergeCell ref="AC16:AF16"/>
    <mergeCell ref="AG16:AI16"/>
    <mergeCell ref="AR16:AT16"/>
    <mergeCell ref="AU16:AX16"/>
    <mergeCell ref="AY16:BB16"/>
    <mergeCell ref="AR15:AT15"/>
    <mergeCell ref="AU17:AX17"/>
    <mergeCell ref="AY17:BB17"/>
    <mergeCell ref="B18:BB18"/>
    <mergeCell ref="AR20:AT20"/>
    <mergeCell ref="AU20:AX20"/>
    <mergeCell ref="AY20:BB20"/>
    <mergeCell ref="AJ19:AM19"/>
    <mergeCell ref="AN19:AQ19"/>
    <mergeCell ref="AR19:AT19"/>
    <mergeCell ref="AU19:AX19"/>
    <mergeCell ref="Y19:AB19"/>
    <mergeCell ref="AC19:AF19"/>
    <mergeCell ref="AG19:AI19"/>
    <mergeCell ref="AY19:BB19"/>
    <mergeCell ref="B19:D19"/>
    <mergeCell ref="E19:J19"/>
    <mergeCell ref="R19:U19"/>
    <mergeCell ref="Y17:AB17"/>
    <mergeCell ref="AC17:AF17"/>
    <mergeCell ref="AG17:AI17"/>
    <mergeCell ref="AJ17:AM17"/>
    <mergeCell ref="AN17:AQ17"/>
    <mergeCell ref="AR17:AT17"/>
    <mergeCell ref="Y21:AB21"/>
    <mergeCell ref="AC21:AF21"/>
    <mergeCell ref="AG21:AI21"/>
    <mergeCell ref="AU21:AX21"/>
    <mergeCell ref="AY21:BB21"/>
    <mergeCell ref="Y20:AB20"/>
    <mergeCell ref="AC20:AF20"/>
    <mergeCell ref="AG20:AI20"/>
    <mergeCell ref="AJ20:AM20"/>
    <mergeCell ref="AN20:AQ20"/>
    <mergeCell ref="AJ21:AM21"/>
    <mergeCell ref="AN21:AQ21"/>
    <mergeCell ref="AR21:AT21"/>
    <mergeCell ref="N23:Q23"/>
    <mergeCell ref="V23:X23"/>
    <mergeCell ref="Y23:AB23"/>
    <mergeCell ref="AC23:AF23"/>
    <mergeCell ref="AG23:AI23"/>
    <mergeCell ref="AU23:AX23"/>
    <mergeCell ref="AY23:BB23"/>
    <mergeCell ref="Y22:AB22"/>
    <mergeCell ref="AC22:AF22"/>
    <mergeCell ref="AG22:AI22"/>
    <mergeCell ref="AJ22:AM22"/>
    <mergeCell ref="AN22:AQ22"/>
    <mergeCell ref="AR22:AT22"/>
    <mergeCell ref="AU22:AX22"/>
    <mergeCell ref="AY22:BB22"/>
    <mergeCell ref="AJ23:AM23"/>
    <mergeCell ref="AN23:AQ23"/>
    <mergeCell ref="AR23:AT23"/>
    <mergeCell ref="AR26:AT26"/>
    <mergeCell ref="AU26:AX26"/>
    <mergeCell ref="AY26:BB26"/>
    <mergeCell ref="K27:M27"/>
    <mergeCell ref="N27:Q27"/>
    <mergeCell ref="V27:X27"/>
    <mergeCell ref="Y27:AB27"/>
    <mergeCell ref="AC27:AF27"/>
    <mergeCell ref="AG27:AI27"/>
    <mergeCell ref="AJ27:AM27"/>
    <mergeCell ref="AN27:AQ27"/>
    <mergeCell ref="AR27:AT27"/>
    <mergeCell ref="AU27:AX27"/>
    <mergeCell ref="AY27:BB27"/>
    <mergeCell ref="Y26:AB26"/>
    <mergeCell ref="AC26:AF26"/>
    <mergeCell ref="AG26:AI26"/>
    <mergeCell ref="AJ26:AM26"/>
    <mergeCell ref="AN26:AQ26"/>
    <mergeCell ref="AU29:AX29"/>
    <mergeCell ref="AY29:BB29"/>
    <mergeCell ref="Y28:AB28"/>
    <mergeCell ref="AC28:AF28"/>
    <mergeCell ref="AG28:AI28"/>
    <mergeCell ref="AJ28:AM28"/>
    <mergeCell ref="AN28:AQ28"/>
    <mergeCell ref="AR28:AT28"/>
    <mergeCell ref="AU28:AX28"/>
    <mergeCell ref="AY28:BB28"/>
    <mergeCell ref="V33:X33"/>
    <mergeCell ref="Y33:AB33"/>
    <mergeCell ref="AC33:AF33"/>
    <mergeCell ref="AG33:AI33"/>
    <mergeCell ref="AJ33:AM33"/>
    <mergeCell ref="V32:X32"/>
    <mergeCell ref="AN33:AQ33"/>
    <mergeCell ref="AR33:AT33"/>
    <mergeCell ref="AU33:AX33"/>
    <mergeCell ref="AY33:BB33"/>
    <mergeCell ref="Y32:AB32"/>
    <mergeCell ref="AC32:AF32"/>
    <mergeCell ref="AG32:AI32"/>
    <mergeCell ref="AJ32:AM32"/>
    <mergeCell ref="AN32:AQ32"/>
    <mergeCell ref="AR32:AT32"/>
    <mergeCell ref="AU34:AX34"/>
    <mergeCell ref="AY34:BB34"/>
    <mergeCell ref="V35:X35"/>
    <mergeCell ref="Y35:AB35"/>
    <mergeCell ref="AC35:AF35"/>
    <mergeCell ref="AG35:AI35"/>
    <mergeCell ref="AJ35:AM35"/>
    <mergeCell ref="V34:X34"/>
    <mergeCell ref="AN35:AQ35"/>
    <mergeCell ref="AR35:AT35"/>
    <mergeCell ref="AU35:AX35"/>
    <mergeCell ref="AY35:BB35"/>
    <mergeCell ref="Y34:AB34"/>
    <mergeCell ref="AC34:AF34"/>
    <mergeCell ref="AG34:AI34"/>
    <mergeCell ref="AJ34:AM34"/>
    <mergeCell ref="AN34:AQ34"/>
    <mergeCell ref="AR34:AT34"/>
    <mergeCell ref="AR38:AT38"/>
    <mergeCell ref="AU38:AX38"/>
    <mergeCell ref="AY38:BB38"/>
    <mergeCell ref="Y38:AB38"/>
    <mergeCell ref="AC38:AF38"/>
    <mergeCell ref="AG38:AI38"/>
    <mergeCell ref="AJ38:AM38"/>
    <mergeCell ref="AN38:AQ38"/>
    <mergeCell ref="Y39:AB39"/>
    <mergeCell ref="AC39:AF39"/>
    <mergeCell ref="AG39:AI39"/>
    <mergeCell ref="AJ39:AM39"/>
    <mergeCell ref="AJ41:AM41"/>
    <mergeCell ref="AN39:AQ39"/>
    <mergeCell ref="AR39:AT39"/>
    <mergeCell ref="AU39:AX39"/>
    <mergeCell ref="AY39:BB39"/>
    <mergeCell ref="Y41:AB41"/>
    <mergeCell ref="AC41:AF41"/>
    <mergeCell ref="AG41:AI41"/>
    <mergeCell ref="AU41:AX41"/>
    <mergeCell ref="AY41:BB41"/>
    <mergeCell ref="Y40:AB40"/>
    <mergeCell ref="AC40:AF40"/>
    <mergeCell ref="AG40:AI40"/>
    <mergeCell ref="AJ40:AM40"/>
    <mergeCell ref="AN40:AQ40"/>
    <mergeCell ref="AR40:AT40"/>
    <mergeCell ref="AU40:AX40"/>
    <mergeCell ref="AY40:BB40"/>
    <mergeCell ref="V46:X46"/>
    <mergeCell ref="AN47:AQ47"/>
    <mergeCell ref="AR47:AT47"/>
    <mergeCell ref="AU47:AX47"/>
    <mergeCell ref="B47:D47"/>
    <mergeCell ref="AY45:BB45"/>
    <mergeCell ref="Y44:AB44"/>
    <mergeCell ref="AC44:AF44"/>
    <mergeCell ref="AG44:AI44"/>
    <mergeCell ref="AJ44:AM44"/>
    <mergeCell ref="AN44:AQ44"/>
    <mergeCell ref="AR44:AT44"/>
    <mergeCell ref="AU46:AX46"/>
    <mergeCell ref="AY46:BB46"/>
    <mergeCell ref="V45:X45"/>
    <mergeCell ref="Y45:AB45"/>
    <mergeCell ref="AC45:AF45"/>
    <mergeCell ref="AG45:AI45"/>
    <mergeCell ref="AJ45:AM45"/>
    <mergeCell ref="V44:X44"/>
    <mergeCell ref="AN45:AQ45"/>
    <mergeCell ref="AR45:AT45"/>
    <mergeCell ref="AU45:AX45"/>
    <mergeCell ref="B44:D44"/>
    <mergeCell ref="B52:F52"/>
    <mergeCell ref="G52:J52"/>
    <mergeCell ref="M52:P52"/>
    <mergeCell ref="AC52:AF52"/>
    <mergeCell ref="AN52:AQ52"/>
    <mergeCell ref="AY52:BB52"/>
    <mergeCell ref="R52:U52"/>
    <mergeCell ref="V47:X47"/>
    <mergeCell ref="Y47:AB47"/>
    <mergeCell ref="AC47:AF47"/>
    <mergeCell ref="AG47:AI47"/>
    <mergeCell ref="AJ47:AM47"/>
    <mergeCell ref="E47:J47"/>
    <mergeCell ref="R47:U47"/>
    <mergeCell ref="K47:M47"/>
    <mergeCell ref="N47:Q47"/>
    <mergeCell ref="B48:BB48"/>
    <mergeCell ref="R51:U51"/>
    <mergeCell ref="B50:G50"/>
    <mergeCell ref="M50:P50"/>
    <mergeCell ref="B51:F51"/>
    <mergeCell ref="G51:J51"/>
    <mergeCell ref="M51:P51"/>
    <mergeCell ref="AC51:AF51"/>
    <mergeCell ref="AC54:AF54"/>
    <mergeCell ref="AN54:AQ54"/>
    <mergeCell ref="AY47:BB47"/>
    <mergeCell ref="Y46:AB46"/>
    <mergeCell ref="AC46:AF46"/>
    <mergeCell ref="AG46:AI46"/>
    <mergeCell ref="AJ46:AM46"/>
    <mergeCell ref="AN46:AQ46"/>
    <mergeCell ref="AR46:AT46"/>
    <mergeCell ref="AN51:AQ51"/>
    <mergeCell ref="AY51:BB51"/>
    <mergeCell ref="B53:F53"/>
    <mergeCell ref="G53:J53"/>
    <mergeCell ref="M53:P53"/>
    <mergeCell ref="AC53:AF53"/>
    <mergeCell ref="AN53:AQ53"/>
    <mergeCell ref="AY53:BB53"/>
    <mergeCell ref="R53:U53"/>
    <mergeCell ref="B64:O64"/>
    <mergeCell ref="AY64:BB64"/>
    <mergeCell ref="AY54:BB54"/>
    <mergeCell ref="H56:BA56"/>
    <mergeCell ref="C57:BA57"/>
    <mergeCell ref="C58:BA58"/>
    <mergeCell ref="AV60:BA60"/>
    <mergeCell ref="C61:Q61"/>
    <mergeCell ref="S61:AS61"/>
    <mergeCell ref="AV61:BA61"/>
    <mergeCell ref="C62:Q62"/>
    <mergeCell ref="S62:AS62"/>
    <mergeCell ref="AV62:BA62"/>
    <mergeCell ref="B54:F54"/>
    <mergeCell ref="G54:J54"/>
    <mergeCell ref="M54:P54"/>
    <mergeCell ref="R54:U54"/>
  </mergeCells>
  <printOptions horizontalCentered="1" verticalCentered="1"/>
  <pageMargins left="0" right="0" top="0" bottom="0" header="0" footer="0"/>
  <pageSetup scale="85" orientation="landscape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3">
    <tabColor rgb="FFCFDDED"/>
    <pageSetUpPr fitToPage="1"/>
  </sheetPr>
  <dimension ref="B1:EN52"/>
  <sheetViews>
    <sheetView showGridLines="0" zoomScaleNormal="100" workbookViewId="0">
      <selection activeCell="AW26" sqref="AW26:AZ26"/>
    </sheetView>
  </sheetViews>
  <sheetFormatPr baseColWidth="10" defaultRowHeight="12.75" x14ac:dyDescent="0.2"/>
  <cols>
    <col min="1" max="8" width="1.5703125" style="662" customWidth="1"/>
    <col min="9" max="9" width="2" style="662" customWidth="1"/>
    <col min="10" max="56" width="1.5703125" style="662" customWidth="1"/>
    <col min="57" max="57" width="1.85546875" style="662" customWidth="1"/>
    <col min="58" max="58" width="2" style="662" customWidth="1"/>
    <col min="59" max="96" width="1.5703125" style="662" customWidth="1"/>
    <col min="97" max="142" width="1.5703125" style="662" hidden="1" customWidth="1"/>
    <col min="143" max="144" width="11.42578125" style="662" hidden="1" customWidth="1"/>
    <col min="145" max="160" width="11.42578125" style="662" customWidth="1"/>
    <col min="161" max="16384" width="11.42578125" style="662"/>
  </cols>
  <sheetData>
    <row r="1" spans="2:143" ht="3" customHeight="1" x14ac:dyDescent="0.2"/>
    <row r="2" spans="2:143" ht="5.25" customHeight="1" x14ac:dyDescent="0.2">
      <c r="B2" s="663"/>
      <c r="C2" s="664"/>
      <c r="D2" s="664"/>
      <c r="E2" s="664"/>
      <c r="F2" s="1807" t="s">
        <v>300</v>
      </c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  <c r="U2" s="1808"/>
      <c r="V2" s="1808"/>
      <c r="W2" s="1808"/>
      <c r="X2" s="1808"/>
      <c r="Y2" s="1808"/>
      <c r="Z2" s="1808"/>
      <c r="AA2" s="1808"/>
      <c r="AB2" s="1808"/>
      <c r="AC2" s="1808"/>
      <c r="AD2" s="1808"/>
      <c r="AE2" s="1808"/>
      <c r="AF2" s="1808"/>
      <c r="AG2" s="1808"/>
      <c r="AH2" s="1808"/>
      <c r="AI2" s="1808"/>
      <c r="AJ2" s="1808"/>
      <c r="AK2" s="1808"/>
      <c r="AL2" s="1808"/>
      <c r="AM2" s="1808"/>
      <c r="AN2" s="1808"/>
      <c r="AO2" s="1808"/>
      <c r="AP2" s="1808"/>
      <c r="AQ2" s="1808"/>
      <c r="AR2" s="1808"/>
      <c r="AS2" s="1808"/>
      <c r="AT2" s="1808"/>
      <c r="AU2" s="1808"/>
      <c r="AV2" s="1808"/>
      <c r="AW2" s="1808"/>
      <c r="AX2" s="1808"/>
      <c r="AY2" s="1808"/>
      <c r="AZ2" s="1808"/>
      <c r="BA2" s="1808"/>
      <c r="BB2" s="1808"/>
      <c r="BC2" s="1808"/>
      <c r="BD2" s="1808"/>
      <c r="BE2" s="1808"/>
      <c r="BF2" s="1808"/>
      <c r="BG2" s="1808"/>
      <c r="BH2" s="1808"/>
      <c r="BI2" s="1808"/>
      <c r="BJ2" s="1808"/>
      <c r="BK2" s="1808"/>
      <c r="BL2" s="1808"/>
      <c r="BM2" s="1808"/>
      <c r="BN2" s="1808"/>
      <c r="BO2" s="1808"/>
      <c r="BP2" s="1808"/>
      <c r="BQ2" s="1808"/>
      <c r="BR2" s="1808"/>
      <c r="BS2" s="1808"/>
      <c r="BT2" s="1808"/>
      <c r="BU2" s="1808"/>
      <c r="BV2" s="1811" t="s">
        <v>130</v>
      </c>
      <c r="BW2" s="1812"/>
      <c r="BX2" s="1812"/>
      <c r="BY2" s="1812"/>
      <c r="BZ2" s="1812"/>
      <c r="CA2" s="1812"/>
      <c r="CB2" s="1812"/>
      <c r="CC2" s="1812"/>
      <c r="CD2" s="1812"/>
      <c r="CE2" s="1812"/>
      <c r="CF2" s="1813"/>
      <c r="CG2" s="1829" t="s">
        <v>11</v>
      </c>
      <c r="CH2" s="1829"/>
      <c r="CI2" s="1829"/>
      <c r="CJ2" s="1829"/>
      <c r="CK2" s="1829"/>
      <c r="CL2" s="1829"/>
      <c r="CM2" s="1829"/>
      <c r="CN2" s="1829"/>
      <c r="CO2" s="1829"/>
      <c r="CP2" s="1829"/>
      <c r="CQ2" s="1829"/>
      <c r="CR2" s="1830"/>
    </row>
    <row r="3" spans="2:143" ht="12.75" customHeight="1" x14ac:dyDescent="0.2">
      <c r="B3" s="665"/>
      <c r="F3" s="1809"/>
      <c r="G3" s="1810"/>
      <c r="H3" s="1810"/>
      <c r="I3" s="1810"/>
      <c r="J3" s="1810"/>
      <c r="K3" s="1810"/>
      <c r="L3" s="1810"/>
      <c r="M3" s="1810"/>
      <c r="N3" s="1810"/>
      <c r="O3" s="1810"/>
      <c r="P3" s="1810"/>
      <c r="Q3" s="1810"/>
      <c r="R3" s="1810"/>
      <c r="S3" s="1810"/>
      <c r="T3" s="1810"/>
      <c r="U3" s="1810"/>
      <c r="V3" s="1810"/>
      <c r="W3" s="1810"/>
      <c r="X3" s="1810"/>
      <c r="Y3" s="1810"/>
      <c r="Z3" s="1810"/>
      <c r="AA3" s="1810"/>
      <c r="AB3" s="1810"/>
      <c r="AC3" s="1810"/>
      <c r="AD3" s="1810"/>
      <c r="AE3" s="1810"/>
      <c r="AF3" s="1810"/>
      <c r="AG3" s="1810"/>
      <c r="AH3" s="1810"/>
      <c r="AI3" s="1810"/>
      <c r="AJ3" s="1810"/>
      <c r="AK3" s="1810"/>
      <c r="AL3" s="1810"/>
      <c r="AM3" s="1810"/>
      <c r="AN3" s="1810"/>
      <c r="AO3" s="1810"/>
      <c r="AP3" s="1810"/>
      <c r="AQ3" s="1810"/>
      <c r="AR3" s="1810"/>
      <c r="AS3" s="1810"/>
      <c r="AT3" s="1810"/>
      <c r="AU3" s="1810"/>
      <c r="AV3" s="1810"/>
      <c r="AW3" s="1810"/>
      <c r="AX3" s="1810"/>
      <c r="AY3" s="1810"/>
      <c r="AZ3" s="1810"/>
      <c r="BA3" s="1810"/>
      <c r="BB3" s="1810"/>
      <c r="BC3" s="1810"/>
      <c r="BD3" s="1810"/>
      <c r="BE3" s="1810"/>
      <c r="BF3" s="1810"/>
      <c r="BG3" s="1810"/>
      <c r="BH3" s="1810"/>
      <c r="BI3" s="1810"/>
      <c r="BJ3" s="1810"/>
      <c r="BK3" s="1810"/>
      <c r="BL3" s="1810"/>
      <c r="BM3" s="1810"/>
      <c r="BN3" s="1810"/>
      <c r="BO3" s="1810"/>
      <c r="BP3" s="1810"/>
      <c r="BQ3" s="1810"/>
      <c r="BR3" s="1810"/>
      <c r="BS3" s="1810"/>
      <c r="BT3" s="1810"/>
      <c r="BU3" s="1810"/>
      <c r="BV3" s="1814"/>
      <c r="BW3" s="1815"/>
      <c r="BX3" s="1815"/>
      <c r="BY3" s="1815"/>
      <c r="BZ3" s="1815"/>
      <c r="CA3" s="1815"/>
      <c r="CB3" s="1815"/>
      <c r="CC3" s="1815"/>
      <c r="CD3" s="1815"/>
      <c r="CE3" s="1815"/>
      <c r="CF3" s="1816"/>
      <c r="CG3" s="1831"/>
      <c r="CH3" s="1831"/>
      <c r="CI3" s="1831"/>
      <c r="CJ3" s="1831"/>
      <c r="CK3" s="1831"/>
      <c r="CL3" s="1831"/>
      <c r="CM3" s="1831"/>
      <c r="CN3" s="1831"/>
      <c r="CO3" s="1831"/>
      <c r="CP3" s="1831"/>
      <c r="CQ3" s="1831"/>
      <c r="CR3" s="1832"/>
    </row>
    <row r="4" spans="2:143" ht="12" customHeight="1" x14ac:dyDescent="0.2">
      <c r="B4" s="665"/>
      <c r="F4" s="1817" t="s">
        <v>288</v>
      </c>
      <c r="G4" s="1818"/>
      <c r="H4" s="1818"/>
      <c r="I4" s="1818"/>
      <c r="J4" s="1818"/>
      <c r="K4" s="1818"/>
      <c r="L4" s="1818"/>
      <c r="M4" s="1818"/>
      <c r="N4" s="1818"/>
      <c r="O4" s="1818"/>
      <c r="P4" s="1818"/>
      <c r="Q4" s="1818"/>
      <c r="R4" s="1818"/>
      <c r="S4" s="1818"/>
      <c r="T4" s="1818"/>
      <c r="U4" s="1818"/>
      <c r="V4" s="1818"/>
      <c r="W4" s="1818"/>
      <c r="X4" s="1818"/>
      <c r="Y4" s="1818"/>
      <c r="Z4" s="1818"/>
      <c r="AA4" s="1818"/>
      <c r="AB4" s="1818"/>
      <c r="AC4" s="1818"/>
      <c r="AD4" s="1818"/>
      <c r="AE4" s="1818"/>
      <c r="AF4" s="1818"/>
      <c r="AG4" s="1818"/>
      <c r="AH4" s="1818"/>
      <c r="AI4" s="1818"/>
      <c r="AJ4" s="1818"/>
      <c r="AK4" s="1818"/>
      <c r="AL4" s="1818"/>
      <c r="AM4" s="1818"/>
      <c r="AN4" s="1818"/>
      <c r="AO4" s="1818"/>
      <c r="AP4" s="1818"/>
      <c r="AQ4" s="1818"/>
      <c r="AR4" s="1818"/>
      <c r="AS4" s="1818"/>
      <c r="AT4" s="1818"/>
      <c r="AU4" s="1818"/>
      <c r="AV4" s="1818"/>
      <c r="AW4" s="1818"/>
      <c r="AX4" s="1818"/>
      <c r="AY4" s="1818"/>
      <c r="AZ4" s="1818"/>
      <c r="BA4" s="1818"/>
      <c r="BB4" s="1818"/>
      <c r="BC4" s="1818"/>
      <c r="BD4" s="1818"/>
      <c r="BE4" s="1818"/>
      <c r="BF4" s="1818"/>
      <c r="BG4" s="1818"/>
      <c r="BH4" s="1818"/>
      <c r="BI4" s="1818"/>
      <c r="BJ4" s="1818"/>
      <c r="BK4" s="1818"/>
      <c r="BL4" s="1818"/>
      <c r="BM4" s="1818"/>
      <c r="BN4" s="1818"/>
      <c r="BO4" s="1818"/>
      <c r="BP4" s="1818"/>
      <c r="BQ4" s="1818"/>
      <c r="BR4" s="1818"/>
      <c r="BS4" s="1818"/>
      <c r="BT4" s="1818"/>
      <c r="BU4" s="1818"/>
      <c r="BV4" s="1821" t="s">
        <v>72</v>
      </c>
      <c r="BW4" s="1822"/>
      <c r="BX4" s="1822"/>
      <c r="BY4" s="1822"/>
      <c r="BZ4" s="1822"/>
      <c r="CA4" s="1822"/>
      <c r="CB4" s="1822"/>
      <c r="CC4" s="1822"/>
      <c r="CD4" s="1822"/>
      <c r="CE4" s="1822"/>
      <c r="CF4" s="1823"/>
      <c r="CG4" s="1833" t="s">
        <v>72</v>
      </c>
      <c r="CH4" s="1833"/>
      <c r="CI4" s="1833"/>
      <c r="CJ4" s="1833"/>
      <c r="CK4" s="1833"/>
      <c r="CL4" s="1833"/>
      <c r="CM4" s="1833"/>
      <c r="CN4" s="1833"/>
      <c r="CO4" s="1833"/>
      <c r="CP4" s="1833"/>
      <c r="CQ4" s="1833"/>
      <c r="CR4" s="1834"/>
    </row>
    <row r="5" spans="2:143" ht="14.25" x14ac:dyDescent="0.2">
      <c r="B5" s="666"/>
      <c r="C5" s="667"/>
      <c r="D5" s="667"/>
      <c r="E5" s="667"/>
      <c r="F5" s="1819"/>
      <c r="G5" s="1820"/>
      <c r="H5" s="1820"/>
      <c r="I5" s="1820"/>
      <c r="J5" s="1820"/>
      <c r="K5" s="1820"/>
      <c r="L5" s="1820"/>
      <c r="M5" s="1820"/>
      <c r="N5" s="1820"/>
      <c r="O5" s="1820"/>
      <c r="P5" s="1820"/>
      <c r="Q5" s="1820"/>
      <c r="R5" s="1820"/>
      <c r="S5" s="1820"/>
      <c r="T5" s="1820"/>
      <c r="U5" s="1820"/>
      <c r="V5" s="1820"/>
      <c r="W5" s="1820"/>
      <c r="X5" s="1820"/>
      <c r="Y5" s="1820"/>
      <c r="Z5" s="1820"/>
      <c r="AA5" s="1820"/>
      <c r="AB5" s="1820"/>
      <c r="AC5" s="1820"/>
      <c r="AD5" s="1820"/>
      <c r="AE5" s="1820"/>
      <c r="AF5" s="1820"/>
      <c r="AG5" s="1820"/>
      <c r="AH5" s="1820"/>
      <c r="AI5" s="1820"/>
      <c r="AJ5" s="1820"/>
      <c r="AK5" s="1820"/>
      <c r="AL5" s="1820"/>
      <c r="AM5" s="1820"/>
      <c r="AN5" s="1820"/>
      <c r="AO5" s="1820"/>
      <c r="AP5" s="1820"/>
      <c r="AQ5" s="1820"/>
      <c r="AR5" s="1820"/>
      <c r="AS5" s="1820"/>
      <c r="AT5" s="1820"/>
      <c r="AU5" s="1820"/>
      <c r="AV5" s="1820"/>
      <c r="AW5" s="1820"/>
      <c r="AX5" s="1820"/>
      <c r="AY5" s="1820"/>
      <c r="AZ5" s="1820"/>
      <c r="BA5" s="1820"/>
      <c r="BB5" s="1820"/>
      <c r="BC5" s="1820"/>
      <c r="BD5" s="1820"/>
      <c r="BE5" s="1820"/>
      <c r="BF5" s="1820"/>
      <c r="BG5" s="1820"/>
      <c r="BH5" s="1820"/>
      <c r="BI5" s="1820"/>
      <c r="BJ5" s="1820"/>
      <c r="BK5" s="1820"/>
      <c r="BL5" s="1820"/>
      <c r="BM5" s="1820"/>
      <c r="BN5" s="1820"/>
      <c r="BO5" s="1820"/>
      <c r="BP5" s="1820"/>
      <c r="BQ5" s="1820"/>
      <c r="BR5" s="1820"/>
      <c r="BS5" s="1820"/>
      <c r="BT5" s="1820"/>
      <c r="BU5" s="1820"/>
      <c r="BV5" s="1824" t="str">
        <f>IF('INGRESO DE DATOS'!C68&lt;&gt;"",'INGRESO DE DATOS'!C68,"")</f>
        <v/>
      </c>
      <c r="BW5" s="1825"/>
      <c r="BX5" s="1825"/>
      <c r="BY5" s="1825"/>
      <c r="BZ5" s="1825"/>
      <c r="CA5" s="1825"/>
      <c r="CB5" s="1825"/>
      <c r="CC5" s="1825"/>
      <c r="CD5" s="1825"/>
      <c r="CE5" s="1825"/>
      <c r="CF5" s="1826"/>
      <c r="CG5" s="1835" t="str">
        <f>IF('INGRESO DE DATOS'!C69&lt;&gt;"",'INGRESO DE DATOS'!C69,"")</f>
        <v/>
      </c>
      <c r="CH5" s="1835"/>
      <c r="CI5" s="1835"/>
      <c r="CJ5" s="1835"/>
      <c r="CK5" s="1835"/>
      <c r="CL5" s="1835"/>
      <c r="CM5" s="1835"/>
      <c r="CN5" s="1835"/>
      <c r="CO5" s="1835"/>
      <c r="CP5" s="1835"/>
      <c r="CQ5" s="1835"/>
      <c r="CR5" s="1836"/>
    </row>
    <row r="6" spans="2:143" ht="5.25" customHeight="1" x14ac:dyDescent="0.2">
      <c r="B6" s="663"/>
      <c r="C6" s="664"/>
      <c r="D6" s="664"/>
      <c r="E6" s="664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70"/>
      <c r="BW6" s="670"/>
      <c r="BX6" s="670"/>
      <c r="BY6" s="670"/>
      <c r="BZ6" s="670"/>
      <c r="CA6" s="670"/>
      <c r="CB6" s="670"/>
      <c r="CC6" s="660"/>
      <c r="CD6" s="660"/>
      <c r="CE6" s="660"/>
      <c r="CF6" s="660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2"/>
    </row>
    <row r="7" spans="2:143" x14ac:dyDescent="0.2">
      <c r="B7" s="665"/>
      <c r="C7" s="673" t="s">
        <v>29</v>
      </c>
      <c r="N7" s="673"/>
      <c r="O7" s="1649" t="s">
        <v>30</v>
      </c>
      <c r="P7" s="1649"/>
      <c r="Q7" s="1649"/>
      <c r="R7" s="1650"/>
      <c r="S7" s="1651"/>
      <c r="T7" s="1652"/>
      <c r="U7" s="1653" t="s">
        <v>31</v>
      </c>
      <c r="V7" s="1654"/>
      <c r="W7" s="1654"/>
      <c r="X7" s="1654"/>
      <c r="Y7" s="1654"/>
      <c r="Z7" s="1654"/>
      <c r="AA7" s="1654"/>
      <c r="AB7" s="1654"/>
      <c r="AC7" s="1654"/>
      <c r="AD7" s="1655"/>
      <c r="AE7" s="1656"/>
      <c r="AF7" s="1657"/>
      <c r="AG7" s="1653" t="s">
        <v>32</v>
      </c>
      <c r="AH7" s="1654"/>
      <c r="AI7" s="1654"/>
      <c r="AJ7" s="1654"/>
      <c r="AK7" s="1654"/>
      <c r="AL7" s="1654"/>
      <c r="AM7" s="1654"/>
      <c r="AN7" s="1654"/>
      <c r="AO7" s="1654"/>
      <c r="AP7" s="1655"/>
      <c r="AQ7" s="1651"/>
      <c r="AR7" s="1652"/>
      <c r="AS7" s="1653" t="s">
        <v>33</v>
      </c>
      <c r="AT7" s="1654"/>
      <c r="AU7" s="1654"/>
      <c r="AV7" s="1654"/>
      <c r="AW7" s="1654"/>
      <c r="AX7" s="1655"/>
      <c r="AY7" s="1658" t="s">
        <v>97</v>
      </c>
      <c r="AZ7" s="1659"/>
      <c r="BA7" s="1653" t="s">
        <v>34</v>
      </c>
      <c r="BB7" s="1654"/>
      <c r="BC7" s="1654"/>
      <c r="BD7" s="1654"/>
      <c r="BE7" s="1654"/>
      <c r="BF7" s="1654"/>
      <c r="BG7" s="1654"/>
      <c r="BH7" s="1654"/>
      <c r="BI7" s="1654"/>
      <c r="BJ7" s="1654"/>
      <c r="BK7" s="1654"/>
      <c r="BL7" s="1654"/>
      <c r="BM7" s="1654"/>
      <c r="BN7" s="1654"/>
      <c r="BO7" s="1655"/>
      <c r="BP7" s="1656"/>
      <c r="BQ7" s="1657"/>
      <c r="BR7" s="1653" t="s">
        <v>35</v>
      </c>
      <c r="BS7" s="1654"/>
      <c r="BT7" s="1654"/>
      <c r="BU7" s="1654"/>
      <c r="BV7" s="1654"/>
      <c r="BW7" s="1654"/>
      <c r="BX7" s="1655"/>
      <c r="BY7" s="1656"/>
      <c r="BZ7" s="1657"/>
      <c r="CA7" s="1653" t="s">
        <v>36</v>
      </c>
      <c r="CB7" s="1654"/>
      <c r="CC7" s="1654"/>
      <c r="CD7" s="1654"/>
      <c r="CE7" s="1654"/>
      <c r="CF7" s="1655"/>
      <c r="CG7" s="1656"/>
      <c r="CH7" s="1657"/>
      <c r="CI7" s="1653" t="s">
        <v>37</v>
      </c>
      <c r="CJ7" s="1654"/>
      <c r="CK7" s="1654"/>
      <c r="CL7" s="1654"/>
      <c r="CM7" s="1654"/>
      <c r="CN7" s="1655"/>
      <c r="CO7" s="1651" t="s">
        <v>97</v>
      </c>
      <c r="CP7" s="1652"/>
      <c r="CR7" s="674"/>
    </row>
    <row r="8" spans="2:143" ht="8.25" customHeight="1" x14ac:dyDescent="0.2">
      <c r="B8" s="665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Q8" s="673"/>
      <c r="AR8" s="673"/>
      <c r="AS8" s="673"/>
      <c r="AV8" s="673"/>
      <c r="AW8" s="673"/>
      <c r="AX8" s="673"/>
      <c r="AY8" s="673"/>
      <c r="AZ8" s="673"/>
      <c r="BA8" s="673"/>
      <c r="BB8" s="673"/>
      <c r="BD8" s="673"/>
      <c r="BE8" s="673"/>
      <c r="BF8" s="673"/>
      <c r="BG8" s="673"/>
      <c r="BH8" s="673"/>
      <c r="BI8" s="673"/>
      <c r="BJ8" s="673"/>
      <c r="BK8" s="673"/>
      <c r="BN8" s="673"/>
      <c r="BO8" s="673"/>
      <c r="BP8" s="673"/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3"/>
      <c r="CF8" s="673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R8" s="674"/>
    </row>
    <row r="9" spans="2:143" s="676" customFormat="1" x14ac:dyDescent="0.2">
      <c r="B9" s="675"/>
      <c r="D9" s="673" t="s">
        <v>78</v>
      </c>
      <c r="F9" s="1651" t="s">
        <v>97</v>
      </c>
      <c r="G9" s="1652"/>
      <c r="J9" s="673" t="s">
        <v>79</v>
      </c>
      <c r="L9" s="1827"/>
      <c r="M9" s="1828"/>
      <c r="Q9" s="673" t="s">
        <v>38</v>
      </c>
      <c r="R9" s="673"/>
      <c r="S9" s="1827"/>
      <c r="T9" s="1828"/>
      <c r="U9" s="673"/>
      <c r="W9" s="673" t="s">
        <v>39</v>
      </c>
      <c r="X9" s="673"/>
      <c r="Y9" s="1827"/>
      <c r="Z9" s="1828"/>
      <c r="AB9" s="673"/>
      <c r="AC9" s="673" t="s">
        <v>40</v>
      </c>
      <c r="AD9" s="673"/>
      <c r="AE9" s="677"/>
      <c r="AF9" s="678"/>
      <c r="AL9" s="673" t="s">
        <v>41</v>
      </c>
      <c r="AM9" s="673"/>
      <c r="AN9" s="677"/>
      <c r="AO9" s="678"/>
      <c r="AT9" s="673" t="s">
        <v>42</v>
      </c>
      <c r="AU9" s="673"/>
      <c r="AV9" s="1827"/>
      <c r="AW9" s="1828"/>
      <c r="BB9" s="673" t="s">
        <v>43</v>
      </c>
      <c r="BC9" s="673"/>
      <c r="BD9" s="1827"/>
      <c r="BE9" s="1828"/>
      <c r="BH9" s="673" t="s">
        <v>301</v>
      </c>
      <c r="BI9" s="673"/>
      <c r="BJ9" s="1827"/>
      <c r="BK9" s="1828"/>
      <c r="BO9" s="673" t="s">
        <v>302</v>
      </c>
      <c r="BP9" s="673"/>
      <c r="BQ9" s="1827"/>
      <c r="BR9" s="1828"/>
      <c r="BS9" s="673"/>
      <c r="BU9" s="673" t="s">
        <v>44</v>
      </c>
      <c r="BV9" s="673"/>
      <c r="BW9" s="1827"/>
      <c r="BX9" s="1828"/>
      <c r="BY9" s="673"/>
      <c r="BZ9" s="673"/>
      <c r="CA9" s="673"/>
      <c r="CB9" s="673"/>
      <c r="CC9" s="673"/>
      <c r="CD9" s="673" t="s">
        <v>45</v>
      </c>
      <c r="CE9" s="673"/>
      <c r="CF9" s="1827"/>
      <c r="CG9" s="1828"/>
      <c r="CH9" s="673"/>
      <c r="CI9" s="673"/>
      <c r="CJ9" s="673"/>
      <c r="CK9" s="673"/>
      <c r="CL9" s="673"/>
      <c r="CM9" s="673" t="s">
        <v>46</v>
      </c>
      <c r="CN9" s="673"/>
      <c r="CO9" s="1827"/>
      <c r="CP9" s="1828"/>
      <c r="CR9" s="679"/>
    </row>
    <row r="10" spans="2:143" ht="6" customHeight="1" x14ac:dyDescent="0.2">
      <c r="B10" s="665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80"/>
      <c r="AT10" s="673"/>
      <c r="AU10" s="673"/>
      <c r="AV10" s="673"/>
      <c r="AW10" s="673"/>
      <c r="AX10" s="673"/>
      <c r="AY10" s="673"/>
      <c r="AZ10" s="673"/>
      <c r="BA10" s="673"/>
      <c r="BB10" s="673"/>
      <c r="BC10" s="673"/>
      <c r="BD10" s="673"/>
      <c r="BE10" s="673"/>
      <c r="BF10" s="673"/>
      <c r="BG10" s="673"/>
      <c r="BH10" s="673"/>
      <c r="BI10" s="673"/>
      <c r="BJ10" s="673"/>
      <c r="BK10" s="673"/>
      <c r="BL10" s="673"/>
      <c r="BM10" s="673"/>
      <c r="BN10" s="673"/>
      <c r="BO10" s="673"/>
      <c r="BP10" s="673"/>
      <c r="BQ10" s="673"/>
      <c r="BR10" s="673"/>
      <c r="BS10" s="673"/>
      <c r="BT10" s="673"/>
      <c r="BU10" s="673"/>
      <c r="BV10" s="673"/>
      <c r="BW10" s="673"/>
      <c r="BX10" s="673"/>
      <c r="BY10" s="673"/>
      <c r="BZ10" s="673"/>
      <c r="CA10" s="673"/>
      <c r="CB10" s="673"/>
      <c r="CC10" s="673"/>
      <c r="CD10" s="673"/>
      <c r="CE10" s="673"/>
      <c r="CF10" s="673"/>
      <c r="CG10" s="673"/>
      <c r="CH10" s="673"/>
      <c r="CI10" s="673"/>
      <c r="CJ10" s="673"/>
      <c r="CK10" s="673"/>
      <c r="CL10" s="673"/>
      <c r="CM10" s="673"/>
      <c r="CN10" s="673"/>
      <c r="CO10" s="673"/>
      <c r="CP10" s="673"/>
      <c r="CR10" s="674"/>
    </row>
    <row r="11" spans="2:143" s="673" customFormat="1" ht="17.25" customHeight="1" x14ac:dyDescent="0.2">
      <c r="B11" s="1667" t="s">
        <v>47</v>
      </c>
      <c r="C11" s="1668"/>
      <c r="D11" s="1668"/>
      <c r="E11" s="1668"/>
      <c r="F11" s="1668" t="s">
        <v>48</v>
      </c>
      <c r="G11" s="1668"/>
      <c r="H11" s="1668"/>
      <c r="I11" s="1668"/>
      <c r="J11" s="1668"/>
      <c r="K11" s="1668"/>
      <c r="L11" s="1662" t="s">
        <v>5</v>
      </c>
      <c r="M11" s="1662"/>
      <c r="N11" s="1662"/>
      <c r="O11" s="1662"/>
      <c r="P11" s="1662"/>
      <c r="Q11" s="1662" t="s">
        <v>49</v>
      </c>
      <c r="R11" s="1662"/>
      <c r="S11" s="1662"/>
      <c r="T11" s="1662"/>
      <c r="U11" s="1662"/>
      <c r="V11" s="1662"/>
      <c r="W11" s="1674" t="s">
        <v>89</v>
      </c>
      <c r="X11" s="1675"/>
      <c r="Y11" s="1675"/>
      <c r="Z11" s="1675"/>
      <c r="AA11" s="1675"/>
      <c r="AB11" s="1676"/>
      <c r="AC11" s="1674" t="s">
        <v>53</v>
      </c>
      <c r="AD11" s="1675"/>
      <c r="AE11" s="1675"/>
      <c r="AF11" s="1675"/>
      <c r="AG11" s="1675"/>
      <c r="AH11" s="1675"/>
      <c r="AI11" s="1676"/>
      <c r="AJ11" s="1677" t="s">
        <v>92</v>
      </c>
      <c r="AK11" s="1678"/>
      <c r="AL11" s="1678"/>
      <c r="AM11" s="1678"/>
      <c r="AN11" s="1678"/>
      <c r="AO11" s="1678"/>
      <c r="AP11" s="1679"/>
      <c r="AQ11" s="1665" t="s">
        <v>50</v>
      </c>
      <c r="AR11" s="1665"/>
      <c r="AS11" s="1665"/>
      <c r="AT11" s="1665"/>
      <c r="AU11" s="1665"/>
      <c r="AV11" s="1666"/>
      <c r="AW11" s="1667" t="s">
        <v>47</v>
      </c>
      <c r="AX11" s="1668"/>
      <c r="AY11" s="1668"/>
      <c r="AZ11" s="1668"/>
      <c r="BA11" s="1668" t="s">
        <v>48</v>
      </c>
      <c r="BB11" s="1668"/>
      <c r="BC11" s="1668"/>
      <c r="BD11" s="1668"/>
      <c r="BE11" s="1668"/>
      <c r="BF11" s="1668"/>
      <c r="BG11" s="1662" t="s">
        <v>5</v>
      </c>
      <c r="BH11" s="1662"/>
      <c r="BI11" s="1662"/>
      <c r="BJ11" s="1662"/>
      <c r="BK11" s="1662"/>
      <c r="BL11" s="1662" t="s">
        <v>49</v>
      </c>
      <c r="BM11" s="1662"/>
      <c r="BN11" s="1662"/>
      <c r="BO11" s="1662"/>
      <c r="BP11" s="1662"/>
      <c r="BQ11" s="1662"/>
      <c r="BR11" s="1674" t="s">
        <v>89</v>
      </c>
      <c r="BS11" s="1675"/>
      <c r="BT11" s="1675"/>
      <c r="BU11" s="1675"/>
      <c r="BV11" s="1675"/>
      <c r="BW11" s="1676"/>
      <c r="BX11" s="1674" t="s">
        <v>53</v>
      </c>
      <c r="BY11" s="1675"/>
      <c r="BZ11" s="1675"/>
      <c r="CA11" s="1675"/>
      <c r="CB11" s="1675"/>
      <c r="CC11" s="1675"/>
      <c r="CD11" s="1676"/>
      <c r="CE11" s="1677" t="s">
        <v>92</v>
      </c>
      <c r="CF11" s="1678"/>
      <c r="CG11" s="1678"/>
      <c r="CH11" s="1678"/>
      <c r="CI11" s="1678"/>
      <c r="CJ11" s="1678"/>
      <c r="CK11" s="1679"/>
      <c r="CL11" s="1680" t="s">
        <v>50</v>
      </c>
      <c r="CM11" s="1681"/>
      <c r="CN11" s="1681"/>
      <c r="CO11" s="1681"/>
      <c r="CP11" s="1681"/>
      <c r="CQ11" s="1681"/>
      <c r="CR11" s="1682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2"/>
      <c r="DJ11" s="682"/>
      <c r="DK11" s="682"/>
      <c r="DL11" s="682"/>
      <c r="DM11" s="682"/>
      <c r="DN11" s="682"/>
      <c r="DO11" s="682"/>
      <c r="DP11" s="682"/>
      <c r="DQ11" s="682"/>
      <c r="DR11" s="682"/>
      <c r="DS11" s="682"/>
      <c r="DT11" s="682"/>
      <c r="DU11" s="682"/>
      <c r="DV11" s="682"/>
      <c r="DW11" s="682"/>
      <c r="DX11" s="682"/>
      <c r="DY11" s="682"/>
      <c r="DZ11" s="682"/>
      <c r="EA11" s="682"/>
      <c r="EB11" s="682"/>
      <c r="EC11" s="682"/>
      <c r="ED11" s="682"/>
      <c r="EE11" s="682"/>
      <c r="EF11" s="682"/>
      <c r="EG11" s="682"/>
      <c r="EH11" s="682"/>
      <c r="EI11" s="682"/>
      <c r="EJ11" s="682"/>
      <c r="EK11" s="682"/>
      <c r="EL11" s="682"/>
      <c r="EM11" s="682"/>
    </row>
    <row r="12" spans="2:143" ht="12.75" customHeight="1" x14ac:dyDescent="0.2">
      <c r="B12" s="1706"/>
      <c r="C12" s="1670"/>
      <c r="D12" s="1670"/>
      <c r="E12" s="1670"/>
      <c r="F12" s="1670"/>
      <c r="G12" s="1670"/>
      <c r="H12" s="1670"/>
      <c r="I12" s="1670"/>
      <c r="J12" s="1670"/>
      <c r="K12" s="1670"/>
      <c r="L12" s="1663"/>
      <c r="M12" s="1663"/>
      <c r="N12" s="1663"/>
      <c r="O12" s="1663"/>
      <c r="P12" s="1663"/>
      <c r="Q12" s="1663"/>
      <c r="R12" s="1663"/>
      <c r="S12" s="1663"/>
      <c r="T12" s="1663"/>
      <c r="U12" s="1663"/>
      <c r="V12" s="1663"/>
      <c r="W12" s="683"/>
      <c r="X12" s="1710" t="s">
        <v>306</v>
      </c>
      <c r="Y12" s="1710"/>
      <c r="Z12" s="1710"/>
      <c r="AA12" s="1710"/>
      <c r="AB12" s="684"/>
      <c r="AC12" s="683"/>
      <c r="AD12" s="1703"/>
      <c r="AE12" s="1703"/>
      <c r="AF12" s="1703"/>
      <c r="AG12" s="1703"/>
      <c r="AH12" s="1703"/>
      <c r="AI12" s="684"/>
      <c r="AJ12" s="683"/>
      <c r="AK12" s="1711" t="s">
        <v>306</v>
      </c>
      <c r="AL12" s="1711"/>
      <c r="AM12" s="1711"/>
      <c r="AN12" s="1711"/>
      <c r="AO12" s="1711"/>
      <c r="AP12" s="684"/>
      <c r="AQ12" s="685" t="s">
        <v>51</v>
      </c>
      <c r="AR12" s="686"/>
      <c r="AS12" s="1719" t="s">
        <v>306</v>
      </c>
      <c r="AT12" s="1719"/>
      <c r="AU12" s="1719"/>
      <c r="AV12" s="1720"/>
      <c r="AW12" s="1669"/>
      <c r="AX12" s="1670"/>
      <c r="AY12" s="1670"/>
      <c r="AZ12" s="1670"/>
      <c r="BA12" s="1670"/>
      <c r="BB12" s="1670"/>
      <c r="BC12" s="1670"/>
      <c r="BD12" s="1670"/>
      <c r="BE12" s="1670"/>
      <c r="BF12" s="1670"/>
      <c r="BG12" s="1663"/>
      <c r="BH12" s="1663"/>
      <c r="BI12" s="1663"/>
      <c r="BJ12" s="1663"/>
      <c r="BK12" s="1663"/>
      <c r="BL12" s="1663"/>
      <c r="BM12" s="1663"/>
      <c r="BN12" s="1663"/>
      <c r="BO12" s="1663"/>
      <c r="BP12" s="1663"/>
      <c r="BQ12" s="1663"/>
      <c r="BR12" s="683"/>
      <c r="BS12" s="1711" t="s">
        <v>306</v>
      </c>
      <c r="BT12" s="1711"/>
      <c r="BU12" s="1711"/>
      <c r="BV12" s="1711"/>
      <c r="BW12" s="684"/>
      <c r="BX12" s="683"/>
      <c r="BY12" s="1703"/>
      <c r="BZ12" s="1703"/>
      <c r="CA12" s="1703"/>
      <c r="CB12" s="1703"/>
      <c r="CC12" s="1703"/>
      <c r="CD12" s="684"/>
      <c r="CE12" s="683"/>
      <c r="CF12" s="1711" t="s">
        <v>306</v>
      </c>
      <c r="CG12" s="1703"/>
      <c r="CH12" s="1703"/>
      <c r="CI12" s="1703"/>
      <c r="CJ12" s="1703"/>
      <c r="CK12" s="684"/>
      <c r="CL12" s="687" t="s">
        <v>51</v>
      </c>
      <c r="CM12" s="688"/>
      <c r="CN12" s="689"/>
      <c r="CO12" s="1719" t="s">
        <v>306</v>
      </c>
      <c r="CP12" s="1719"/>
      <c r="CQ12" s="1719"/>
      <c r="CR12" s="1720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682"/>
      <c r="DT12" s="682"/>
      <c r="DU12" s="682"/>
      <c r="DV12" s="682"/>
      <c r="DW12" s="682"/>
      <c r="DX12" s="682"/>
      <c r="DY12" s="682"/>
      <c r="DZ12" s="682"/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</row>
    <row r="13" spans="2:143" ht="3" customHeight="1" thickBot="1" x14ac:dyDescent="0.25">
      <c r="B13" s="1671"/>
      <c r="C13" s="1672"/>
      <c r="D13" s="1672"/>
      <c r="E13" s="1672"/>
      <c r="F13" s="1672"/>
      <c r="G13" s="1672"/>
      <c r="H13" s="1672"/>
      <c r="I13" s="1672"/>
      <c r="J13" s="1672"/>
      <c r="K13" s="1672"/>
      <c r="L13" s="1664"/>
      <c r="M13" s="1664"/>
      <c r="N13" s="1664"/>
      <c r="O13" s="1664"/>
      <c r="P13" s="1664"/>
      <c r="Q13" s="1664"/>
      <c r="R13" s="1664"/>
      <c r="S13" s="1664"/>
      <c r="T13" s="1664"/>
      <c r="U13" s="1664"/>
      <c r="V13" s="1664"/>
      <c r="W13" s="690"/>
      <c r="X13" s="691"/>
      <c r="Y13" s="691"/>
      <c r="Z13" s="691"/>
      <c r="AA13" s="691"/>
      <c r="AB13" s="692"/>
      <c r="AC13" s="690"/>
      <c r="AD13" s="691"/>
      <c r="AE13" s="691"/>
      <c r="AF13" s="691"/>
      <c r="AG13" s="691"/>
      <c r="AH13" s="691"/>
      <c r="AI13" s="692"/>
      <c r="AJ13" s="690"/>
      <c r="AK13" s="691"/>
      <c r="AL13" s="691"/>
      <c r="AM13" s="691"/>
      <c r="AN13" s="691"/>
      <c r="AO13" s="691"/>
      <c r="AP13" s="692"/>
      <c r="AQ13" s="1700"/>
      <c r="AR13" s="1701"/>
      <c r="AS13" s="1701"/>
      <c r="AT13" s="1701"/>
      <c r="AU13" s="1701"/>
      <c r="AV13" s="1702"/>
      <c r="AW13" s="1671"/>
      <c r="AX13" s="1672"/>
      <c r="AY13" s="1672"/>
      <c r="AZ13" s="1672"/>
      <c r="BA13" s="1672"/>
      <c r="BB13" s="1672"/>
      <c r="BC13" s="1672"/>
      <c r="BD13" s="1672"/>
      <c r="BE13" s="1672"/>
      <c r="BF13" s="1672"/>
      <c r="BG13" s="1664"/>
      <c r="BH13" s="1664"/>
      <c r="BI13" s="1664"/>
      <c r="BJ13" s="1664"/>
      <c r="BK13" s="1664"/>
      <c r="BL13" s="1664"/>
      <c r="BM13" s="1664"/>
      <c r="BN13" s="1664"/>
      <c r="BO13" s="1664"/>
      <c r="BP13" s="1664"/>
      <c r="BQ13" s="1664"/>
      <c r="BR13" s="690"/>
      <c r="BS13" s="691"/>
      <c r="BT13" s="691"/>
      <c r="BU13" s="691"/>
      <c r="BV13" s="691"/>
      <c r="BW13" s="692"/>
      <c r="BX13" s="690"/>
      <c r="BY13" s="691"/>
      <c r="BZ13" s="691"/>
      <c r="CA13" s="691"/>
      <c r="CB13" s="691"/>
      <c r="CC13" s="691"/>
      <c r="CD13" s="692"/>
      <c r="CE13" s="690"/>
      <c r="CF13" s="691"/>
      <c r="CG13" s="691"/>
      <c r="CH13" s="691"/>
      <c r="CI13" s="691"/>
      <c r="CJ13" s="691"/>
      <c r="CK13" s="692"/>
      <c r="CL13" s="1700"/>
      <c r="CM13" s="1701"/>
      <c r="CN13" s="1701"/>
      <c r="CO13" s="1701"/>
      <c r="CP13" s="1701"/>
      <c r="CQ13" s="1701"/>
      <c r="CR13" s="693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  <c r="DD13" s="681"/>
      <c r="DE13" s="681"/>
      <c r="DF13" s="681"/>
      <c r="DG13" s="681"/>
      <c r="DH13" s="681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682"/>
      <c r="DT13" s="682"/>
      <c r="DU13" s="682"/>
      <c r="DV13" s="682"/>
      <c r="DW13" s="682"/>
      <c r="DX13" s="682"/>
      <c r="DY13" s="682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</row>
    <row r="14" spans="2:143" ht="15.95" customHeight="1" thickTop="1" thickBot="1" x14ac:dyDescent="0.3">
      <c r="B14" s="1698">
        <v>1</v>
      </c>
      <c r="C14" s="1699"/>
      <c r="D14" s="1699"/>
      <c r="E14" s="1699"/>
      <c r="F14" s="1713" t="str">
        <f>IF('INGRESO DE DATOS'!A73&lt;&gt;"",'INGRESO DE DATOS'!A73,"")</f>
        <v/>
      </c>
      <c r="G14" s="1714"/>
      <c r="H14" s="1714"/>
      <c r="I14" s="1714"/>
      <c r="J14" s="1714"/>
      <c r="K14" s="1715"/>
      <c r="L14" s="1695"/>
      <c r="M14" s="1696"/>
      <c r="N14" s="1696"/>
      <c r="O14" s="1696"/>
      <c r="P14" s="1728"/>
      <c r="Q14" s="1721" t="str">
        <f>IF('INGRESO DE DATOS'!B73&lt;&gt;"",'INGRESO DE DATOS'!B73,"")</f>
        <v/>
      </c>
      <c r="R14" s="1722"/>
      <c r="S14" s="1722"/>
      <c r="T14" s="1722"/>
      <c r="U14" s="1722"/>
      <c r="V14" s="1723"/>
      <c r="W14" s="1707" t="str">
        <f>IF('INGRESO DE DATOS'!C73&lt;&gt;"",'INGRESO DE DATOS'!C73,"")</f>
        <v/>
      </c>
      <c r="X14" s="1708"/>
      <c r="Y14" s="1708"/>
      <c r="Z14" s="1708"/>
      <c r="AA14" s="1708"/>
      <c r="AB14" s="1709"/>
      <c r="AC14" s="1689"/>
      <c r="AD14" s="1690"/>
      <c r="AE14" s="1690"/>
      <c r="AF14" s="1690"/>
      <c r="AG14" s="1690"/>
      <c r="AH14" s="1690"/>
      <c r="AI14" s="1691"/>
      <c r="AJ14" s="1707" t="str">
        <f t="shared" ref="AJ14:AJ19" si="0">IF(W14="","",W14)</f>
        <v/>
      </c>
      <c r="AK14" s="1708"/>
      <c r="AL14" s="1708"/>
      <c r="AM14" s="1708"/>
      <c r="AN14" s="1708"/>
      <c r="AO14" s="1708"/>
      <c r="AP14" s="1709"/>
      <c r="AQ14" s="1695" t="str">
        <f t="shared" ref="AQ14:AQ19" si="1">IF(Q14="","",IF(Q14&lt;&gt;0,IF(Q14="N.D","N.D",(AJ14*VLOOKUP(Q14,$CZ$14:$DQ$30,10,FALSE)))))</f>
        <v/>
      </c>
      <c r="AR14" s="1696"/>
      <c r="AS14" s="1696"/>
      <c r="AT14" s="1696"/>
      <c r="AU14" s="1696"/>
      <c r="AV14" s="1697"/>
      <c r="AW14" s="1698">
        <v>23</v>
      </c>
      <c r="AX14" s="1699"/>
      <c r="AY14" s="1699"/>
      <c r="AZ14" s="1699"/>
      <c r="BA14" s="1725" t="s">
        <v>52</v>
      </c>
      <c r="BB14" s="1726"/>
      <c r="BC14" s="1726"/>
      <c r="BD14" s="1726"/>
      <c r="BE14" s="1726"/>
      <c r="BF14" s="1727"/>
      <c r="BG14" s="1695"/>
      <c r="BH14" s="1696"/>
      <c r="BI14" s="1696"/>
      <c r="BJ14" s="1696"/>
      <c r="BK14" s="1728"/>
      <c r="BL14" s="1721" t="str">
        <f>IF('INGRESO DE DATOS'!B99&lt;&gt;"",'INGRESO DE DATOS'!B99,"")</f>
        <v/>
      </c>
      <c r="BM14" s="1722"/>
      <c r="BN14" s="1722"/>
      <c r="BO14" s="1722"/>
      <c r="BP14" s="1722"/>
      <c r="BQ14" s="1723"/>
      <c r="BR14" s="1707" t="str">
        <f>IF('INGRESO DE DATOS'!C99&lt;&gt;"",'INGRESO DE DATOS'!C99,"")</f>
        <v/>
      </c>
      <c r="BS14" s="1708"/>
      <c r="BT14" s="1708"/>
      <c r="BU14" s="1708"/>
      <c r="BV14" s="1708"/>
      <c r="BW14" s="1709"/>
      <c r="BX14" s="1689"/>
      <c r="BY14" s="1690"/>
      <c r="BZ14" s="1690"/>
      <c r="CA14" s="1690"/>
      <c r="CB14" s="1690"/>
      <c r="CC14" s="1690"/>
      <c r="CD14" s="1691"/>
      <c r="CE14" s="1707" t="str">
        <f>IF(BR14="","",BR14)</f>
        <v/>
      </c>
      <c r="CF14" s="1708"/>
      <c r="CG14" s="1708"/>
      <c r="CH14" s="1708"/>
      <c r="CI14" s="1708"/>
      <c r="CJ14" s="1708"/>
      <c r="CK14" s="1709"/>
      <c r="CL14" s="1724" t="str">
        <f>IF(BL14="","",IF(BL14&lt;&gt;0,IF(BL14="N.D","N.D",(BR14*VLOOKUP(BL14,$CZ$14:$DQ$30,10,FALSE)))))</f>
        <v/>
      </c>
      <c r="CM14" s="1696"/>
      <c r="CN14" s="1696"/>
      <c r="CO14" s="1696"/>
      <c r="CP14" s="1696"/>
      <c r="CQ14" s="1696"/>
      <c r="CR14" s="1697"/>
      <c r="CS14" s="681"/>
      <c r="CT14" s="681"/>
      <c r="CU14" s="681"/>
      <c r="CV14" s="681"/>
      <c r="CW14" s="681"/>
      <c r="CX14" s="681"/>
      <c r="CY14" s="681"/>
      <c r="CZ14" s="1837" t="s">
        <v>307</v>
      </c>
      <c r="DA14" s="1837"/>
      <c r="DB14" s="1837"/>
      <c r="DC14" s="1837"/>
      <c r="DD14" s="1837"/>
      <c r="DE14" s="1837"/>
      <c r="DF14" s="1837"/>
      <c r="DG14" s="1837"/>
      <c r="DH14" s="1837"/>
      <c r="DI14" s="1842">
        <v>2500</v>
      </c>
      <c r="DJ14" s="1842"/>
      <c r="DK14" s="1842"/>
      <c r="DL14" s="1842"/>
      <c r="DM14" s="1842"/>
      <c r="DN14" s="1842"/>
      <c r="DO14" s="1842"/>
      <c r="DP14" s="1842"/>
      <c r="DQ14" s="1842"/>
      <c r="DR14" s="682"/>
      <c r="DS14" s="682"/>
      <c r="DT14" s="682"/>
      <c r="DU14" s="682"/>
      <c r="DV14" s="682"/>
      <c r="DW14" s="682"/>
      <c r="DX14" s="682"/>
      <c r="DY14" s="682"/>
      <c r="DZ14" s="682"/>
      <c r="EA14" s="682"/>
      <c r="EB14" s="682"/>
      <c r="EC14" s="682"/>
      <c r="ED14" s="682"/>
      <c r="EE14" s="682"/>
      <c r="EF14" s="682"/>
      <c r="EG14" s="682"/>
      <c r="EH14" s="682"/>
      <c r="EI14" s="682"/>
      <c r="EJ14" s="682"/>
      <c r="EK14" s="682"/>
      <c r="EL14" s="682"/>
      <c r="EM14" s="682"/>
    </row>
    <row r="15" spans="2:143" ht="15.95" customHeight="1" thickTop="1" thickBot="1" x14ac:dyDescent="0.3">
      <c r="B15" s="1660">
        <v>2</v>
      </c>
      <c r="C15" s="1661"/>
      <c r="D15" s="1661"/>
      <c r="E15" s="1661"/>
      <c r="F15" s="1713" t="str">
        <f>IF('INGRESO DE DATOS'!A74&lt;&gt;"",'INGRESO DE DATOS'!A74,"")</f>
        <v/>
      </c>
      <c r="G15" s="1714"/>
      <c r="H15" s="1714"/>
      <c r="I15" s="1714"/>
      <c r="J15" s="1714"/>
      <c r="K15" s="1715"/>
      <c r="L15" s="1686"/>
      <c r="M15" s="1687"/>
      <c r="N15" s="1687"/>
      <c r="O15" s="1687"/>
      <c r="P15" s="1729"/>
      <c r="Q15" s="1716" t="str">
        <f>IF('INGRESO DE DATOS'!B74&lt;&gt;"",'INGRESO DE DATOS'!B74,"")</f>
        <v/>
      </c>
      <c r="R15" s="1717"/>
      <c r="S15" s="1717"/>
      <c r="T15" s="1717"/>
      <c r="U15" s="1717"/>
      <c r="V15" s="1718"/>
      <c r="W15" s="1683" t="str">
        <f>IF('INGRESO DE DATOS'!C74&lt;&gt;"",'INGRESO DE DATOS'!C74,"")</f>
        <v/>
      </c>
      <c r="X15" s="1684"/>
      <c r="Y15" s="1684"/>
      <c r="Z15" s="1684"/>
      <c r="AA15" s="1684"/>
      <c r="AB15" s="1685"/>
      <c r="AC15" s="1692"/>
      <c r="AD15" s="1693"/>
      <c r="AE15" s="1693"/>
      <c r="AF15" s="1693"/>
      <c r="AG15" s="1693"/>
      <c r="AH15" s="1693"/>
      <c r="AI15" s="1694"/>
      <c r="AJ15" s="1683" t="str">
        <f t="shared" si="0"/>
        <v/>
      </c>
      <c r="AK15" s="1684"/>
      <c r="AL15" s="1684"/>
      <c r="AM15" s="1684"/>
      <c r="AN15" s="1684"/>
      <c r="AO15" s="1684"/>
      <c r="AP15" s="1685"/>
      <c r="AQ15" s="1686" t="str">
        <f t="shared" si="1"/>
        <v/>
      </c>
      <c r="AR15" s="1687"/>
      <c r="AS15" s="1687"/>
      <c r="AT15" s="1687"/>
      <c r="AU15" s="1687"/>
      <c r="AV15" s="1688"/>
      <c r="AW15" s="1660">
        <v>24</v>
      </c>
      <c r="AX15" s="1661"/>
      <c r="AY15" s="1661"/>
      <c r="AZ15" s="1661"/>
      <c r="BA15" s="1716" t="str">
        <f>IF('INGRESO DE DATOS'!A100&lt;&gt;"",'INGRESO DE DATOS'!A100,"")</f>
        <v/>
      </c>
      <c r="BB15" s="1717"/>
      <c r="BC15" s="1717"/>
      <c r="BD15" s="1717"/>
      <c r="BE15" s="1717"/>
      <c r="BF15" s="1718"/>
      <c r="BG15" s="1686"/>
      <c r="BH15" s="1687"/>
      <c r="BI15" s="1687"/>
      <c r="BJ15" s="1687"/>
      <c r="BK15" s="1729"/>
      <c r="BL15" s="1716" t="str">
        <f>IF('INGRESO DE DATOS'!B100&lt;&gt;"",'INGRESO DE DATOS'!B100,"")</f>
        <v/>
      </c>
      <c r="BM15" s="1717"/>
      <c r="BN15" s="1717"/>
      <c r="BO15" s="1717"/>
      <c r="BP15" s="1717"/>
      <c r="BQ15" s="1718"/>
      <c r="BR15" s="1683" t="str">
        <f>IF('INGRESO DE DATOS'!C100&lt;&gt;"",'INGRESO DE DATOS'!C100,"")</f>
        <v/>
      </c>
      <c r="BS15" s="1684"/>
      <c r="BT15" s="1684"/>
      <c r="BU15" s="1684"/>
      <c r="BV15" s="1684"/>
      <c r="BW15" s="1685"/>
      <c r="BX15" s="1692"/>
      <c r="BY15" s="1693"/>
      <c r="BZ15" s="1693"/>
      <c r="CA15" s="1693"/>
      <c r="CB15" s="1693"/>
      <c r="CC15" s="1693"/>
      <c r="CD15" s="1694"/>
      <c r="CE15" s="1683" t="str">
        <f>IF(BR15="","",BR15)</f>
        <v/>
      </c>
      <c r="CF15" s="1684"/>
      <c r="CG15" s="1684"/>
      <c r="CH15" s="1684"/>
      <c r="CI15" s="1684"/>
      <c r="CJ15" s="1684"/>
      <c r="CK15" s="1685"/>
      <c r="CL15" s="1730" t="str">
        <f>IF(BL15="","",IF(BL15&lt;&gt;0,IF(BL15="N.D","N.D",(BR15*VLOOKUP(BL15,$CZ$14:$DQ$30,10,FALSE)))))</f>
        <v/>
      </c>
      <c r="CM15" s="1687"/>
      <c r="CN15" s="1687"/>
      <c r="CO15" s="1687"/>
      <c r="CP15" s="1687"/>
      <c r="CQ15" s="1687"/>
      <c r="CR15" s="1688"/>
      <c r="CZ15" s="1837" t="s">
        <v>308</v>
      </c>
      <c r="DA15" s="1837"/>
      <c r="DB15" s="1837"/>
      <c r="DC15" s="1837"/>
      <c r="DD15" s="1837"/>
      <c r="DE15" s="1837"/>
      <c r="DF15" s="1837"/>
      <c r="DG15" s="1837"/>
      <c r="DH15" s="1837"/>
      <c r="DI15" s="1842">
        <v>2000</v>
      </c>
      <c r="DJ15" s="1842"/>
      <c r="DK15" s="1842"/>
      <c r="DL15" s="1842"/>
      <c r="DM15" s="1842"/>
      <c r="DN15" s="1842"/>
      <c r="DO15" s="1842"/>
      <c r="DP15" s="1842"/>
      <c r="DQ15" s="1842"/>
    </row>
    <row r="16" spans="2:143" ht="15.95" customHeight="1" thickTop="1" thickBot="1" x14ac:dyDescent="0.3">
      <c r="B16" s="1712">
        <v>3</v>
      </c>
      <c r="C16" s="1693"/>
      <c r="D16" s="1693"/>
      <c r="E16" s="1694"/>
      <c r="F16" s="1713" t="str">
        <f>IF('INGRESO DE DATOS'!A75&lt;&gt;"",'INGRESO DE DATOS'!A75,"")</f>
        <v/>
      </c>
      <c r="G16" s="1714"/>
      <c r="H16" s="1714"/>
      <c r="I16" s="1714"/>
      <c r="J16" s="1714"/>
      <c r="K16" s="1715"/>
      <c r="L16" s="1686"/>
      <c r="M16" s="1687"/>
      <c r="N16" s="1687"/>
      <c r="O16" s="1687"/>
      <c r="P16" s="1729"/>
      <c r="Q16" s="1716" t="str">
        <f>IF('INGRESO DE DATOS'!B75&lt;&gt;"",'INGRESO DE DATOS'!B75,"")</f>
        <v/>
      </c>
      <c r="R16" s="1717"/>
      <c r="S16" s="1717"/>
      <c r="T16" s="1717"/>
      <c r="U16" s="1717"/>
      <c r="V16" s="1718"/>
      <c r="W16" s="1683" t="str">
        <f>IF('INGRESO DE DATOS'!C75&lt;&gt;"",'INGRESO DE DATOS'!C75,"")</f>
        <v/>
      </c>
      <c r="X16" s="1684"/>
      <c r="Y16" s="1684"/>
      <c r="Z16" s="1684"/>
      <c r="AA16" s="1684"/>
      <c r="AB16" s="1685"/>
      <c r="AC16" s="1692"/>
      <c r="AD16" s="1693"/>
      <c r="AE16" s="1693"/>
      <c r="AF16" s="1693"/>
      <c r="AG16" s="1693"/>
      <c r="AH16" s="1693"/>
      <c r="AI16" s="1694"/>
      <c r="AJ16" s="1683" t="str">
        <f t="shared" si="0"/>
        <v/>
      </c>
      <c r="AK16" s="1684"/>
      <c r="AL16" s="1684"/>
      <c r="AM16" s="1684"/>
      <c r="AN16" s="1684"/>
      <c r="AO16" s="1684"/>
      <c r="AP16" s="1685"/>
      <c r="AQ16" s="1730" t="str">
        <f t="shared" si="1"/>
        <v/>
      </c>
      <c r="AR16" s="1687"/>
      <c r="AS16" s="1687"/>
      <c r="AT16" s="1687"/>
      <c r="AU16" s="1687"/>
      <c r="AV16" s="1688"/>
      <c r="AW16" s="1660">
        <v>25</v>
      </c>
      <c r="AX16" s="1661"/>
      <c r="AY16" s="1661"/>
      <c r="AZ16" s="1661"/>
      <c r="BA16" s="1716" t="str">
        <f>IF('INGRESO DE DATOS'!A101&lt;&gt;"",'INGRESO DE DATOS'!A101,"")</f>
        <v/>
      </c>
      <c r="BB16" s="1717"/>
      <c r="BC16" s="1717"/>
      <c r="BD16" s="1717"/>
      <c r="BE16" s="1717"/>
      <c r="BF16" s="1718"/>
      <c r="BG16" s="1686"/>
      <c r="BH16" s="1687"/>
      <c r="BI16" s="1687"/>
      <c r="BJ16" s="1687"/>
      <c r="BK16" s="1729"/>
      <c r="BL16" s="1716" t="str">
        <f>IF('INGRESO DE DATOS'!B101&lt;&gt;"",'INGRESO DE DATOS'!B101,"")</f>
        <v/>
      </c>
      <c r="BM16" s="1717"/>
      <c r="BN16" s="1717"/>
      <c r="BO16" s="1717"/>
      <c r="BP16" s="1717"/>
      <c r="BQ16" s="1718"/>
      <c r="BR16" s="1683" t="str">
        <f>IF('INGRESO DE DATOS'!C101&lt;&gt;"",'INGRESO DE DATOS'!C101,"")</f>
        <v/>
      </c>
      <c r="BS16" s="1684"/>
      <c r="BT16" s="1684"/>
      <c r="BU16" s="1684"/>
      <c r="BV16" s="1684"/>
      <c r="BW16" s="1685"/>
      <c r="BX16" s="1692"/>
      <c r="BY16" s="1693"/>
      <c r="BZ16" s="1693"/>
      <c r="CA16" s="1693"/>
      <c r="CB16" s="1693"/>
      <c r="CC16" s="1693"/>
      <c r="CD16" s="1694"/>
      <c r="CE16" s="1683" t="str">
        <f>IF(BR16="","",BR16)</f>
        <v/>
      </c>
      <c r="CF16" s="1684"/>
      <c r="CG16" s="1684"/>
      <c r="CH16" s="1684"/>
      <c r="CI16" s="1684"/>
      <c r="CJ16" s="1684"/>
      <c r="CK16" s="1685"/>
      <c r="CL16" s="1730" t="str">
        <f>IF(BL16="","",IF(BL16&lt;&gt;0,IF(BL16="N.D","N.D",(BR16*VLOOKUP(BL16,$CZ$14:$DQ$30,10,FALSE)))))</f>
        <v/>
      </c>
      <c r="CM16" s="1687"/>
      <c r="CN16" s="1687"/>
      <c r="CO16" s="1687"/>
      <c r="CP16" s="1687"/>
      <c r="CQ16" s="1687"/>
      <c r="CR16" s="1688"/>
      <c r="CZ16" s="1837" t="s">
        <v>309</v>
      </c>
      <c r="DA16" s="1837"/>
      <c r="DB16" s="1837"/>
      <c r="DC16" s="1837"/>
      <c r="DD16" s="1837"/>
      <c r="DE16" s="1837"/>
      <c r="DF16" s="1837"/>
      <c r="DG16" s="1837"/>
      <c r="DH16" s="1837"/>
      <c r="DI16" s="1842">
        <v>1500</v>
      </c>
      <c r="DJ16" s="1842"/>
      <c r="DK16" s="1842"/>
      <c r="DL16" s="1842"/>
      <c r="DM16" s="1842"/>
      <c r="DN16" s="1842"/>
      <c r="DO16" s="1842"/>
      <c r="DP16" s="1842"/>
      <c r="DQ16" s="1842"/>
    </row>
    <row r="17" spans="2:121" ht="15.95" customHeight="1" thickTop="1" thickBot="1" x14ac:dyDescent="0.3">
      <c r="B17" s="1712">
        <v>4</v>
      </c>
      <c r="C17" s="1693"/>
      <c r="D17" s="1693"/>
      <c r="E17" s="1694"/>
      <c r="F17" s="1713" t="str">
        <f>IF('INGRESO DE DATOS'!A76&lt;&gt;"",'INGRESO DE DATOS'!A76,"")</f>
        <v/>
      </c>
      <c r="G17" s="1714"/>
      <c r="H17" s="1714"/>
      <c r="I17" s="1714"/>
      <c r="J17" s="1714"/>
      <c r="K17" s="1715"/>
      <c r="L17" s="1686"/>
      <c r="M17" s="1687"/>
      <c r="N17" s="1687"/>
      <c r="O17" s="1687"/>
      <c r="P17" s="1729"/>
      <c r="Q17" s="1716" t="str">
        <f>IF('INGRESO DE DATOS'!B76&lt;&gt;"",'INGRESO DE DATOS'!B76,"")</f>
        <v/>
      </c>
      <c r="R17" s="1717"/>
      <c r="S17" s="1717"/>
      <c r="T17" s="1717"/>
      <c r="U17" s="1717"/>
      <c r="V17" s="1718"/>
      <c r="W17" s="1683" t="str">
        <f>IF('INGRESO DE DATOS'!C76&lt;&gt;"",'INGRESO DE DATOS'!C76,"")</f>
        <v/>
      </c>
      <c r="X17" s="1684"/>
      <c r="Y17" s="1684"/>
      <c r="Z17" s="1684"/>
      <c r="AA17" s="1684"/>
      <c r="AB17" s="1685"/>
      <c r="AC17" s="1692"/>
      <c r="AD17" s="1693"/>
      <c r="AE17" s="1693"/>
      <c r="AF17" s="1693"/>
      <c r="AG17" s="1693"/>
      <c r="AH17" s="1693"/>
      <c r="AI17" s="1694"/>
      <c r="AJ17" s="1683" t="str">
        <f t="shared" si="0"/>
        <v/>
      </c>
      <c r="AK17" s="1684"/>
      <c r="AL17" s="1684"/>
      <c r="AM17" s="1684"/>
      <c r="AN17" s="1684"/>
      <c r="AO17" s="1684"/>
      <c r="AP17" s="1685"/>
      <c r="AQ17" s="1730" t="str">
        <f t="shared" si="1"/>
        <v/>
      </c>
      <c r="AR17" s="1687"/>
      <c r="AS17" s="1687"/>
      <c r="AT17" s="1687"/>
      <c r="AU17" s="1687"/>
      <c r="AV17" s="1688"/>
      <c r="AW17" s="1660">
        <v>26</v>
      </c>
      <c r="AX17" s="1661"/>
      <c r="AY17" s="1661"/>
      <c r="AZ17" s="1661"/>
      <c r="BA17" s="1716" t="str">
        <f>IF('INGRESO DE DATOS'!A102&lt;&gt;"",'INGRESO DE DATOS'!A102,"")</f>
        <v/>
      </c>
      <c r="BB17" s="1717"/>
      <c r="BC17" s="1717"/>
      <c r="BD17" s="1717"/>
      <c r="BE17" s="1717"/>
      <c r="BF17" s="1718"/>
      <c r="BG17" s="1686"/>
      <c r="BH17" s="1687"/>
      <c r="BI17" s="1687"/>
      <c r="BJ17" s="1687"/>
      <c r="BK17" s="1729"/>
      <c r="BL17" s="1716" t="str">
        <f>IF('INGRESO DE DATOS'!B102&lt;&gt;"",'INGRESO DE DATOS'!B102,"")</f>
        <v/>
      </c>
      <c r="BM17" s="1717"/>
      <c r="BN17" s="1717"/>
      <c r="BO17" s="1717"/>
      <c r="BP17" s="1717"/>
      <c r="BQ17" s="1718"/>
      <c r="BR17" s="1683" t="str">
        <f>IF('INGRESO DE DATOS'!C102&lt;&gt;"",'INGRESO DE DATOS'!C102,"")</f>
        <v/>
      </c>
      <c r="BS17" s="1684"/>
      <c r="BT17" s="1684"/>
      <c r="BU17" s="1684"/>
      <c r="BV17" s="1684"/>
      <c r="BW17" s="1685"/>
      <c r="BX17" s="1692"/>
      <c r="BY17" s="1693"/>
      <c r="BZ17" s="1693"/>
      <c r="CA17" s="1693"/>
      <c r="CB17" s="1693"/>
      <c r="CC17" s="1693"/>
      <c r="CD17" s="1694"/>
      <c r="CE17" s="1683" t="str">
        <f>IF(BR17="","",BR17)</f>
        <v/>
      </c>
      <c r="CF17" s="1684"/>
      <c r="CG17" s="1684"/>
      <c r="CH17" s="1684"/>
      <c r="CI17" s="1684"/>
      <c r="CJ17" s="1684"/>
      <c r="CK17" s="1685"/>
      <c r="CL17" s="1730" t="str">
        <f>IF(BL17="","",IF(BL17&lt;&gt;0,IF(BL17="N.D","N.D",(BR17*VLOOKUP(BL17,$CZ$14:$DQ$30,10,FALSE)))))</f>
        <v/>
      </c>
      <c r="CM17" s="1687"/>
      <c r="CN17" s="1687"/>
      <c r="CO17" s="1687"/>
      <c r="CP17" s="1687"/>
      <c r="CQ17" s="1687"/>
      <c r="CR17" s="1688"/>
      <c r="CZ17" s="1838" t="s">
        <v>310</v>
      </c>
      <c r="DA17" s="1838"/>
      <c r="DB17" s="1838"/>
      <c r="DC17" s="1838"/>
      <c r="DD17" s="1838"/>
      <c r="DE17" s="1838"/>
      <c r="DF17" s="1838"/>
      <c r="DG17" s="1838"/>
      <c r="DH17" s="1838"/>
      <c r="DI17" s="1842">
        <v>1000</v>
      </c>
      <c r="DJ17" s="1842"/>
      <c r="DK17" s="1842"/>
      <c r="DL17" s="1842"/>
      <c r="DM17" s="1842"/>
      <c r="DN17" s="1842"/>
      <c r="DO17" s="1842"/>
      <c r="DP17" s="1842"/>
      <c r="DQ17" s="1842"/>
    </row>
    <row r="18" spans="2:121" ht="15.95" customHeight="1" thickTop="1" thickBot="1" x14ac:dyDescent="0.3">
      <c r="B18" s="1712">
        <v>5</v>
      </c>
      <c r="C18" s="1693"/>
      <c r="D18" s="1693"/>
      <c r="E18" s="1694"/>
      <c r="F18" s="1713" t="str">
        <f>IF('INGRESO DE DATOS'!A77&lt;&gt;"",'INGRESO DE DATOS'!A77,"")</f>
        <v/>
      </c>
      <c r="G18" s="1714"/>
      <c r="H18" s="1714"/>
      <c r="I18" s="1714"/>
      <c r="J18" s="1714"/>
      <c r="K18" s="1715"/>
      <c r="L18" s="1686"/>
      <c r="M18" s="1687"/>
      <c r="N18" s="1687"/>
      <c r="O18" s="1687"/>
      <c r="P18" s="1729"/>
      <c r="Q18" s="1716" t="str">
        <f>IF('INGRESO DE DATOS'!B77&lt;&gt;"",'INGRESO DE DATOS'!B77,"")</f>
        <v/>
      </c>
      <c r="R18" s="1717"/>
      <c r="S18" s="1717"/>
      <c r="T18" s="1717"/>
      <c r="U18" s="1717"/>
      <c r="V18" s="1718"/>
      <c r="W18" s="1683" t="str">
        <f>IF('INGRESO DE DATOS'!C77&lt;&gt;"",'INGRESO DE DATOS'!C77,"")</f>
        <v/>
      </c>
      <c r="X18" s="1684"/>
      <c r="Y18" s="1684"/>
      <c r="Z18" s="1684"/>
      <c r="AA18" s="1684"/>
      <c r="AB18" s="1685"/>
      <c r="AC18" s="1692"/>
      <c r="AD18" s="1693"/>
      <c r="AE18" s="1693"/>
      <c r="AF18" s="1693"/>
      <c r="AG18" s="1693"/>
      <c r="AH18" s="1693"/>
      <c r="AI18" s="1694"/>
      <c r="AJ18" s="1683" t="str">
        <f t="shared" si="0"/>
        <v/>
      </c>
      <c r="AK18" s="1684"/>
      <c r="AL18" s="1684"/>
      <c r="AM18" s="1684"/>
      <c r="AN18" s="1684"/>
      <c r="AO18" s="1684"/>
      <c r="AP18" s="1685"/>
      <c r="AQ18" s="1730" t="str">
        <f t="shared" si="1"/>
        <v/>
      </c>
      <c r="AR18" s="1687"/>
      <c r="AS18" s="1687"/>
      <c r="AT18" s="1687"/>
      <c r="AU18" s="1687"/>
      <c r="AV18" s="1688"/>
      <c r="AW18" s="1732" t="s">
        <v>53</v>
      </c>
      <c r="AX18" s="1733"/>
      <c r="AY18" s="1733"/>
      <c r="AZ18" s="1733"/>
      <c r="BA18" s="1733"/>
      <c r="BB18" s="1733"/>
      <c r="BC18" s="1733"/>
      <c r="BD18" s="1733"/>
      <c r="BE18" s="1733"/>
      <c r="BF18" s="1734"/>
      <c r="BG18" s="1692"/>
      <c r="BH18" s="1693"/>
      <c r="BI18" s="1693"/>
      <c r="BJ18" s="1693"/>
      <c r="BK18" s="1694"/>
      <c r="BL18" s="1692"/>
      <c r="BM18" s="1693"/>
      <c r="BN18" s="1693"/>
      <c r="BO18" s="1693"/>
      <c r="BP18" s="1693"/>
      <c r="BQ18" s="1694"/>
      <c r="BR18" s="1692"/>
      <c r="BS18" s="1693"/>
      <c r="BT18" s="1693"/>
      <c r="BU18" s="1693"/>
      <c r="BV18" s="1693"/>
      <c r="BW18" s="1694"/>
      <c r="BX18" s="1692"/>
      <c r="BY18" s="1693"/>
      <c r="BZ18" s="1693"/>
      <c r="CA18" s="1693"/>
      <c r="CB18" s="1693"/>
      <c r="CC18" s="1693"/>
      <c r="CD18" s="1694"/>
      <c r="CE18" s="1692"/>
      <c r="CF18" s="1693"/>
      <c r="CG18" s="1693"/>
      <c r="CH18" s="1693"/>
      <c r="CI18" s="1693"/>
      <c r="CJ18" s="1693"/>
      <c r="CK18" s="1694"/>
      <c r="CL18" s="1692"/>
      <c r="CM18" s="1693"/>
      <c r="CN18" s="1693"/>
      <c r="CO18" s="1693"/>
      <c r="CP18" s="1693"/>
      <c r="CQ18" s="1693"/>
      <c r="CR18" s="1731"/>
      <c r="CZ18" s="1837" t="s">
        <v>311</v>
      </c>
      <c r="DA18" s="1837"/>
      <c r="DB18" s="1837"/>
      <c r="DC18" s="1837"/>
      <c r="DD18" s="1837"/>
      <c r="DE18" s="1837"/>
      <c r="DF18" s="1837"/>
      <c r="DG18" s="1837"/>
      <c r="DH18" s="1837"/>
      <c r="DI18" s="1842">
        <v>500</v>
      </c>
      <c r="DJ18" s="1842"/>
      <c r="DK18" s="1842"/>
      <c r="DL18" s="1842"/>
      <c r="DM18" s="1842"/>
      <c r="DN18" s="1842"/>
      <c r="DO18" s="1842"/>
      <c r="DP18" s="1842"/>
      <c r="DQ18" s="1842"/>
    </row>
    <row r="19" spans="2:121" ht="15.95" customHeight="1" thickTop="1" thickBot="1" x14ac:dyDescent="0.3">
      <c r="B19" s="1712">
        <v>6</v>
      </c>
      <c r="C19" s="1693"/>
      <c r="D19" s="1693"/>
      <c r="E19" s="1694"/>
      <c r="F19" s="1713" t="str">
        <f>IF('INGRESO DE DATOS'!A78&lt;&gt;"",'INGRESO DE DATOS'!A78,"")</f>
        <v/>
      </c>
      <c r="G19" s="1714"/>
      <c r="H19" s="1714"/>
      <c r="I19" s="1714"/>
      <c r="J19" s="1714"/>
      <c r="K19" s="1715"/>
      <c r="L19" s="1686"/>
      <c r="M19" s="1687"/>
      <c r="N19" s="1687"/>
      <c r="O19" s="1687"/>
      <c r="P19" s="1729"/>
      <c r="Q19" s="1716" t="str">
        <f>IF('INGRESO DE DATOS'!B78&lt;&gt;"",'INGRESO DE DATOS'!B78,"")</f>
        <v/>
      </c>
      <c r="R19" s="1717"/>
      <c r="S19" s="1717"/>
      <c r="T19" s="1717"/>
      <c r="U19" s="1717"/>
      <c r="V19" s="1718"/>
      <c r="W19" s="1683" t="str">
        <f>IF('INGRESO DE DATOS'!C78&lt;&gt;"",'INGRESO DE DATOS'!C78,"")</f>
        <v/>
      </c>
      <c r="X19" s="1684"/>
      <c r="Y19" s="1684"/>
      <c r="Z19" s="1684"/>
      <c r="AA19" s="1684"/>
      <c r="AB19" s="1685"/>
      <c r="AC19" s="1692"/>
      <c r="AD19" s="1693"/>
      <c r="AE19" s="1693"/>
      <c r="AF19" s="1693"/>
      <c r="AG19" s="1693"/>
      <c r="AH19" s="1693"/>
      <c r="AI19" s="1694"/>
      <c r="AJ19" s="1683" t="str">
        <f t="shared" si="0"/>
        <v/>
      </c>
      <c r="AK19" s="1684"/>
      <c r="AL19" s="1684"/>
      <c r="AM19" s="1684"/>
      <c r="AN19" s="1684"/>
      <c r="AO19" s="1684"/>
      <c r="AP19" s="1685"/>
      <c r="AQ19" s="1730" t="str">
        <f t="shared" si="1"/>
        <v/>
      </c>
      <c r="AR19" s="1687"/>
      <c r="AS19" s="1687"/>
      <c r="AT19" s="1687"/>
      <c r="AU19" s="1687"/>
      <c r="AV19" s="1688"/>
      <c r="AW19" s="1660">
        <v>27</v>
      </c>
      <c r="AX19" s="1661"/>
      <c r="AY19" s="1661"/>
      <c r="AZ19" s="1661"/>
      <c r="BA19" s="1716" t="str">
        <f>IF('INGRESO DE DATOS'!A104&lt;&gt;"",'INGRESO DE DATOS'!A104,"")</f>
        <v/>
      </c>
      <c r="BB19" s="1717"/>
      <c r="BC19" s="1717"/>
      <c r="BD19" s="1717"/>
      <c r="BE19" s="1717"/>
      <c r="BF19" s="1718"/>
      <c r="BG19" s="1686"/>
      <c r="BH19" s="1687"/>
      <c r="BI19" s="1687"/>
      <c r="BJ19" s="1687"/>
      <c r="BK19" s="1729"/>
      <c r="BL19" s="1716" t="str">
        <f>IF('INGRESO DE DATOS'!B104&lt;&gt;"",'INGRESO DE DATOS'!B104,"")</f>
        <v/>
      </c>
      <c r="BM19" s="1717"/>
      <c r="BN19" s="1717"/>
      <c r="BO19" s="1717"/>
      <c r="BP19" s="1717"/>
      <c r="BQ19" s="1718"/>
      <c r="BR19" s="1683" t="str">
        <f>IF('INGRESO DE DATOS'!C104&lt;&gt;"",'INGRESO DE DATOS'!C104,"")</f>
        <v/>
      </c>
      <c r="BS19" s="1684"/>
      <c r="BT19" s="1684"/>
      <c r="BU19" s="1684"/>
      <c r="BV19" s="1684"/>
      <c r="BW19" s="1685"/>
      <c r="BX19" s="1692"/>
      <c r="BY19" s="1693"/>
      <c r="BZ19" s="1693"/>
      <c r="CA19" s="1693"/>
      <c r="CB19" s="1693"/>
      <c r="CC19" s="1693"/>
      <c r="CD19" s="1694"/>
      <c r="CE19" s="1683" t="str">
        <f>IF(BR19="","",BR19)</f>
        <v/>
      </c>
      <c r="CF19" s="1684"/>
      <c r="CG19" s="1684"/>
      <c r="CH19" s="1684"/>
      <c r="CI19" s="1684"/>
      <c r="CJ19" s="1684"/>
      <c r="CK19" s="1685"/>
      <c r="CL19" s="1730" t="str">
        <f>IF(BL19="","",IF(BL19&lt;&gt;0,IF(BL19="N.D","N.D",(BR19*VLOOKUP(BL19,$CZ$14:$DQ$30,10,FALSE)))))</f>
        <v/>
      </c>
      <c r="CM19" s="1687"/>
      <c r="CN19" s="1687"/>
      <c r="CO19" s="1687"/>
      <c r="CP19" s="1687"/>
      <c r="CQ19" s="1687"/>
      <c r="CR19" s="1688"/>
      <c r="CZ19" s="1837" t="s">
        <v>312</v>
      </c>
      <c r="DA19" s="1837"/>
      <c r="DB19" s="1837"/>
      <c r="DC19" s="1837"/>
      <c r="DD19" s="1837"/>
      <c r="DE19" s="1837"/>
      <c r="DF19" s="1837"/>
      <c r="DG19" s="1837"/>
      <c r="DH19" s="1837"/>
      <c r="DI19" s="1842">
        <v>200</v>
      </c>
      <c r="DJ19" s="1842"/>
      <c r="DK19" s="1842"/>
      <c r="DL19" s="1842"/>
      <c r="DM19" s="1842"/>
      <c r="DN19" s="1842"/>
      <c r="DO19" s="1842"/>
      <c r="DP19" s="1842"/>
      <c r="DQ19" s="1842"/>
    </row>
    <row r="20" spans="2:121" ht="15.95" customHeight="1" thickTop="1" thickBot="1" x14ac:dyDescent="0.3">
      <c r="B20" s="1732" t="s">
        <v>53</v>
      </c>
      <c r="C20" s="1733"/>
      <c r="D20" s="1733"/>
      <c r="E20" s="1733"/>
      <c r="F20" s="1733"/>
      <c r="G20" s="1733"/>
      <c r="H20" s="1733"/>
      <c r="I20" s="1733"/>
      <c r="J20" s="1733"/>
      <c r="K20" s="1734"/>
      <c r="L20" s="1692"/>
      <c r="M20" s="1693"/>
      <c r="N20" s="1693"/>
      <c r="O20" s="1693"/>
      <c r="P20" s="1694"/>
      <c r="Q20" s="1692"/>
      <c r="R20" s="1693"/>
      <c r="S20" s="1693"/>
      <c r="T20" s="1693"/>
      <c r="U20" s="1693"/>
      <c r="V20" s="1694"/>
      <c r="W20" s="1692"/>
      <c r="X20" s="1693"/>
      <c r="Y20" s="1693"/>
      <c r="Z20" s="1693"/>
      <c r="AA20" s="1693"/>
      <c r="AB20" s="1694"/>
      <c r="AC20" s="1692"/>
      <c r="AD20" s="1693"/>
      <c r="AE20" s="1693"/>
      <c r="AF20" s="1693"/>
      <c r="AG20" s="1693"/>
      <c r="AH20" s="1693"/>
      <c r="AI20" s="1694"/>
      <c r="AJ20" s="1692"/>
      <c r="AK20" s="1693"/>
      <c r="AL20" s="1693"/>
      <c r="AM20" s="1693"/>
      <c r="AN20" s="1693"/>
      <c r="AO20" s="1693"/>
      <c r="AP20" s="1694"/>
      <c r="AQ20" s="1692"/>
      <c r="AR20" s="1693"/>
      <c r="AS20" s="1693"/>
      <c r="AT20" s="1693"/>
      <c r="AU20" s="1693"/>
      <c r="AV20" s="1731"/>
      <c r="AW20" s="1712">
        <v>28</v>
      </c>
      <c r="AX20" s="1693"/>
      <c r="AY20" s="1693"/>
      <c r="AZ20" s="1694"/>
      <c r="BA20" s="1716" t="str">
        <f>IF('INGRESO DE DATOS'!A105&lt;&gt;"",'INGRESO DE DATOS'!A105,"")</f>
        <v/>
      </c>
      <c r="BB20" s="1717"/>
      <c r="BC20" s="1717"/>
      <c r="BD20" s="1717"/>
      <c r="BE20" s="1717"/>
      <c r="BF20" s="1718"/>
      <c r="BG20" s="1686"/>
      <c r="BH20" s="1687"/>
      <c r="BI20" s="1687"/>
      <c r="BJ20" s="1687"/>
      <c r="BK20" s="1729"/>
      <c r="BL20" s="1716" t="str">
        <f>IF('INGRESO DE DATOS'!B105&lt;&gt;"",'INGRESO DE DATOS'!B105,"")</f>
        <v/>
      </c>
      <c r="BM20" s="1717"/>
      <c r="BN20" s="1717"/>
      <c r="BO20" s="1717"/>
      <c r="BP20" s="1717"/>
      <c r="BQ20" s="1718"/>
      <c r="BR20" s="1683" t="str">
        <f>IF('INGRESO DE DATOS'!C105&lt;&gt;"",'INGRESO DE DATOS'!C105,"")</f>
        <v/>
      </c>
      <c r="BS20" s="1684"/>
      <c r="BT20" s="1684"/>
      <c r="BU20" s="1684"/>
      <c r="BV20" s="1684"/>
      <c r="BW20" s="1685"/>
      <c r="BX20" s="1692"/>
      <c r="BY20" s="1693"/>
      <c r="BZ20" s="1693"/>
      <c r="CA20" s="1693"/>
      <c r="CB20" s="1693"/>
      <c r="CC20" s="1693"/>
      <c r="CD20" s="1694"/>
      <c r="CE20" s="1683" t="str">
        <f>IF(BR20="","",BR20)</f>
        <v/>
      </c>
      <c r="CF20" s="1684"/>
      <c r="CG20" s="1684"/>
      <c r="CH20" s="1684"/>
      <c r="CI20" s="1684"/>
      <c r="CJ20" s="1684"/>
      <c r="CK20" s="1685"/>
      <c r="CL20" s="1730" t="str">
        <f>IF(BL20="","",IF(BL20&lt;&gt;0,IF(BL20="N.D","N.D",(BR20*VLOOKUP(BL20,$CZ$14:$DQ$30,10,FALSE)))))</f>
        <v/>
      </c>
      <c r="CM20" s="1687"/>
      <c r="CN20" s="1687"/>
      <c r="CO20" s="1687"/>
      <c r="CP20" s="1687"/>
      <c r="CQ20" s="1687"/>
      <c r="CR20" s="1688"/>
      <c r="CZ20" s="1837" t="s">
        <v>313</v>
      </c>
      <c r="DA20" s="1837"/>
      <c r="DB20" s="1837"/>
      <c r="DC20" s="1837"/>
      <c r="DD20" s="1837"/>
      <c r="DE20" s="1837"/>
      <c r="DF20" s="1837"/>
      <c r="DG20" s="1837"/>
      <c r="DH20" s="1837"/>
      <c r="DI20" s="1842">
        <v>100</v>
      </c>
      <c r="DJ20" s="1842"/>
      <c r="DK20" s="1842"/>
      <c r="DL20" s="1842"/>
      <c r="DM20" s="1842"/>
      <c r="DN20" s="1842"/>
      <c r="DO20" s="1842"/>
      <c r="DP20" s="1842"/>
      <c r="DQ20" s="1842"/>
    </row>
    <row r="21" spans="2:121" ht="15.95" customHeight="1" thickTop="1" thickBot="1" x14ac:dyDescent="0.3">
      <c r="B21" s="1660">
        <v>7</v>
      </c>
      <c r="C21" s="1661"/>
      <c r="D21" s="1661"/>
      <c r="E21" s="1661"/>
      <c r="F21" s="1716" t="str">
        <f>IF('INGRESO DE DATOS'!A80&lt;&gt;"",'INGRESO DE DATOS'!A80,"")</f>
        <v/>
      </c>
      <c r="G21" s="1717"/>
      <c r="H21" s="1717"/>
      <c r="I21" s="1717"/>
      <c r="J21" s="1717"/>
      <c r="K21" s="1718"/>
      <c r="L21" s="1686"/>
      <c r="M21" s="1687"/>
      <c r="N21" s="1687"/>
      <c r="O21" s="1687"/>
      <c r="P21" s="1729"/>
      <c r="Q21" s="1716" t="str">
        <f>IF('INGRESO DE DATOS'!B80&lt;&gt;"",'INGRESO DE DATOS'!B80,"")</f>
        <v/>
      </c>
      <c r="R21" s="1717"/>
      <c r="S21" s="1717"/>
      <c r="T21" s="1717"/>
      <c r="U21" s="1717"/>
      <c r="V21" s="1718"/>
      <c r="W21" s="1683" t="str">
        <f>IF('INGRESO DE DATOS'!C80&lt;&gt;"",'INGRESO DE DATOS'!C80,"")</f>
        <v/>
      </c>
      <c r="X21" s="1684"/>
      <c r="Y21" s="1684"/>
      <c r="Z21" s="1684"/>
      <c r="AA21" s="1684"/>
      <c r="AB21" s="1685"/>
      <c r="AC21" s="1692"/>
      <c r="AD21" s="1693"/>
      <c r="AE21" s="1693"/>
      <c r="AF21" s="1693"/>
      <c r="AG21" s="1693"/>
      <c r="AH21" s="1693"/>
      <c r="AI21" s="1694"/>
      <c r="AJ21" s="1683" t="str">
        <f>IF(W21="","",W21)</f>
        <v/>
      </c>
      <c r="AK21" s="1684"/>
      <c r="AL21" s="1684"/>
      <c r="AM21" s="1684"/>
      <c r="AN21" s="1684"/>
      <c r="AO21" s="1684"/>
      <c r="AP21" s="1685"/>
      <c r="AQ21" s="1730" t="str">
        <f>IF(Q21="","",IF(Q21&lt;&gt;0,IF(Q21="N.D","N.D",(AJ21*VLOOKUP(Q21,$CZ$14:$DQ$30,10,FALSE)))))</f>
        <v/>
      </c>
      <c r="AR21" s="1687"/>
      <c r="AS21" s="1687"/>
      <c r="AT21" s="1687"/>
      <c r="AU21" s="1687"/>
      <c r="AV21" s="1688"/>
      <c r="AW21" s="1660">
        <v>29</v>
      </c>
      <c r="AX21" s="1661"/>
      <c r="AY21" s="1661"/>
      <c r="AZ21" s="1661"/>
      <c r="BA21" s="1716" t="str">
        <f>IF('INGRESO DE DATOS'!A106&lt;&gt;"",'INGRESO DE DATOS'!A106,"")</f>
        <v/>
      </c>
      <c r="BB21" s="1717"/>
      <c r="BC21" s="1717"/>
      <c r="BD21" s="1717"/>
      <c r="BE21" s="1717"/>
      <c r="BF21" s="1718"/>
      <c r="BG21" s="1686"/>
      <c r="BH21" s="1687"/>
      <c r="BI21" s="1687"/>
      <c r="BJ21" s="1687"/>
      <c r="BK21" s="1729"/>
      <c r="BL21" s="1716" t="str">
        <f>IF('INGRESO DE DATOS'!B106&lt;&gt;"",'INGRESO DE DATOS'!B106,"")</f>
        <v/>
      </c>
      <c r="BM21" s="1717"/>
      <c r="BN21" s="1717"/>
      <c r="BO21" s="1717"/>
      <c r="BP21" s="1717"/>
      <c r="BQ21" s="1718"/>
      <c r="BR21" s="1683" t="str">
        <f>IF('INGRESO DE DATOS'!C106&lt;&gt;"",'INGRESO DE DATOS'!C106,"")</f>
        <v/>
      </c>
      <c r="BS21" s="1684"/>
      <c r="BT21" s="1684"/>
      <c r="BU21" s="1684"/>
      <c r="BV21" s="1684"/>
      <c r="BW21" s="1685"/>
      <c r="BX21" s="1692"/>
      <c r="BY21" s="1693"/>
      <c r="BZ21" s="1693"/>
      <c r="CA21" s="1693"/>
      <c r="CB21" s="1693"/>
      <c r="CC21" s="1693"/>
      <c r="CD21" s="1694"/>
      <c r="CE21" s="1683" t="str">
        <f>IF(BR21="","",BR21)</f>
        <v/>
      </c>
      <c r="CF21" s="1684"/>
      <c r="CG21" s="1684"/>
      <c r="CH21" s="1684"/>
      <c r="CI21" s="1684"/>
      <c r="CJ21" s="1684"/>
      <c r="CK21" s="1685"/>
      <c r="CL21" s="1730" t="str">
        <f>IF(BL21="","",IF(BL21&lt;&gt;0,IF(BL21="N.D","N.D",(BR21*VLOOKUP(BL21,$CZ$14:$DQ$30,10,FALSE)))))</f>
        <v/>
      </c>
      <c r="CM21" s="1687"/>
      <c r="CN21" s="1687"/>
      <c r="CO21" s="1687"/>
      <c r="CP21" s="1687"/>
      <c r="CQ21" s="1687"/>
      <c r="CR21" s="1688"/>
      <c r="CZ21" s="1838" t="s">
        <v>314</v>
      </c>
      <c r="DA21" s="1838"/>
      <c r="DB21" s="1838"/>
      <c r="DC21" s="1838"/>
      <c r="DD21" s="1838"/>
      <c r="DE21" s="1838"/>
      <c r="DF21" s="1838"/>
      <c r="DG21" s="1838"/>
      <c r="DH21" s="1838"/>
      <c r="DI21" s="1842">
        <v>10</v>
      </c>
      <c r="DJ21" s="1842"/>
      <c r="DK21" s="1842"/>
      <c r="DL21" s="1842"/>
      <c r="DM21" s="1842"/>
      <c r="DN21" s="1842"/>
      <c r="DO21" s="1842"/>
      <c r="DP21" s="1842"/>
      <c r="DQ21" s="1842"/>
    </row>
    <row r="22" spans="2:121" ht="15.95" customHeight="1" thickTop="1" thickBot="1" x14ac:dyDescent="0.3">
      <c r="B22" s="1660">
        <v>8</v>
      </c>
      <c r="C22" s="1661"/>
      <c r="D22" s="1661"/>
      <c r="E22" s="1661"/>
      <c r="F22" s="1716" t="str">
        <f>IF('INGRESO DE DATOS'!A81&lt;&gt;"",'INGRESO DE DATOS'!A81,"")</f>
        <v/>
      </c>
      <c r="G22" s="1717"/>
      <c r="H22" s="1717"/>
      <c r="I22" s="1717"/>
      <c r="J22" s="1717"/>
      <c r="K22" s="1718"/>
      <c r="L22" s="1686"/>
      <c r="M22" s="1687"/>
      <c r="N22" s="1687"/>
      <c r="O22" s="1687"/>
      <c r="P22" s="1729"/>
      <c r="Q22" s="1716" t="str">
        <f>IF('INGRESO DE DATOS'!B81&lt;&gt;"",'INGRESO DE DATOS'!B81,"")</f>
        <v/>
      </c>
      <c r="R22" s="1717"/>
      <c r="S22" s="1717"/>
      <c r="T22" s="1717"/>
      <c r="U22" s="1717"/>
      <c r="V22" s="1718"/>
      <c r="W22" s="1683" t="str">
        <f>IF('INGRESO DE DATOS'!C81&lt;&gt;"",'INGRESO DE DATOS'!C81,"")</f>
        <v/>
      </c>
      <c r="X22" s="1684"/>
      <c r="Y22" s="1684"/>
      <c r="Z22" s="1684"/>
      <c r="AA22" s="1684"/>
      <c r="AB22" s="1685"/>
      <c r="AC22" s="1692"/>
      <c r="AD22" s="1693"/>
      <c r="AE22" s="1693"/>
      <c r="AF22" s="1693"/>
      <c r="AG22" s="1693"/>
      <c r="AH22" s="1693"/>
      <c r="AI22" s="1694"/>
      <c r="AJ22" s="1683" t="str">
        <f>IF(W22="","",W22)</f>
        <v/>
      </c>
      <c r="AK22" s="1684"/>
      <c r="AL22" s="1684"/>
      <c r="AM22" s="1684"/>
      <c r="AN22" s="1684"/>
      <c r="AO22" s="1684"/>
      <c r="AP22" s="1685"/>
      <c r="AQ22" s="1730" t="str">
        <f>IF(Q22="","",IF(Q22&lt;&gt;0,IF(Q22="N.D","N.D",(AJ22*VLOOKUP(Q22,$CZ$14:$DQ$30,10,FALSE)))))</f>
        <v/>
      </c>
      <c r="AR22" s="1687"/>
      <c r="AS22" s="1687"/>
      <c r="AT22" s="1687"/>
      <c r="AU22" s="1687"/>
      <c r="AV22" s="1688"/>
      <c r="AW22" s="1660">
        <v>30</v>
      </c>
      <c r="AX22" s="1661"/>
      <c r="AY22" s="1661"/>
      <c r="AZ22" s="1661"/>
      <c r="BA22" s="1716" t="str">
        <f>IF('INGRESO DE DATOS'!A107&lt;&gt;"",'INGRESO DE DATOS'!A107,"")</f>
        <v/>
      </c>
      <c r="BB22" s="1717"/>
      <c r="BC22" s="1717"/>
      <c r="BD22" s="1717"/>
      <c r="BE22" s="1717"/>
      <c r="BF22" s="1718"/>
      <c r="BG22" s="1686"/>
      <c r="BH22" s="1687"/>
      <c r="BI22" s="1687"/>
      <c r="BJ22" s="1687"/>
      <c r="BK22" s="1729"/>
      <c r="BL22" s="1716" t="str">
        <f>IF('INGRESO DE DATOS'!B107&lt;&gt;"",'INGRESO DE DATOS'!B107,"")</f>
        <v/>
      </c>
      <c r="BM22" s="1717"/>
      <c r="BN22" s="1717"/>
      <c r="BO22" s="1717"/>
      <c r="BP22" s="1717"/>
      <c r="BQ22" s="1718"/>
      <c r="BR22" s="1683" t="str">
        <f>IF('INGRESO DE DATOS'!C107&lt;&gt;"",'INGRESO DE DATOS'!C107,"")</f>
        <v/>
      </c>
      <c r="BS22" s="1684"/>
      <c r="BT22" s="1684"/>
      <c r="BU22" s="1684"/>
      <c r="BV22" s="1684"/>
      <c r="BW22" s="1685"/>
      <c r="BX22" s="1692"/>
      <c r="BY22" s="1693"/>
      <c r="BZ22" s="1693"/>
      <c r="CA22" s="1693"/>
      <c r="CB22" s="1693"/>
      <c r="CC22" s="1693"/>
      <c r="CD22" s="1694"/>
      <c r="CE22" s="1683" t="str">
        <f>IF(BR22="","",BR22)</f>
        <v/>
      </c>
      <c r="CF22" s="1684"/>
      <c r="CG22" s="1684"/>
      <c r="CH22" s="1684"/>
      <c r="CI22" s="1684"/>
      <c r="CJ22" s="1684"/>
      <c r="CK22" s="1685"/>
      <c r="CL22" s="1730" t="str">
        <f>IF(BL22="","",IF(BL22&lt;&gt;0,IF(BL22="N.D","N.D",(BR22*VLOOKUP(BL22,$CZ$14:$DQ$30,10,FALSE)))))</f>
        <v/>
      </c>
      <c r="CM22" s="1687"/>
      <c r="CN22" s="1687"/>
      <c r="CO22" s="1687"/>
      <c r="CP22" s="1687"/>
      <c r="CQ22" s="1687"/>
      <c r="CR22" s="1688"/>
      <c r="CZ22" s="1839" t="s">
        <v>315</v>
      </c>
      <c r="DA22" s="1839"/>
      <c r="DB22" s="1839"/>
      <c r="DC22" s="1839"/>
      <c r="DD22" s="1839"/>
      <c r="DE22" s="1839"/>
      <c r="DF22" s="1839"/>
      <c r="DG22" s="1839"/>
      <c r="DH22" s="1839"/>
      <c r="DI22" s="1842">
        <v>2</v>
      </c>
      <c r="DJ22" s="1842"/>
      <c r="DK22" s="1842"/>
      <c r="DL22" s="1842"/>
      <c r="DM22" s="1842"/>
      <c r="DN22" s="1842"/>
      <c r="DO22" s="1842"/>
      <c r="DP22" s="1842"/>
      <c r="DQ22" s="1842"/>
    </row>
    <row r="23" spans="2:121" ht="15.95" customHeight="1" thickTop="1" thickBot="1" x14ac:dyDescent="0.3">
      <c r="B23" s="1660">
        <v>9</v>
      </c>
      <c r="C23" s="1661"/>
      <c r="D23" s="1661"/>
      <c r="E23" s="1661"/>
      <c r="F23" s="1716" t="str">
        <f>IF('INGRESO DE DATOS'!A82&lt;&gt;"",'INGRESO DE DATOS'!A82,"")</f>
        <v/>
      </c>
      <c r="G23" s="1717"/>
      <c r="H23" s="1717"/>
      <c r="I23" s="1717"/>
      <c r="J23" s="1717"/>
      <c r="K23" s="1718"/>
      <c r="L23" s="1686"/>
      <c r="M23" s="1687"/>
      <c r="N23" s="1687"/>
      <c r="O23" s="1687"/>
      <c r="P23" s="1729"/>
      <c r="Q23" s="1716" t="str">
        <f>IF('INGRESO DE DATOS'!B82&lt;&gt;"",'INGRESO DE DATOS'!B82,"")</f>
        <v/>
      </c>
      <c r="R23" s="1717"/>
      <c r="S23" s="1717"/>
      <c r="T23" s="1717"/>
      <c r="U23" s="1717"/>
      <c r="V23" s="1718"/>
      <c r="W23" s="1683" t="str">
        <f>IF('INGRESO DE DATOS'!C82&lt;&gt;"",'INGRESO DE DATOS'!C82,"")</f>
        <v/>
      </c>
      <c r="X23" s="1684"/>
      <c r="Y23" s="1684"/>
      <c r="Z23" s="1684"/>
      <c r="AA23" s="1684"/>
      <c r="AB23" s="1685"/>
      <c r="AC23" s="1692"/>
      <c r="AD23" s="1693"/>
      <c r="AE23" s="1693"/>
      <c r="AF23" s="1693"/>
      <c r="AG23" s="1693"/>
      <c r="AH23" s="1693"/>
      <c r="AI23" s="1694"/>
      <c r="AJ23" s="1683" t="str">
        <f>IF(W23="","",W23)</f>
        <v/>
      </c>
      <c r="AK23" s="1684"/>
      <c r="AL23" s="1684"/>
      <c r="AM23" s="1684"/>
      <c r="AN23" s="1684"/>
      <c r="AO23" s="1684"/>
      <c r="AP23" s="1685"/>
      <c r="AQ23" s="1730" t="str">
        <f>IF(Q23="","",IF(Q23&lt;&gt;0,IF(Q23="N.D","N.D",(AJ23*VLOOKUP(Q23,$CZ$14:$DQ$30,10,FALSE)))))</f>
        <v/>
      </c>
      <c r="AR23" s="1687"/>
      <c r="AS23" s="1687"/>
      <c r="AT23" s="1687"/>
      <c r="AU23" s="1687"/>
      <c r="AV23" s="1688"/>
      <c r="AW23" s="1660">
        <v>31</v>
      </c>
      <c r="AX23" s="1661"/>
      <c r="AY23" s="1661"/>
      <c r="AZ23" s="1661"/>
      <c r="BA23" s="1716" t="str">
        <f>IF('INGRESO DE DATOS'!A108&lt;&gt;"",'INGRESO DE DATOS'!A108,"")</f>
        <v/>
      </c>
      <c r="BB23" s="1717"/>
      <c r="BC23" s="1717"/>
      <c r="BD23" s="1717"/>
      <c r="BE23" s="1717"/>
      <c r="BF23" s="1718"/>
      <c r="BG23" s="1686"/>
      <c r="BH23" s="1687"/>
      <c r="BI23" s="1687"/>
      <c r="BJ23" s="1687"/>
      <c r="BK23" s="1729"/>
      <c r="BL23" s="1716" t="str">
        <f>IF('INGRESO DE DATOS'!B108&lt;&gt;"",'INGRESO DE DATOS'!B108,"")</f>
        <v/>
      </c>
      <c r="BM23" s="1717"/>
      <c r="BN23" s="1717"/>
      <c r="BO23" s="1717"/>
      <c r="BP23" s="1717"/>
      <c r="BQ23" s="1718"/>
      <c r="BR23" s="1683" t="str">
        <f>IF('INGRESO DE DATOS'!C108&lt;&gt;"",'INGRESO DE DATOS'!C108,"")</f>
        <v/>
      </c>
      <c r="BS23" s="1684"/>
      <c r="BT23" s="1684"/>
      <c r="BU23" s="1684"/>
      <c r="BV23" s="1684"/>
      <c r="BW23" s="1685"/>
      <c r="BX23" s="1692"/>
      <c r="BY23" s="1693"/>
      <c r="BZ23" s="1693"/>
      <c r="CA23" s="1693"/>
      <c r="CB23" s="1693"/>
      <c r="CC23" s="1693"/>
      <c r="CD23" s="1694"/>
      <c r="CE23" s="1683" t="str">
        <f>IF(BR23="","",BR23)</f>
        <v/>
      </c>
      <c r="CF23" s="1684"/>
      <c r="CG23" s="1684"/>
      <c r="CH23" s="1684"/>
      <c r="CI23" s="1684"/>
      <c r="CJ23" s="1684"/>
      <c r="CK23" s="1685"/>
      <c r="CL23" s="1730" t="str">
        <f>IF(BL23="","",IF(BL23&lt;&gt;0,IF(BL23="N.D","N.D",(BR23*VLOOKUP(BL23,$CZ$14:$DQ$30,10,FALSE)))))</f>
        <v/>
      </c>
      <c r="CM23" s="1687"/>
      <c r="CN23" s="1687"/>
      <c r="CO23" s="1687"/>
      <c r="CP23" s="1687"/>
      <c r="CQ23" s="1687"/>
      <c r="CR23" s="1688"/>
      <c r="CZ23" s="1838" t="s">
        <v>316</v>
      </c>
      <c r="DA23" s="1838"/>
      <c r="DB23" s="1838"/>
      <c r="DC23" s="1838"/>
      <c r="DD23" s="1838"/>
      <c r="DE23" s="1838"/>
      <c r="DF23" s="1838"/>
      <c r="DG23" s="1838"/>
      <c r="DH23" s="1838"/>
      <c r="DI23" s="1842">
        <v>20</v>
      </c>
      <c r="DJ23" s="1842"/>
      <c r="DK23" s="1842"/>
      <c r="DL23" s="1842"/>
      <c r="DM23" s="1842"/>
      <c r="DN23" s="1842"/>
      <c r="DO23" s="1842"/>
      <c r="DP23" s="1842"/>
      <c r="DQ23" s="1842"/>
    </row>
    <row r="24" spans="2:121" ht="15.95" customHeight="1" thickTop="1" thickBot="1" x14ac:dyDescent="0.3">
      <c r="B24" s="1660">
        <v>10</v>
      </c>
      <c r="C24" s="1661"/>
      <c r="D24" s="1661"/>
      <c r="E24" s="1661"/>
      <c r="F24" s="1716" t="str">
        <f>IF('INGRESO DE DATOS'!A83&lt;&gt;"",'INGRESO DE DATOS'!A83,"")</f>
        <v/>
      </c>
      <c r="G24" s="1717"/>
      <c r="H24" s="1717"/>
      <c r="I24" s="1717"/>
      <c r="J24" s="1717"/>
      <c r="K24" s="1718"/>
      <c r="L24" s="1686"/>
      <c r="M24" s="1687"/>
      <c r="N24" s="1687"/>
      <c r="O24" s="1687"/>
      <c r="P24" s="1729"/>
      <c r="Q24" s="1716" t="str">
        <f>IF('INGRESO DE DATOS'!B83&lt;&gt;"",'INGRESO DE DATOS'!B83,"")</f>
        <v/>
      </c>
      <c r="R24" s="1717"/>
      <c r="S24" s="1717"/>
      <c r="T24" s="1717"/>
      <c r="U24" s="1717"/>
      <c r="V24" s="1718"/>
      <c r="W24" s="1683" t="str">
        <f>IF('INGRESO DE DATOS'!C83&lt;&gt;"",'INGRESO DE DATOS'!C83,"")</f>
        <v/>
      </c>
      <c r="X24" s="1684"/>
      <c r="Y24" s="1684"/>
      <c r="Z24" s="1684"/>
      <c r="AA24" s="1684"/>
      <c r="AB24" s="1685"/>
      <c r="AC24" s="1692"/>
      <c r="AD24" s="1693"/>
      <c r="AE24" s="1693"/>
      <c r="AF24" s="1693"/>
      <c r="AG24" s="1693"/>
      <c r="AH24" s="1693"/>
      <c r="AI24" s="1694"/>
      <c r="AJ24" s="1683" t="str">
        <f>IF(W24="","",W24)</f>
        <v/>
      </c>
      <c r="AK24" s="1684"/>
      <c r="AL24" s="1684"/>
      <c r="AM24" s="1684"/>
      <c r="AN24" s="1684"/>
      <c r="AO24" s="1684"/>
      <c r="AP24" s="1685"/>
      <c r="AQ24" s="1730" t="str">
        <f>IF(Q24="","",IF(Q24&lt;&gt;0,IF(Q24="N.D","N.D",(AJ24*VLOOKUP(Q24,$CZ$14:$DQ$30,10,FALSE)))))</f>
        <v/>
      </c>
      <c r="AR24" s="1687"/>
      <c r="AS24" s="1687"/>
      <c r="AT24" s="1687"/>
      <c r="AU24" s="1687"/>
      <c r="AV24" s="1688"/>
      <c r="AW24" s="1732" t="s">
        <v>53</v>
      </c>
      <c r="AX24" s="1733"/>
      <c r="AY24" s="1733"/>
      <c r="AZ24" s="1733"/>
      <c r="BA24" s="1733"/>
      <c r="BB24" s="1733"/>
      <c r="BC24" s="1733"/>
      <c r="BD24" s="1733"/>
      <c r="BE24" s="1733"/>
      <c r="BF24" s="1734"/>
      <c r="BG24" s="1692"/>
      <c r="BH24" s="1693"/>
      <c r="BI24" s="1693"/>
      <c r="BJ24" s="1693"/>
      <c r="BK24" s="1694"/>
      <c r="BL24" s="1692"/>
      <c r="BM24" s="1693"/>
      <c r="BN24" s="1693"/>
      <c r="BO24" s="1693"/>
      <c r="BP24" s="1693"/>
      <c r="BQ24" s="1694"/>
      <c r="BR24" s="1692"/>
      <c r="BS24" s="1693"/>
      <c r="BT24" s="1693"/>
      <c r="BU24" s="1693"/>
      <c r="BV24" s="1693"/>
      <c r="BW24" s="1694"/>
      <c r="BX24" s="1692"/>
      <c r="BY24" s="1693"/>
      <c r="BZ24" s="1693"/>
      <c r="CA24" s="1693"/>
      <c r="CB24" s="1693"/>
      <c r="CC24" s="1693"/>
      <c r="CD24" s="1694"/>
      <c r="CE24" s="1692"/>
      <c r="CF24" s="1693"/>
      <c r="CG24" s="1693"/>
      <c r="CH24" s="1693"/>
      <c r="CI24" s="1693"/>
      <c r="CJ24" s="1693"/>
      <c r="CK24" s="1694"/>
      <c r="CL24" s="1692"/>
      <c r="CM24" s="1693"/>
      <c r="CN24" s="1693"/>
      <c r="CO24" s="1693"/>
      <c r="CP24" s="1693"/>
      <c r="CQ24" s="1693"/>
      <c r="CR24" s="1731"/>
      <c r="CZ24" s="1839" t="s">
        <v>317</v>
      </c>
      <c r="DA24" s="1839"/>
      <c r="DB24" s="1839"/>
      <c r="DC24" s="1839"/>
      <c r="DD24" s="1839"/>
      <c r="DE24" s="1839"/>
      <c r="DF24" s="1839"/>
      <c r="DG24" s="1839"/>
      <c r="DH24" s="1839"/>
      <c r="DI24" s="1842">
        <v>25</v>
      </c>
      <c r="DJ24" s="1842"/>
      <c r="DK24" s="1842"/>
      <c r="DL24" s="1842"/>
      <c r="DM24" s="1842"/>
      <c r="DN24" s="1842"/>
      <c r="DO24" s="1842"/>
      <c r="DP24" s="1842"/>
      <c r="DQ24" s="1842"/>
    </row>
    <row r="25" spans="2:121" ht="15.95" customHeight="1" thickTop="1" thickBot="1" x14ac:dyDescent="0.3">
      <c r="B25" s="1660">
        <v>11</v>
      </c>
      <c r="C25" s="1661"/>
      <c r="D25" s="1661"/>
      <c r="E25" s="1661"/>
      <c r="F25" s="1716" t="str">
        <f>IF('INGRESO DE DATOS'!A84&lt;&gt;"",'INGRESO DE DATOS'!A84,"")</f>
        <v/>
      </c>
      <c r="G25" s="1717"/>
      <c r="H25" s="1717"/>
      <c r="I25" s="1717"/>
      <c r="J25" s="1717"/>
      <c r="K25" s="1718"/>
      <c r="L25" s="1686"/>
      <c r="M25" s="1687"/>
      <c r="N25" s="1687"/>
      <c r="O25" s="1687"/>
      <c r="P25" s="1729"/>
      <c r="Q25" s="1716" t="str">
        <f>IF('INGRESO DE DATOS'!B84&lt;&gt;"",'INGRESO DE DATOS'!B84,"")</f>
        <v/>
      </c>
      <c r="R25" s="1717"/>
      <c r="S25" s="1717"/>
      <c r="T25" s="1717"/>
      <c r="U25" s="1717"/>
      <c r="V25" s="1718"/>
      <c r="W25" s="1683" t="str">
        <f>IF('INGRESO DE DATOS'!C84&lt;&gt;"",'INGRESO DE DATOS'!C84,"")</f>
        <v/>
      </c>
      <c r="X25" s="1684"/>
      <c r="Y25" s="1684"/>
      <c r="Z25" s="1684"/>
      <c r="AA25" s="1684"/>
      <c r="AB25" s="1685"/>
      <c r="AC25" s="1692"/>
      <c r="AD25" s="1693"/>
      <c r="AE25" s="1693"/>
      <c r="AF25" s="1693"/>
      <c r="AG25" s="1693"/>
      <c r="AH25" s="1693"/>
      <c r="AI25" s="1694"/>
      <c r="AJ25" s="1683" t="str">
        <f>IF(W25="","",W25)</f>
        <v/>
      </c>
      <c r="AK25" s="1684"/>
      <c r="AL25" s="1684"/>
      <c r="AM25" s="1684"/>
      <c r="AN25" s="1684"/>
      <c r="AO25" s="1684"/>
      <c r="AP25" s="1685"/>
      <c r="AQ25" s="1730" t="str">
        <f>IF(Q25="","",IF(Q25&lt;&gt;0,IF(Q25="N.D","N.D",(AJ25*VLOOKUP(Q25,$CZ$14:$DQ$30,10,FALSE)))))</f>
        <v/>
      </c>
      <c r="AR25" s="1687"/>
      <c r="AS25" s="1687"/>
      <c r="AT25" s="1687"/>
      <c r="AU25" s="1687"/>
      <c r="AV25" s="1688"/>
      <c r="AW25" s="1660">
        <v>32</v>
      </c>
      <c r="AX25" s="1661"/>
      <c r="AY25" s="1661"/>
      <c r="AZ25" s="1661"/>
      <c r="BA25" s="1716" t="str">
        <f>IF('INGRESO DE DATOS'!A110&lt;&gt;"",'INGRESO DE DATOS'!A110,"")</f>
        <v/>
      </c>
      <c r="BB25" s="1717"/>
      <c r="BC25" s="1717"/>
      <c r="BD25" s="1717"/>
      <c r="BE25" s="1717"/>
      <c r="BF25" s="1718"/>
      <c r="BG25" s="1686"/>
      <c r="BH25" s="1687"/>
      <c r="BI25" s="1687"/>
      <c r="BJ25" s="1687"/>
      <c r="BK25" s="1729"/>
      <c r="BL25" s="1716" t="str">
        <f>IF('INGRESO DE DATOS'!B110&lt;&gt;"",'INGRESO DE DATOS'!B110,"")</f>
        <v/>
      </c>
      <c r="BM25" s="1717"/>
      <c r="BN25" s="1717"/>
      <c r="BO25" s="1717"/>
      <c r="BP25" s="1717"/>
      <c r="BQ25" s="1718"/>
      <c r="BR25" s="1683" t="str">
        <f>IF('INGRESO DE DATOS'!C110&lt;&gt;"",'INGRESO DE DATOS'!C110,"")</f>
        <v/>
      </c>
      <c r="BS25" s="1684"/>
      <c r="BT25" s="1684"/>
      <c r="BU25" s="1684"/>
      <c r="BV25" s="1684"/>
      <c r="BW25" s="1685"/>
      <c r="BX25" s="1692"/>
      <c r="BY25" s="1693"/>
      <c r="BZ25" s="1693"/>
      <c r="CA25" s="1693"/>
      <c r="CB25" s="1693"/>
      <c r="CC25" s="1693"/>
      <c r="CD25" s="1694"/>
      <c r="CE25" s="1683" t="str">
        <f>IF(BR25="","",BR25)</f>
        <v/>
      </c>
      <c r="CF25" s="1684"/>
      <c r="CG25" s="1684"/>
      <c r="CH25" s="1684"/>
      <c r="CI25" s="1684"/>
      <c r="CJ25" s="1684"/>
      <c r="CK25" s="1685"/>
      <c r="CL25" s="1730" t="str">
        <f>IF(BL25="","",IF(BL25&lt;&gt;0,IF(BL25="N.D","N.D",(BR25*VLOOKUP(BL25,$CZ$14:$DQ$30,10,FALSE)))))</f>
        <v/>
      </c>
      <c r="CM25" s="1687"/>
      <c r="CN25" s="1687"/>
      <c r="CO25" s="1687"/>
      <c r="CP25" s="1687"/>
      <c r="CQ25" s="1687"/>
      <c r="CR25" s="1688"/>
      <c r="CZ25" s="1838" t="s">
        <v>318</v>
      </c>
      <c r="DA25" s="1838"/>
      <c r="DB25" s="1838"/>
      <c r="DC25" s="1838"/>
      <c r="DD25" s="1838"/>
      <c r="DE25" s="1838"/>
      <c r="DF25" s="1838"/>
      <c r="DG25" s="1838"/>
      <c r="DH25" s="1838"/>
      <c r="DI25" s="1842">
        <v>30</v>
      </c>
      <c r="DJ25" s="1842"/>
      <c r="DK25" s="1842"/>
      <c r="DL25" s="1842"/>
      <c r="DM25" s="1842"/>
      <c r="DN25" s="1842"/>
      <c r="DO25" s="1842"/>
      <c r="DP25" s="1842"/>
      <c r="DQ25" s="1842"/>
    </row>
    <row r="26" spans="2:121" ht="15.95" customHeight="1" thickTop="1" thickBot="1" x14ac:dyDescent="0.3">
      <c r="B26" s="1732" t="s">
        <v>53</v>
      </c>
      <c r="C26" s="1733"/>
      <c r="D26" s="1733"/>
      <c r="E26" s="1733"/>
      <c r="F26" s="1733"/>
      <c r="G26" s="1733"/>
      <c r="H26" s="1733"/>
      <c r="I26" s="1733"/>
      <c r="J26" s="1733"/>
      <c r="K26" s="1734"/>
      <c r="L26" s="1692"/>
      <c r="M26" s="1693"/>
      <c r="N26" s="1693"/>
      <c r="O26" s="1693"/>
      <c r="P26" s="1694"/>
      <c r="Q26" s="1692"/>
      <c r="R26" s="1693"/>
      <c r="S26" s="1693"/>
      <c r="T26" s="1693"/>
      <c r="U26" s="1693"/>
      <c r="V26" s="1694"/>
      <c r="W26" s="1692"/>
      <c r="X26" s="1693"/>
      <c r="Y26" s="1693"/>
      <c r="Z26" s="1693"/>
      <c r="AA26" s="1693"/>
      <c r="AB26" s="1694"/>
      <c r="AC26" s="1692"/>
      <c r="AD26" s="1693"/>
      <c r="AE26" s="1693"/>
      <c r="AF26" s="1693"/>
      <c r="AG26" s="1693"/>
      <c r="AH26" s="1693"/>
      <c r="AI26" s="1694"/>
      <c r="AJ26" s="1692"/>
      <c r="AK26" s="1693"/>
      <c r="AL26" s="1693"/>
      <c r="AM26" s="1693"/>
      <c r="AN26" s="1693"/>
      <c r="AO26" s="1693"/>
      <c r="AP26" s="1694"/>
      <c r="AQ26" s="1692"/>
      <c r="AR26" s="1693"/>
      <c r="AS26" s="1693"/>
      <c r="AT26" s="1693"/>
      <c r="AU26" s="1693"/>
      <c r="AV26" s="1731"/>
      <c r="AW26" s="1712">
        <v>33</v>
      </c>
      <c r="AX26" s="1693"/>
      <c r="AY26" s="1693"/>
      <c r="AZ26" s="1694"/>
      <c r="BA26" s="1716" t="str">
        <f>IF('INGRESO DE DATOS'!A111&lt;&gt;"",'INGRESO DE DATOS'!A111,"")</f>
        <v/>
      </c>
      <c r="BB26" s="1717"/>
      <c r="BC26" s="1717"/>
      <c r="BD26" s="1717"/>
      <c r="BE26" s="1717"/>
      <c r="BF26" s="1718"/>
      <c r="BG26" s="1686"/>
      <c r="BH26" s="1687"/>
      <c r="BI26" s="1687"/>
      <c r="BJ26" s="1687"/>
      <c r="BK26" s="1729"/>
      <c r="BL26" s="1716" t="str">
        <f>IF('INGRESO DE DATOS'!B111&lt;&gt;"",'INGRESO DE DATOS'!B111,"")</f>
        <v/>
      </c>
      <c r="BM26" s="1717"/>
      <c r="BN26" s="1717"/>
      <c r="BO26" s="1717"/>
      <c r="BP26" s="1717"/>
      <c r="BQ26" s="1718"/>
      <c r="BR26" s="1683" t="str">
        <f>IF('INGRESO DE DATOS'!C111&lt;&gt;"",'INGRESO DE DATOS'!C111,"")</f>
        <v/>
      </c>
      <c r="BS26" s="1684"/>
      <c r="BT26" s="1684"/>
      <c r="BU26" s="1684"/>
      <c r="BV26" s="1684"/>
      <c r="BW26" s="1685"/>
      <c r="BX26" s="1692"/>
      <c r="BY26" s="1693"/>
      <c r="BZ26" s="1693"/>
      <c r="CA26" s="1693"/>
      <c r="CB26" s="1693"/>
      <c r="CC26" s="1693"/>
      <c r="CD26" s="1694"/>
      <c r="CE26" s="1683" t="str">
        <f>IF(BR26="","",BR26)</f>
        <v/>
      </c>
      <c r="CF26" s="1684"/>
      <c r="CG26" s="1684"/>
      <c r="CH26" s="1684"/>
      <c r="CI26" s="1684"/>
      <c r="CJ26" s="1684"/>
      <c r="CK26" s="1685"/>
      <c r="CL26" s="1730" t="str">
        <f>IF(BL26="","",IF(BL26&lt;&gt;0,IF(BL26="N.D","N.D",(BR26*VLOOKUP(BL26,$CZ$14:$DQ$30,10,FALSE)))))</f>
        <v/>
      </c>
      <c r="CM26" s="1687"/>
      <c r="CN26" s="1687"/>
      <c r="CO26" s="1687"/>
      <c r="CP26" s="1687"/>
      <c r="CQ26" s="1687"/>
      <c r="CR26" s="1688"/>
      <c r="CZ26" s="1839" t="s">
        <v>319</v>
      </c>
      <c r="DA26" s="1839"/>
      <c r="DB26" s="1839"/>
      <c r="DC26" s="1839"/>
      <c r="DD26" s="1839"/>
      <c r="DE26" s="1839"/>
      <c r="DF26" s="1839"/>
      <c r="DG26" s="1839"/>
      <c r="DH26" s="1839"/>
      <c r="DI26" s="1842">
        <v>5</v>
      </c>
      <c r="DJ26" s="1842"/>
      <c r="DK26" s="1842"/>
      <c r="DL26" s="1842"/>
      <c r="DM26" s="1842"/>
      <c r="DN26" s="1842"/>
      <c r="DO26" s="1842"/>
      <c r="DP26" s="1842"/>
      <c r="DQ26" s="1842"/>
    </row>
    <row r="27" spans="2:121" ht="15.95" customHeight="1" thickTop="1" thickBot="1" x14ac:dyDescent="0.3">
      <c r="B27" s="1660">
        <v>12</v>
      </c>
      <c r="C27" s="1661"/>
      <c r="D27" s="1661"/>
      <c r="E27" s="1661"/>
      <c r="F27" s="1716" t="str">
        <f>IF('INGRESO DE DATOS'!A86&lt;&gt;"",'INGRESO DE DATOS'!A86,"")</f>
        <v/>
      </c>
      <c r="G27" s="1717"/>
      <c r="H27" s="1717"/>
      <c r="I27" s="1717"/>
      <c r="J27" s="1717"/>
      <c r="K27" s="1718"/>
      <c r="L27" s="1686"/>
      <c r="M27" s="1687"/>
      <c r="N27" s="1687"/>
      <c r="O27" s="1687"/>
      <c r="P27" s="1729"/>
      <c r="Q27" s="1716" t="str">
        <f>IF('INGRESO DE DATOS'!B86&lt;&gt;"",'INGRESO DE DATOS'!B86,"")</f>
        <v/>
      </c>
      <c r="R27" s="1717"/>
      <c r="S27" s="1717"/>
      <c r="T27" s="1717"/>
      <c r="U27" s="1717"/>
      <c r="V27" s="1718"/>
      <c r="W27" s="1683" t="str">
        <f>IF('INGRESO DE DATOS'!C86&lt;&gt;"",'INGRESO DE DATOS'!C86,"")</f>
        <v/>
      </c>
      <c r="X27" s="1684"/>
      <c r="Y27" s="1684"/>
      <c r="Z27" s="1684"/>
      <c r="AA27" s="1684"/>
      <c r="AB27" s="1685"/>
      <c r="AC27" s="1692"/>
      <c r="AD27" s="1693"/>
      <c r="AE27" s="1693"/>
      <c r="AF27" s="1693"/>
      <c r="AG27" s="1693"/>
      <c r="AH27" s="1693"/>
      <c r="AI27" s="1694"/>
      <c r="AJ27" s="1683" t="str">
        <f>IF(W27="","",W27)</f>
        <v/>
      </c>
      <c r="AK27" s="1684"/>
      <c r="AL27" s="1684"/>
      <c r="AM27" s="1684"/>
      <c r="AN27" s="1684"/>
      <c r="AO27" s="1684"/>
      <c r="AP27" s="1685"/>
      <c r="AQ27" s="1730" t="str">
        <f>IF(Q27="","",IF(Q27&lt;&gt;0,IF(Q27="N.D","N.D",(AJ27*VLOOKUP(Q27,$CZ$14:$DQ$30,10,FALSE)))))</f>
        <v/>
      </c>
      <c r="AR27" s="1687"/>
      <c r="AS27" s="1687"/>
      <c r="AT27" s="1687"/>
      <c r="AU27" s="1687"/>
      <c r="AV27" s="1688"/>
      <c r="AW27" s="1660">
        <v>34</v>
      </c>
      <c r="AX27" s="1661"/>
      <c r="AY27" s="1661"/>
      <c r="AZ27" s="1661"/>
      <c r="BA27" s="1716" t="str">
        <f>IF('INGRESO DE DATOS'!A112&lt;&gt;"",'INGRESO DE DATOS'!A112,"")</f>
        <v/>
      </c>
      <c r="BB27" s="1717"/>
      <c r="BC27" s="1717"/>
      <c r="BD27" s="1717"/>
      <c r="BE27" s="1717"/>
      <c r="BF27" s="1718"/>
      <c r="BG27" s="1686"/>
      <c r="BH27" s="1687"/>
      <c r="BI27" s="1687"/>
      <c r="BJ27" s="1687"/>
      <c r="BK27" s="1729"/>
      <c r="BL27" s="1716" t="str">
        <f>IF('INGRESO DE DATOS'!B112&lt;&gt;"",'INGRESO DE DATOS'!B112,"")</f>
        <v/>
      </c>
      <c r="BM27" s="1717"/>
      <c r="BN27" s="1717"/>
      <c r="BO27" s="1717"/>
      <c r="BP27" s="1717"/>
      <c r="BQ27" s="1718"/>
      <c r="BR27" s="1683" t="str">
        <f>IF('INGRESO DE DATOS'!C112&lt;&gt;"",'INGRESO DE DATOS'!C112,"")</f>
        <v/>
      </c>
      <c r="BS27" s="1684"/>
      <c r="BT27" s="1684"/>
      <c r="BU27" s="1684"/>
      <c r="BV27" s="1684"/>
      <c r="BW27" s="1685"/>
      <c r="BX27" s="1692"/>
      <c r="BY27" s="1693"/>
      <c r="BZ27" s="1693"/>
      <c r="CA27" s="1693"/>
      <c r="CB27" s="1693"/>
      <c r="CC27" s="1693"/>
      <c r="CD27" s="1694"/>
      <c r="CE27" s="1683" t="str">
        <f>IF(BR27="","",BR27)</f>
        <v/>
      </c>
      <c r="CF27" s="1684"/>
      <c r="CG27" s="1684"/>
      <c r="CH27" s="1684"/>
      <c r="CI27" s="1684"/>
      <c r="CJ27" s="1684"/>
      <c r="CK27" s="1685"/>
      <c r="CL27" s="1730" t="str">
        <f>IF(BL27="","",IF(BL27&lt;&gt;0,IF(BL27="N.D","N.D",(BR27*VLOOKUP(BL27,$CZ$14:$DQ$30,10,FALSE)))))</f>
        <v/>
      </c>
      <c r="CM27" s="1687"/>
      <c r="CN27" s="1687"/>
      <c r="CO27" s="1687"/>
      <c r="CP27" s="1687"/>
      <c r="CQ27" s="1687"/>
      <c r="CR27" s="1688"/>
      <c r="CZ27" s="1838" t="s">
        <v>320</v>
      </c>
      <c r="DA27" s="1838"/>
      <c r="DB27" s="1838"/>
      <c r="DC27" s="1838"/>
      <c r="DD27" s="1838"/>
      <c r="DE27" s="1838"/>
      <c r="DF27" s="1838"/>
      <c r="DG27" s="1838"/>
      <c r="DH27" s="1838"/>
      <c r="DI27" s="1842">
        <v>50</v>
      </c>
      <c r="DJ27" s="1842"/>
      <c r="DK27" s="1842"/>
      <c r="DL27" s="1842"/>
      <c r="DM27" s="1842"/>
      <c r="DN27" s="1842"/>
      <c r="DO27" s="1842"/>
      <c r="DP27" s="1842"/>
      <c r="DQ27" s="1842"/>
    </row>
    <row r="28" spans="2:121" ht="15.95" customHeight="1" thickTop="1" thickBot="1" x14ac:dyDescent="0.3">
      <c r="B28" s="1660">
        <v>13</v>
      </c>
      <c r="C28" s="1661"/>
      <c r="D28" s="1661"/>
      <c r="E28" s="1661"/>
      <c r="F28" s="1716" t="str">
        <f>IF('INGRESO DE DATOS'!A87&lt;&gt;"",'INGRESO DE DATOS'!A87,"")</f>
        <v/>
      </c>
      <c r="G28" s="1717"/>
      <c r="H28" s="1717"/>
      <c r="I28" s="1717"/>
      <c r="J28" s="1717"/>
      <c r="K28" s="1718"/>
      <c r="L28" s="1686"/>
      <c r="M28" s="1687"/>
      <c r="N28" s="1687"/>
      <c r="O28" s="1687"/>
      <c r="P28" s="1729"/>
      <c r="Q28" s="1716" t="str">
        <f>IF('INGRESO DE DATOS'!B87&lt;&gt;"",'INGRESO DE DATOS'!B87,"")</f>
        <v/>
      </c>
      <c r="R28" s="1717"/>
      <c r="S28" s="1717"/>
      <c r="T28" s="1717"/>
      <c r="U28" s="1717"/>
      <c r="V28" s="1718"/>
      <c r="W28" s="1683" t="str">
        <f>IF('INGRESO DE DATOS'!C87&lt;&gt;"",'INGRESO DE DATOS'!C87,"")</f>
        <v/>
      </c>
      <c r="X28" s="1684"/>
      <c r="Y28" s="1684"/>
      <c r="Z28" s="1684"/>
      <c r="AA28" s="1684"/>
      <c r="AB28" s="1685"/>
      <c r="AC28" s="1692"/>
      <c r="AD28" s="1693"/>
      <c r="AE28" s="1693"/>
      <c r="AF28" s="1693"/>
      <c r="AG28" s="1693"/>
      <c r="AH28" s="1693"/>
      <c r="AI28" s="1694"/>
      <c r="AJ28" s="1683" t="str">
        <f>IF(W28="","",W28)</f>
        <v/>
      </c>
      <c r="AK28" s="1684"/>
      <c r="AL28" s="1684"/>
      <c r="AM28" s="1684"/>
      <c r="AN28" s="1684"/>
      <c r="AO28" s="1684"/>
      <c r="AP28" s="1685"/>
      <c r="AQ28" s="1730" t="str">
        <f>IF(Q28="","",IF(Q28&lt;&gt;0,IF(Q28="N.D","N.D",(AJ28*VLOOKUP(Q28,$CZ$14:$DQ$30,10,FALSE)))))</f>
        <v/>
      </c>
      <c r="AR28" s="1687"/>
      <c r="AS28" s="1687"/>
      <c r="AT28" s="1687"/>
      <c r="AU28" s="1687"/>
      <c r="AV28" s="1688"/>
      <c r="AW28" s="1660">
        <v>35</v>
      </c>
      <c r="AX28" s="1661"/>
      <c r="AY28" s="1661"/>
      <c r="AZ28" s="1661"/>
      <c r="BA28" s="1716" t="str">
        <f>IF('INGRESO DE DATOS'!A113&lt;&gt;"",'INGRESO DE DATOS'!A113,"")</f>
        <v/>
      </c>
      <c r="BB28" s="1717"/>
      <c r="BC28" s="1717"/>
      <c r="BD28" s="1717"/>
      <c r="BE28" s="1717"/>
      <c r="BF28" s="1718"/>
      <c r="BG28" s="1686"/>
      <c r="BH28" s="1687"/>
      <c r="BI28" s="1687"/>
      <c r="BJ28" s="1687"/>
      <c r="BK28" s="1729"/>
      <c r="BL28" s="1716" t="str">
        <f>IF('INGRESO DE DATOS'!B113&lt;&gt;"",'INGRESO DE DATOS'!B113,"")</f>
        <v/>
      </c>
      <c r="BM28" s="1717"/>
      <c r="BN28" s="1717"/>
      <c r="BO28" s="1717"/>
      <c r="BP28" s="1717"/>
      <c r="BQ28" s="1718"/>
      <c r="BR28" s="1683" t="str">
        <f>IF('INGRESO DE DATOS'!C113&lt;&gt;"",'INGRESO DE DATOS'!C113,"")</f>
        <v/>
      </c>
      <c r="BS28" s="1684"/>
      <c r="BT28" s="1684"/>
      <c r="BU28" s="1684"/>
      <c r="BV28" s="1684"/>
      <c r="BW28" s="1685"/>
      <c r="BX28" s="1692"/>
      <c r="BY28" s="1693"/>
      <c r="BZ28" s="1693"/>
      <c r="CA28" s="1693"/>
      <c r="CB28" s="1693"/>
      <c r="CC28" s="1693"/>
      <c r="CD28" s="1694"/>
      <c r="CE28" s="1683" t="str">
        <f>IF(BR28="","",BR28)</f>
        <v/>
      </c>
      <c r="CF28" s="1684"/>
      <c r="CG28" s="1684"/>
      <c r="CH28" s="1684"/>
      <c r="CI28" s="1684"/>
      <c r="CJ28" s="1684"/>
      <c r="CK28" s="1685"/>
      <c r="CL28" s="1730" t="str">
        <f>IF(BL28="","",IF(BL28&lt;&gt;0,IF(BL28="N.D","N.D",(BR28*VLOOKUP(BL28,$CZ$14:$DQ$30,10,FALSE)))))</f>
        <v/>
      </c>
      <c r="CM28" s="1687"/>
      <c r="CN28" s="1687"/>
      <c r="CO28" s="1687"/>
      <c r="CP28" s="1687"/>
      <c r="CQ28" s="1687"/>
      <c r="CR28" s="1688"/>
      <c r="CZ28" s="1839" t="s">
        <v>321</v>
      </c>
      <c r="DA28" s="1839"/>
      <c r="DB28" s="1839"/>
      <c r="DC28" s="1839"/>
      <c r="DD28" s="1839"/>
      <c r="DE28" s="1839"/>
      <c r="DF28" s="1839"/>
      <c r="DG28" s="1839"/>
      <c r="DH28" s="1839"/>
      <c r="DI28" s="1842">
        <v>12.5</v>
      </c>
      <c r="DJ28" s="1842"/>
      <c r="DK28" s="1842"/>
      <c r="DL28" s="1842"/>
      <c r="DM28" s="1842"/>
      <c r="DN28" s="1842"/>
      <c r="DO28" s="1842"/>
      <c r="DP28" s="1842"/>
      <c r="DQ28" s="1842"/>
    </row>
    <row r="29" spans="2:121" ht="15.95" customHeight="1" thickTop="1" thickBot="1" x14ac:dyDescent="0.3">
      <c r="B29" s="1660">
        <v>14</v>
      </c>
      <c r="C29" s="1661"/>
      <c r="D29" s="1661"/>
      <c r="E29" s="1661"/>
      <c r="F29" s="1716" t="str">
        <f>IF('INGRESO DE DATOS'!A88&lt;&gt;"",'INGRESO DE DATOS'!A88,"")</f>
        <v/>
      </c>
      <c r="G29" s="1717"/>
      <c r="H29" s="1717"/>
      <c r="I29" s="1717"/>
      <c r="J29" s="1717"/>
      <c r="K29" s="1718"/>
      <c r="L29" s="1686"/>
      <c r="M29" s="1687"/>
      <c r="N29" s="1687"/>
      <c r="O29" s="1687"/>
      <c r="P29" s="1729"/>
      <c r="Q29" s="1716" t="str">
        <f>IF('INGRESO DE DATOS'!B88&lt;&gt;"",'INGRESO DE DATOS'!B88,"")</f>
        <v/>
      </c>
      <c r="R29" s="1717"/>
      <c r="S29" s="1717"/>
      <c r="T29" s="1717"/>
      <c r="U29" s="1717"/>
      <c r="V29" s="1718"/>
      <c r="W29" s="1683" t="str">
        <f>IF('INGRESO DE DATOS'!C88&lt;&gt;"",'INGRESO DE DATOS'!C88,"")</f>
        <v/>
      </c>
      <c r="X29" s="1684"/>
      <c r="Y29" s="1684"/>
      <c r="Z29" s="1684"/>
      <c r="AA29" s="1684"/>
      <c r="AB29" s="1685"/>
      <c r="AC29" s="1692"/>
      <c r="AD29" s="1693"/>
      <c r="AE29" s="1693"/>
      <c r="AF29" s="1693"/>
      <c r="AG29" s="1693"/>
      <c r="AH29" s="1693"/>
      <c r="AI29" s="1694"/>
      <c r="AJ29" s="1683" t="str">
        <f>IF(W29="","",W29)</f>
        <v/>
      </c>
      <c r="AK29" s="1684"/>
      <c r="AL29" s="1684"/>
      <c r="AM29" s="1684"/>
      <c r="AN29" s="1684"/>
      <c r="AO29" s="1684"/>
      <c r="AP29" s="1685"/>
      <c r="AQ29" s="1730" t="str">
        <f>IF(Q29="","",IF(Q29&lt;&gt;0,IF(Q29="N.D","N.D",(AJ29*VLOOKUP(Q29,$CZ$14:$DQ$30,10,FALSE)))))</f>
        <v/>
      </c>
      <c r="AR29" s="1687"/>
      <c r="AS29" s="1687"/>
      <c r="AT29" s="1687"/>
      <c r="AU29" s="1687"/>
      <c r="AV29" s="1688"/>
      <c r="AW29" s="1660">
        <v>36</v>
      </c>
      <c r="AX29" s="1661"/>
      <c r="AY29" s="1661"/>
      <c r="AZ29" s="1661"/>
      <c r="BA29" s="1716" t="str">
        <f>IF('INGRESO DE DATOS'!A114&lt;&gt;"",'INGRESO DE DATOS'!A114,"")</f>
        <v/>
      </c>
      <c r="BB29" s="1717"/>
      <c r="BC29" s="1717"/>
      <c r="BD29" s="1717"/>
      <c r="BE29" s="1717"/>
      <c r="BF29" s="1718"/>
      <c r="BG29" s="1686"/>
      <c r="BH29" s="1687"/>
      <c r="BI29" s="1687"/>
      <c r="BJ29" s="1687"/>
      <c r="BK29" s="1729"/>
      <c r="BL29" s="1716" t="str">
        <f>IF('INGRESO DE DATOS'!B114&lt;&gt;"",'INGRESO DE DATOS'!B114,"")</f>
        <v/>
      </c>
      <c r="BM29" s="1717"/>
      <c r="BN29" s="1717"/>
      <c r="BO29" s="1717"/>
      <c r="BP29" s="1717"/>
      <c r="BQ29" s="1718"/>
      <c r="BR29" s="1683" t="str">
        <f>IF('INGRESO DE DATOS'!C114&lt;&gt;"",'INGRESO DE DATOS'!C114,"")</f>
        <v/>
      </c>
      <c r="BS29" s="1684"/>
      <c r="BT29" s="1684"/>
      <c r="BU29" s="1684"/>
      <c r="BV29" s="1684"/>
      <c r="BW29" s="1685"/>
      <c r="BX29" s="1692"/>
      <c r="BY29" s="1693"/>
      <c r="BZ29" s="1693"/>
      <c r="CA29" s="1693"/>
      <c r="CB29" s="1693"/>
      <c r="CC29" s="1693"/>
      <c r="CD29" s="1694"/>
      <c r="CE29" s="1683" t="str">
        <f>IF(BR29="","",BR29)</f>
        <v/>
      </c>
      <c r="CF29" s="1684"/>
      <c r="CG29" s="1684"/>
      <c r="CH29" s="1684"/>
      <c r="CI29" s="1684"/>
      <c r="CJ29" s="1684"/>
      <c r="CK29" s="1685"/>
      <c r="CL29" s="1730" t="str">
        <f>IF(BL29="","",IF(BL29&lt;&gt;0,IF(BL29="N.D","N.D",(BR29*VLOOKUP(BL29,$CZ$14:$DQ$30,10,FALSE)))))</f>
        <v/>
      </c>
      <c r="CM29" s="1687"/>
      <c r="CN29" s="1687"/>
      <c r="CO29" s="1687"/>
      <c r="CP29" s="1687"/>
      <c r="CQ29" s="1687"/>
      <c r="CR29" s="1688"/>
      <c r="CZ29" s="1839" t="s">
        <v>322</v>
      </c>
      <c r="DA29" s="1839"/>
      <c r="DB29" s="1839"/>
      <c r="DC29" s="1839"/>
      <c r="DD29" s="1839"/>
      <c r="DE29" s="1839"/>
      <c r="DF29" s="1839"/>
      <c r="DG29" s="1839"/>
      <c r="DH29" s="1839"/>
      <c r="DI29" s="1842">
        <v>5</v>
      </c>
      <c r="DJ29" s="1842"/>
      <c r="DK29" s="1842"/>
      <c r="DL29" s="1842"/>
      <c r="DM29" s="1842"/>
      <c r="DN29" s="1842"/>
      <c r="DO29" s="1842"/>
      <c r="DP29" s="1842"/>
      <c r="DQ29" s="1842"/>
    </row>
    <row r="30" spans="2:121" ht="15.95" customHeight="1" thickTop="1" thickBot="1" x14ac:dyDescent="0.3">
      <c r="B30" s="1660">
        <v>15</v>
      </c>
      <c r="C30" s="1661"/>
      <c r="D30" s="1661"/>
      <c r="E30" s="1661"/>
      <c r="F30" s="1716" t="str">
        <f>IF('INGRESO DE DATOS'!A89&lt;&gt;"",'INGRESO DE DATOS'!A89,"")</f>
        <v/>
      </c>
      <c r="G30" s="1717"/>
      <c r="H30" s="1717"/>
      <c r="I30" s="1717"/>
      <c r="J30" s="1717"/>
      <c r="K30" s="1718"/>
      <c r="L30" s="1686"/>
      <c r="M30" s="1687"/>
      <c r="N30" s="1687"/>
      <c r="O30" s="1687"/>
      <c r="P30" s="1729"/>
      <c r="Q30" s="1716" t="str">
        <f>IF('INGRESO DE DATOS'!B89&lt;&gt;"",'INGRESO DE DATOS'!B89,"")</f>
        <v/>
      </c>
      <c r="R30" s="1717"/>
      <c r="S30" s="1717"/>
      <c r="T30" s="1717"/>
      <c r="U30" s="1717"/>
      <c r="V30" s="1718"/>
      <c r="W30" s="1683" t="str">
        <f>IF('INGRESO DE DATOS'!C89&lt;&gt;"",'INGRESO DE DATOS'!C89,"")</f>
        <v/>
      </c>
      <c r="X30" s="1684"/>
      <c r="Y30" s="1684"/>
      <c r="Z30" s="1684"/>
      <c r="AA30" s="1684"/>
      <c r="AB30" s="1685"/>
      <c r="AC30" s="1692"/>
      <c r="AD30" s="1693"/>
      <c r="AE30" s="1693"/>
      <c r="AF30" s="1693"/>
      <c r="AG30" s="1693"/>
      <c r="AH30" s="1693"/>
      <c r="AI30" s="1694"/>
      <c r="AJ30" s="1683" t="str">
        <f>IF(W30="","",W30)</f>
        <v/>
      </c>
      <c r="AK30" s="1684"/>
      <c r="AL30" s="1684"/>
      <c r="AM30" s="1684"/>
      <c r="AN30" s="1684"/>
      <c r="AO30" s="1684"/>
      <c r="AP30" s="1685"/>
      <c r="AQ30" s="1730" t="str">
        <f>IF(Q30="","",IF(Q30&lt;&gt;0,IF(Q30="N.D","N.D",(AJ30*VLOOKUP(Q30,$CZ$14:$DQ$30,10,FALSE)))))</f>
        <v/>
      </c>
      <c r="AR30" s="1687"/>
      <c r="AS30" s="1687"/>
      <c r="AT30" s="1687"/>
      <c r="AU30" s="1687"/>
      <c r="AV30" s="1688"/>
      <c r="AW30" s="1732" t="s">
        <v>53</v>
      </c>
      <c r="AX30" s="1733"/>
      <c r="AY30" s="1733"/>
      <c r="AZ30" s="1733"/>
      <c r="BA30" s="1733"/>
      <c r="BB30" s="1733"/>
      <c r="BC30" s="1733"/>
      <c r="BD30" s="1733"/>
      <c r="BE30" s="1733"/>
      <c r="BF30" s="1734"/>
      <c r="BG30" s="1692"/>
      <c r="BH30" s="1693"/>
      <c r="BI30" s="1693"/>
      <c r="BJ30" s="1693"/>
      <c r="BK30" s="1694"/>
      <c r="BL30" s="1692"/>
      <c r="BM30" s="1693"/>
      <c r="BN30" s="1693"/>
      <c r="BO30" s="1693"/>
      <c r="BP30" s="1693"/>
      <c r="BQ30" s="1694"/>
      <c r="BR30" s="1692"/>
      <c r="BS30" s="1693"/>
      <c r="BT30" s="1693"/>
      <c r="BU30" s="1693"/>
      <c r="BV30" s="1693"/>
      <c r="BW30" s="1694"/>
      <c r="BX30" s="1692"/>
      <c r="BY30" s="1693"/>
      <c r="BZ30" s="1693"/>
      <c r="CA30" s="1693"/>
      <c r="CB30" s="1693"/>
      <c r="CC30" s="1693"/>
      <c r="CD30" s="1694"/>
      <c r="CE30" s="1692"/>
      <c r="CF30" s="1693"/>
      <c r="CG30" s="1693"/>
      <c r="CH30" s="1693"/>
      <c r="CI30" s="1693"/>
      <c r="CJ30" s="1693"/>
      <c r="CK30" s="1694"/>
      <c r="CL30" s="1692"/>
      <c r="CM30" s="1693"/>
      <c r="CN30" s="1693"/>
      <c r="CO30" s="1693"/>
      <c r="CP30" s="1693"/>
      <c r="CQ30" s="1693"/>
      <c r="CR30" s="1731"/>
      <c r="CZ30" s="1839" t="s">
        <v>101</v>
      </c>
      <c r="DA30" s="1839"/>
      <c r="DB30" s="1839"/>
      <c r="DC30" s="1839"/>
      <c r="DD30" s="1839"/>
      <c r="DE30" s="1839"/>
      <c r="DF30" s="1839"/>
      <c r="DG30" s="1839"/>
      <c r="DH30" s="1839"/>
      <c r="DI30" s="1842">
        <v>1</v>
      </c>
      <c r="DJ30" s="1842"/>
      <c r="DK30" s="1842"/>
      <c r="DL30" s="1842"/>
      <c r="DM30" s="1842"/>
      <c r="DN30" s="1842"/>
      <c r="DO30" s="1842"/>
      <c r="DP30" s="1842"/>
      <c r="DQ30" s="1842"/>
    </row>
    <row r="31" spans="2:121" ht="15.95" customHeight="1" thickTop="1" x14ac:dyDescent="0.2">
      <c r="B31" s="1660">
        <v>16</v>
      </c>
      <c r="C31" s="1661"/>
      <c r="D31" s="1661"/>
      <c r="E31" s="1661"/>
      <c r="F31" s="1716" t="str">
        <f>IF('INGRESO DE DATOS'!A90&lt;&gt;"",'INGRESO DE DATOS'!A90,"")</f>
        <v/>
      </c>
      <c r="G31" s="1717"/>
      <c r="H31" s="1717"/>
      <c r="I31" s="1717"/>
      <c r="J31" s="1717"/>
      <c r="K31" s="1718"/>
      <c r="L31" s="1686"/>
      <c r="M31" s="1687"/>
      <c r="N31" s="1687"/>
      <c r="O31" s="1687"/>
      <c r="P31" s="1729"/>
      <c r="Q31" s="1716" t="str">
        <f>IF('INGRESO DE DATOS'!B90&lt;&gt;"",'INGRESO DE DATOS'!B90,"")</f>
        <v/>
      </c>
      <c r="R31" s="1717"/>
      <c r="S31" s="1717"/>
      <c r="T31" s="1717"/>
      <c r="U31" s="1717"/>
      <c r="V31" s="1718"/>
      <c r="W31" s="1683" t="str">
        <f>IF('INGRESO DE DATOS'!C90&lt;&gt;"",'INGRESO DE DATOS'!C90,"")</f>
        <v/>
      </c>
      <c r="X31" s="1684"/>
      <c r="Y31" s="1684"/>
      <c r="Z31" s="1684"/>
      <c r="AA31" s="1684"/>
      <c r="AB31" s="1685"/>
      <c r="AC31" s="1692"/>
      <c r="AD31" s="1693"/>
      <c r="AE31" s="1693"/>
      <c r="AF31" s="1693"/>
      <c r="AG31" s="1693"/>
      <c r="AH31" s="1693"/>
      <c r="AI31" s="1694"/>
      <c r="AJ31" s="1683" t="str">
        <f>IF(W31="","",W31)</f>
        <v/>
      </c>
      <c r="AK31" s="1684"/>
      <c r="AL31" s="1684"/>
      <c r="AM31" s="1684"/>
      <c r="AN31" s="1684"/>
      <c r="AO31" s="1684"/>
      <c r="AP31" s="1685"/>
      <c r="AQ31" s="1730" t="str">
        <f>IF(Q31="","",IF(Q31&lt;&gt;0,IF(Q31="N.D","N.D",(AJ31*VLOOKUP(Q31,$CZ$14:$DQ$30,10,FALSE)))))</f>
        <v/>
      </c>
      <c r="AR31" s="1687"/>
      <c r="AS31" s="1687"/>
      <c r="AT31" s="1687"/>
      <c r="AU31" s="1687"/>
      <c r="AV31" s="1688"/>
      <c r="AW31" s="1660">
        <v>37</v>
      </c>
      <c r="AX31" s="1661"/>
      <c r="AY31" s="1661"/>
      <c r="AZ31" s="1661"/>
      <c r="BA31" s="1716" t="str">
        <f>IF('INGRESO DE DATOS'!A116&lt;&gt;"",'INGRESO DE DATOS'!A116,"")</f>
        <v/>
      </c>
      <c r="BB31" s="1717"/>
      <c r="BC31" s="1717"/>
      <c r="BD31" s="1717"/>
      <c r="BE31" s="1717"/>
      <c r="BF31" s="1718"/>
      <c r="BG31" s="1686"/>
      <c r="BH31" s="1687"/>
      <c r="BI31" s="1687"/>
      <c r="BJ31" s="1687"/>
      <c r="BK31" s="1729"/>
      <c r="BL31" s="1716" t="str">
        <f>IF('INGRESO DE DATOS'!B116&lt;&gt;"",'INGRESO DE DATOS'!B116,"")</f>
        <v/>
      </c>
      <c r="BM31" s="1717"/>
      <c r="BN31" s="1717"/>
      <c r="BO31" s="1717"/>
      <c r="BP31" s="1717"/>
      <c r="BQ31" s="1718"/>
      <c r="BR31" s="1683" t="str">
        <f>IF('INGRESO DE DATOS'!C116&lt;&gt;"",'INGRESO DE DATOS'!C116,"")</f>
        <v/>
      </c>
      <c r="BS31" s="1684"/>
      <c r="BT31" s="1684"/>
      <c r="BU31" s="1684"/>
      <c r="BV31" s="1684"/>
      <c r="BW31" s="1685"/>
      <c r="BX31" s="1692"/>
      <c r="BY31" s="1693"/>
      <c r="BZ31" s="1693"/>
      <c r="CA31" s="1693"/>
      <c r="CB31" s="1693"/>
      <c r="CC31" s="1693"/>
      <c r="CD31" s="1694"/>
      <c r="CE31" s="1683" t="str">
        <f>IF(BR31="","",BR31)</f>
        <v/>
      </c>
      <c r="CF31" s="1684"/>
      <c r="CG31" s="1684"/>
      <c r="CH31" s="1684"/>
      <c r="CI31" s="1684"/>
      <c r="CJ31" s="1684"/>
      <c r="CK31" s="1685"/>
      <c r="CL31" s="1730" t="str">
        <f>IF(BL31="","",IF(BL31&lt;&gt;0,IF(BL31="N.D","N.D",(BR31*VLOOKUP(BL31,$CZ$14:$DQ$30,10,FALSE)))))</f>
        <v/>
      </c>
      <c r="CM31" s="1687"/>
      <c r="CN31" s="1687"/>
      <c r="CO31" s="1687"/>
      <c r="CP31" s="1687"/>
      <c r="CQ31" s="1687"/>
      <c r="CR31" s="1688"/>
    </row>
    <row r="32" spans="2:121" ht="15.95" customHeight="1" x14ac:dyDescent="0.2">
      <c r="B32" s="1732" t="s">
        <v>53</v>
      </c>
      <c r="C32" s="1733"/>
      <c r="D32" s="1733"/>
      <c r="E32" s="1733"/>
      <c r="F32" s="1733"/>
      <c r="G32" s="1733"/>
      <c r="H32" s="1733"/>
      <c r="I32" s="1733"/>
      <c r="J32" s="1733"/>
      <c r="K32" s="1734"/>
      <c r="L32" s="1692"/>
      <c r="M32" s="1693"/>
      <c r="N32" s="1693"/>
      <c r="O32" s="1693"/>
      <c r="P32" s="1694"/>
      <c r="Q32" s="1692"/>
      <c r="R32" s="1693"/>
      <c r="S32" s="1693"/>
      <c r="T32" s="1693"/>
      <c r="U32" s="1693"/>
      <c r="V32" s="1694"/>
      <c r="W32" s="1692"/>
      <c r="X32" s="1693"/>
      <c r="Y32" s="1693"/>
      <c r="Z32" s="1693"/>
      <c r="AA32" s="1693"/>
      <c r="AB32" s="1694"/>
      <c r="AC32" s="1692"/>
      <c r="AD32" s="1693"/>
      <c r="AE32" s="1693"/>
      <c r="AF32" s="1693"/>
      <c r="AG32" s="1693"/>
      <c r="AH32" s="1693"/>
      <c r="AI32" s="1694"/>
      <c r="AJ32" s="1692"/>
      <c r="AK32" s="1693"/>
      <c r="AL32" s="1693"/>
      <c r="AM32" s="1693"/>
      <c r="AN32" s="1693"/>
      <c r="AO32" s="1693"/>
      <c r="AP32" s="1694"/>
      <c r="AQ32" s="1692"/>
      <c r="AR32" s="1693"/>
      <c r="AS32" s="1693"/>
      <c r="AT32" s="1693"/>
      <c r="AU32" s="1693"/>
      <c r="AV32" s="1731"/>
      <c r="AW32" s="1712">
        <v>38</v>
      </c>
      <c r="AX32" s="1693"/>
      <c r="AY32" s="1693"/>
      <c r="AZ32" s="1694"/>
      <c r="BA32" s="1716" t="str">
        <f>IF('INGRESO DE DATOS'!A117&lt;&gt;"",'INGRESO DE DATOS'!A117,"")</f>
        <v/>
      </c>
      <c r="BB32" s="1717"/>
      <c r="BC32" s="1717"/>
      <c r="BD32" s="1717"/>
      <c r="BE32" s="1717"/>
      <c r="BF32" s="1718"/>
      <c r="BG32" s="1686"/>
      <c r="BH32" s="1687"/>
      <c r="BI32" s="1687"/>
      <c r="BJ32" s="1687"/>
      <c r="BK32" s="1729"/>
      <c r="BL32" s="1716" t="str">
        <f>IF('INGRESO DE DATOS'!B117&lt;&gt;"",'INGRESO DE DATOS'!B117,"")</f>
        <v/>
      </c>
      <c r="BM32" s="1717"/>
      <c r="BN32" s="1717"/>
      <c r="BO32" s="1717"/>
      <c r="BP32" s="1717"/>
      <c r="BQ32" s="1718"/>
      <c r="BR32" s="1683" t="str">
        <f>IF('INGRESO DE DATOS'!C117&lt;&gt;"",'INGRESO DE DATOS'!C117,"")</f>
        <v/>
      </c>
      <c r="BS32" s="1684"/>
      <c r="BT32" s="1684"/>
      <c r="BU32" s="1684"/>
      <c r="BV32" s="1684"/>
      <c r="BW32" s="1685"/>
      <c r="BX32" s="1692"/>
      <c r="BY32" s="1693"/>
      <c r="BZ32" s="1693"/>
      <c r="CA32" s="1693"/>
      <c r="CB32" s="1693"/>
      <c r="CC32" s="1693"/>
      <c r="CD32" s="1694"/>
      <c r="CE32" s="1683" t="str">
        <f>IF(BR32="","",BR32)</f>
        <v/>
      </c>
      <c r="CF32" s="1684"/>
      <c r="CG32" s="1684"/>
      <c r="CH32" s="1684"/>
      <c r="CI32" s="1684"/>
      <c r="CJ32" s="1684"/>
      <c r="CK32" s="1685"/>
      <c r="CL32" s="1730" t="str">
        <f>IF(BL32="","",IF(BL32&lt;&gt;0,IF(BL32="N.D","N.D",(BR32*VLOOKUP(BL32,$CZ$14:$DQ$30,10,FALSE)))))</f>
        <v/>
      </c>
      <c r="CM32" s="1687"/>
      <c r="CN32" s="1687"/>
      <c r="CO32" s="1687"/>
      <c r="CP32" s="1687"/>
      <c r="CQ32" s="1687"/>
      <c r="CR32" s="1688"/>
    </row>
    <row r="33" spans="2:119" ht="15.95" customHeight="1" x14ac:dyDescent="0.2">
      <c r="B33" s="1660">
        <v>17</v>
      </c>
      <c r="C33" s="1661"/>
      <c r="D33" s="1661"/>
      <c r="E33" s="1661"/>
      <c r="F33" s="1716" t="str">
        <f>IF('INGRESO DE DATOS'!A92&lt;&gt;"",'INGRESO DE DATOS'!A92,"")</f>
        <v/>
      </c>
      <c r="G33" s="1717"/>
      <c r="H33" s="1717"/>
      <c r="I33" s="1717"/>
      <c r="J33" s="1717"/>
      <c r="K33" s="1718"/>
      <c r="L33" s="1686"/>
      <c r="M33" s="1687"/>
      <c r="N33" s="1687"/>
      <c r="O33" s="1687"/>
      <c r="P33" s="1729"/>
      <c r="Q33" s="1716" t="str">
        <f>IF('INGRESO DE DATOS'!B92&lt;&gt;"",'INGRESO DE DATOS'!B92,"")</f>
        <v/>
      </c>
      <c r="R33" s="1717"/>
      <c r="S33" s="1717"/>
      <c r="T33" s="1717"/>
      <c r="U33" s="1717"/>
      <c r="V33" s="1718"/>
      <c r="W33" s="1683" t="str">
        <f>IF('INGRESO DE DATOS'!C92&lt;&gt;"",'INGRESO DE DATOS'!C92,"")</f>
        <v/>
      </c>
      <c r="X33" s="1684"/>
      <c r="Y33" s="1684"/>
      <c r="Z33" s="1684"/>
      <c r="AA33" s="1684"/>
      <c r="AB33" s="1685"/>
      <c r="AC33" s="1692"/>
      <c r="AD33" s="1693"/>
      <c r="AE33" s="1693"/>
      <c r="AF33" s="1693"/>
      <c r="AG33" s="1693"/>
      <c r="AH33" s="1693"/>
      <c r="AI33" s="1694"/>
      <c r="AJ33" s="1683" t="str">
        <f>IF(W33="","",W33)</f>
        <v/>
      </c>
      <c r="AK33" s="1684"/>
      <c r="AL33" s="1684"/>
      <c r="AM33" s="1684"/>
      <c r="AN33" s="1684"/>
      <c r="AO33" s="1684"/>
      <c r="AP33" s="1685"/>
      <c r="AQ33" s="1730" t="str">
        <f>IF(Q33="","",IF(Q33&lt;&gt;0,IF(Q33="N.D","N.D",(AJ33*VLOOKUP(Q33,$CZ$14:$DQ$30,10,FALSE)))))</f>
        <v/>
      </c>
      <c r="AR33" s="1687"/>
      <c r="AS33" s="1687"/>
      <c r="AT33" s="1687"/>
      <c r="AU33" s="1687"/>
      <c r="AV33" s="1688"/>
      <c r="AW33" s="1660">
        <v>39</v>
      </c>
      <c r="AX33" s="1661"/>
      <c r="AY33" s="1661"/>
      <c r="AZ33" s="1661"/>
      <c r="BA33" s="1716" t="str">
        <f>IF('INGRESO DE DATOS'!A118&lt;&gt;"",'INGRESO DE DATOS'!A118,"")</f>
        <v/>
      </c>
      <c r="BB33" s="1717"/>
      <c r="BC33" s="1717"/>
      <c r="BD33" s="1717"/>
      <c r="BE33" s="1717"/>
      <c r="BF33" s="1718"/>
      <c r="BG33" s="1686"/>
      <c r="BH33" s="1687"/>
      <c r="BI33" s="1687"/>
      <c r="BJ33" s="1687"/>
      <c r="BK33" s="1729"/>
      <c r="BL33" s="1716" t="str">
        <f>IF('INGRESO DE DATOS'!B118&lt;&gt;"",'INGRESO DE DATOS'!B118,"")</f>
        <v/>
      </c>
      <c r="BM33" s="1717"/>
      <c r="BN33" s="1717"/>
      <c r="BO33" s="1717"/>
      <c r="BP33" s="1717"/>
      <c r="BQ33" s="1718"/>
      <c r="BR33" s="1683" t="str">
        <f>IF('INGRESO DE DATOS'!C118&lt;&gt;"",'INGRESO DE DATOS'!C118,"")</f>
        <v/>
      </c>
      <c r="BS33" s="1684"/>
      <c r="BT33" s="1684"/>
      <c r="BU33" s="1684"/>
      <c r="BV33" s="1684"/>
      <c r="BW33" s="1685"/>
      <c r="BX33" s="1692"/>
      <c r="BY33" s="1693"/>
      <c r="BZ33" s="1693"/>
      <c r="CA33" s="1693"/>
      <c r="CB33" s="1693"/>
      <c r="CC33" s="1693"/>
      <c r="CD33" s="1694"/>
      <c r="CE33" s="1683" t="str">
        <f>IF(BR33="","",BR33)</f>
        <v/>
      </c>
      <c r="CF33" s="1684"/>
      <c r="CG33" s="1684"/>
      <c r="CH33" s="1684"/>
      <c r="CI33" s="1684"/>
      <c r="CJ33" s="1684"/>
      <c r="CK33" s="1685"/>
      <c r="CL33" s="1730" t="str">
        <f>IF(BL33="","",IF(BL33&lt;&gt;0,IF(BL33="N.D","N.D",(BR33*VLOOKUP(BL33,$CZ$14:$DQ$30,10,FALSE)))))</f>
        <v/>
      </c>
      <c r="CM33" s="1687"/>
      <c r="CN33" s="1687"/>
      <c r="CO33" s="1687"/>
      <c r="CP33" s="1687"/>
      <c r="CQ33" s="1687"/>
      <c r="CR33" s="1688"/>
    </row>
    <row r="34" spans="2:119" ht="15.95" customHeight="1" x14ac:dyDescent="0.2">
      <c r="B34" s="1660">
        <v>18</v>
      </c>
      <c r="C34" s="1661"/>
      <c r="D34" s="1661"/>
      <c r="E34" s="1661"/>
      <c r="F34" s="1716" t="str">
        <f>IF('INGRESO DE DATOS'!A93&lt;&gt;"",'INGRESO DE DATOS'!A93,"")</f>
        <v/>
      </c>
      <c r="G34" s="1717"/>
      <c r="H34" s="1717"/>
      <c r="I34" s="1717"/>
      <c r="J34" s="1717"/>
      <c r="K34" s="1718"/>
      <c r="L34" s="1686"/>
      <c r="M34" s="1687"/>
      <c r="N34" s="1687"/>
      <c r="O34" s="1687"/>
      <c r="P34" s="1729"/>
      <c r="Q34" s="1716" t="str">
        <f>IF('INGRESO DE DATOS'!B93&lt;&gt;"",'INGRESO DE DATOS'!B93,"")</f>
        <v/>
      </c>
      <c r="R34" s="1717"/>
      <c r="S34" s="1717"/>
      <c r="T34" s="1717"/>
      <c r="U34" s="1717"/>
      <c r="V34" s="1718"/>
      <c r="W34" s="1683" t="str">
        <f>IF('INGRESO DE DATOS'!C93&lt;&gt;"",'INGRESO DE DATOS'!C93,"")</f>
        <v/>
      </c>
      <c r="X34" s="1684"/>
      <c r="Y34" s="1684"/>
      <c r="Z34" s="1684"/>
      <c r="AA34" s="1684"/>
      <c r="AB34" s="1685"/>
      <c r="AC34" s="1692"/>
      <c r="AD34" s="1693"/>
      <c r="AE34" s="1693"/>
      <c r="AF34" s="1693"/>
      <c r="AG34" s="1693"/>
      <c r="AH34" s="1693"/>
      <c r="AI34" s="1694"/>
      <c r="AJ34" s="1683" t="str">
        <f>IF(W34="","",W34)</f>
        <v/>
      </c>
      <c r="AK34" s="1684"/>
      <c r="AL34" s="1684"/>
      <c r="AM34" s="1684"/>
      <c r="AN34" s="1684"/>
      <c r="AO34" s="1684"/>
      <c r="AP34" s="1685"/>
      <c r="AQ34" s="1730" t="str">
        <f>IF(Q34="","",IF(Q34&lt;&gt;0,IF(Q34="N.D","N.D",(AJ34*VLOOKUP(Q34,$CZ$14:$DQ$30,10,FALSE)))))</f>
        <v/>
      </c>
      <c r="AR34" s="1687"/>
      <c r="AS34" s="1687"/>
      <c r="AT34" s="1687"/>
      <c r="AU34" s="1687"/>
      <c r="AV34" s="1688"/>
      <c r="AW34" s="1660">
        <v>40</v>
      </c>
      <c r="AX34" s="1661"/>
      <c r="AY34" s="1661"/>
      <c r="AZ34" s="1661"/>
      <c r="BA34" s="1716" t="str">
        <f>IF('INGRESO DE DATOS'!A119&lt;&gt;"",'INGRESO DE DATOS'!A119,"")</f>
        <v/>
      </c>
      <c r="BB34" s="1717"/>
      <c r="BC34" s="1717"/>
      <c r="BD34" s="1717"/>
      <c r="BE34" s="1717"/>
      <c r="BF34" s="1718"/>
      <c r="BG34" s="1686"/>
      <c r="BH34" s="1687"/>
      <c r="BI34" s="1687"/>
      <c r="BJ34" s="1687"/>
      <c r="BK34" s="1729"/>
      <c r="BL34" s="1716" t="str">
        <f>IF('INGRESO DE DATOS'!B119&lt;&gt;"",'INGRESO DE DATOS'!B119,"")</f>
        <v/>
      </c>
      <c r="BM34" s="1717"/>
      <c r="BN34" s="1717"/>
      <c r="BO34" s="1717"/>
      <c r="BP34" s="1717"/>
      <c r="BQ34" s="1718"/>
      <c r="BR34" s="1683" t="str">
        <f>IF('INGRESO DE DATOS'!C119&lt;&gt;"",'INGRESO DE DATOS'!C119,"")</f>
        <v/>
      </c>
      <c r="BS34" s="1684"/>
      <c r="BT34" s="1684"/>
      <c r="BU34" s="1684"/>
      <c r="BV34" s="1684"/>
      <c r="BW34" s="1685"/>
      <c r="BX34" s="1692"/>
      <c r="BY34" s="1693"/>
      <c r="BZ34" s="1693"/>
      <c r="CA34" s="1693"/>
      <c r="CB34" s="1693"/>
      <c r="CC34" s="1693"/>
      <c r="CD34" s="1694"/>
      <c r="CE34" s="1683" t="str">
        <f>IF(BR34="","",BR34)</f>
        <v/>
      </c>
      <c r="CF34" s="1684"/>
      <c r="CG34" s="1684"/>
      <c r="CH34" s="1684"/>
      <c r="CI34" s="1684"/>
      <c r="CJ34" s="1684"/>
      <c r="CK34" s="1685"/>
      <c r="CL34" s="1730" t="str">
        <f>IF(BL34="","",IF(BL34&lt;&gt;0,IF(BL34="N.D","N.D",(BR34*VLOOKUP(BL34,$CZ$14:$DQ$30,10,FALSE)))))</f>
        <v/>
      </c>
      <c r="CM34" s="1687"/>
      <c r="CN34" s="1687"/>
      <c r="CO34" s="1687"/>
      <c r="CP34" s="1687"/>
      <c r="CQ34" s="1687"/>
      <c r="CR34" s="1688"/>
    </row>
    <row r="35" spans="2:119" ht="15.95" customHeight="1" x14ac:dyDescent="0.2">
      <c r="B35" s="1660">
        <v>19</v>
      </c>
      <c r="C35" s="1661"/>
      <c r="D35" s="1661"/>
      <c r="E35" s="1661"/>
      <c r="F35" s="1716" t="str">
        <f>IF('INGRESO DE DATOS'!A94&lt;&gt;"",'INGRESO DE DATOS'!A94,"")</f>
        <v/>
      </c>
      <c r="G35" s="1717"/>
      <c r="H35" s="1717"/>
      <c r="I35" s="1717"/>
      <c r="J35" s="1717"/>
      <c r="K35" s="1718"/>
      <c r="L35" s="1686"/>
      <c r="M35" s="1687"/>
      <c r="N35" s="1687"/>
      <c r="O35" s="1687"/>
      <c r="P35" s="1729"/>
      <c r="Q35" s="1716" t="str">
        <f>IF('INGRESO DE DATOS'!B94&lt;&gt;"",'INGRESO DE DATOS'!B94,"")</f>
        <v/>
      </c>
      <c r="R35" s="1717"/>
      <c r="S35" s="1717"/>
      <c r="T35" s="1717"/>
      <c r="U35" s="1717"/>
      <c r="V35" s="1718"/>
      <c r="W35" s="1683" t="str">
        <f>IF('INGRESO DE DATOS'!C94&lt;&gt;"",'INGRESO DE DATOS'!C94,"")</f>
        <v/>
      </c>
      <c r="X35" s="1684"/>
      <c r="Y35" s="1684"/>
      <c r="Z35" s="1684"/>
      <c r="AA35" s="1684"/>
      <c r="AB35" s="1685"/>
      <c r="AC35" s="1692"/>
      <c r="AD35" s="1693"/>
      <c r="AE35" s="1693"/>
      <c r="AF35" s="1693"/>
      <c r="AG35" s="1693"/>
      <c r="AH35" s="1693"/>
      <c r="AI35" s="1694"/>
      <c r="AJ35" s="1683" t="str">
        <f>IF(W35="","",W35)</f>
        <v/>
      </c>
      <c r="AK35" s="1684"/>
      <c r="AL35" s="1684"/>
      <c r="AM35" s="1684"/>
      <c r="AN35" s="1684"/>
      <c r="AO35" s="1684"/>
      <c r="AP35" s="1685"/>
      <c r="AQ35" s="1730" t="str">
        <f>IF(Q35="","",IF(Q35&lt;&gt;0,IF(Q35="N.D","N.D",(AJ35*VLOOKUP(Q35,$CZ$14:$DQ$30,10,FALSE)))))</f>
        <v/>
      </c>
      <c r="AR35" s="1687"/>
      <c r="AS35" s="1687"/>
      <c r="AT35" s="1687"/>
      <c r="AU35" s="1687"/>
      <c r="AV35" s="1688"/>
      <c r="AW35" s="1660">
        <v>41</v>
      </c>
      <c r="AX35" s="1661"/>
      <c r="AY35" s="1661"/>
      <c r="AZ35" s="1661"/>
      <c r="BA35" s="1716" t="str">
        <f>IF('INGRESO DE DATOS'!A120&lt;&gt;"",'INGRESO DE DATOS'!A120,"")</f>
        <v/>
      </c>
      <c r="BB35" s="1717"/>
      <c r="BC35" s="1717"/>
      <c r="BD35" s="1717"/>
      <c r="BE35" s="1717"/>
      <c r="BF35" s="1718"/>
      <c r="BG35" s="1686"/>
      <c r="BH35" s="1687"/>
      <c r="BI35" s="1687"/>
      <c r="BJ35" s="1687"/>
      <c r="BK35" s="1729"/>
      <c r="BL35" s="1716" t="str">
        <f>IF('INGRESO DE DATOS'!B120&lt;&gt;"",'INGRESO DE DATOS'!B120,"")</f>
        <v/>
      </c>
      <c r="BM35" s="1717"/>
      <c r="BN35" s="1717"/>
      <c r="BO35" s="1717"/>
      <c r="BP35" s="1717"/>
      <c r="BQ35" s="1718"/>
      <c r="BR35" s="1683" t="str">
        <f>IF('INGRESO DE DATOS'!C120&lt;&gt;"",'INGRESO DE DATOS'!C120,"")</f>
        <v/>
      </c>
      <c r="BS35" s="1684"/>
      <c r="BT35" s="1684"/>
      <c r="BU35" s="1684"/>
      <c r="BV35" s="1684"/>
      <c r="BW35" s="1685"/>
      <c r="BX35" s="1692"/>
      <c r="BY35" s="1693"/>
      <c r="BZ35" s="1693"/>
      <c r="CA35" s="1693"/>
      <c r="CB35" s="1693"/>
      <c r="CC35" s="1693"/>
      <c r="CD35" s="1694"/>
      <c r="CE35" s="1683" t="str">
        <f>IF(BR35="","",BR35)</f>
        <v/>
      </c>
      <c r="CF35" s="1684"/>
      <c r="CG35" s="1684"/>
      <c r="CH35" s="1684"/>
      <c r="CI35" s="1684"/>
      <c r="CJ35" s="1684"/>
      <c r="CK35" s="1685"/>
      <c r="CL35" s="1730" t="str">
        <f>IF(BL35="","",IF(BL35&lt;&gt;0,IF(BL35="N.D","N.D",(BR35*VLOOKUP(BL35,$CZ$14:$DQ$30,10,FALSE)))))</f>
        <v/>
      </c>
      <c r="CM35" s="1687"/>
      <c r="CN35" s="1687"/>
      <c r="CO35" s="1687"/>
      <c r="CP35" s="1687"/>
      <c r="CQ35" s="1687"/>
      <c r="CR35" s="1688"/>
    </row>
    <row r="36" spans="2:119" ht="15.95" customHeight="1" x14ac:dyDescent="0.2">
      <c r="B36" s="1660">
        <v>20</v>
      </c>
      <c r="C36" s="1661"/>
      <c r="D36" s="1661"/>
      <c r="E36" s="1661"/>
      <c r="F36" s="1716" t="str">
        <f>IF('INGRESO DE DATOS'!A95&lt;&gt;"",'INGRESO DE DATOS'!A95,"")</f>
        <v/>
      </c>
      <c r="G36" s="1717"/>
      <c r="H36" s="1717"/>
      <c r="I36" s="1717"/>
      <c r="J36" s="1717"/>
      <c r="K36" s="1718"/>
      <c r="L36" s="1686"/>
      <c r="M36" s="1687"/>
      <c r="N36" s="1687"/>
      <c r="O36" s="1687"/>
      <c r="P36" s="1729"/>
      <c r="Q36" s="1716" t="str">
        <f>IF('INGRESO DE DATOS'!B95&lt;&gt;"",'INGRESO DE DATOS'!B95,"")</f>
        <v/>
      </c>
      <c r="R36" s="1717"/>
      <c r="S36" s="1717"/>
      <c r="T36" s="1717"/>
      <c r="U36" s="1717"/>
      <c r="V36" s="1718"/>
      <c r="W36" s="1683" t="str">
        <f>IF('INGRESO DE DATOS'!C95&lt;&gt;"",'INGRESO DE DATOS'!C95,"")</f>
        <v/>
      </c>
      <c r="X36" s="1684"/>
      <c r="Y36" s="1684"/>
      <c r="Z36" s="1684"/>
      <c r="AA36" s="1684"/>
      <c r="AB36" s="1685"/>
      <c r="AC36" s="1692"/>
      <c r="AD36" s="1693"/>
      <c r="AE36" s="1693"/>
      <c r="AF36" s="1693"/>
      <c r="AG36" s="1693"/>
      <c r="AH36" s="1693"/>
      <c r="AI36" s="1694"/>
      <c r="AJ36" s="1683" t="str">
        <f>IF(W36="","",W36)</f>
        <v/>
      </c>
      <c r="AK36" s="1684"/>
      <c r="AL36" s="1684"/>
      <c r="AM36" s="1684"/>
      <c r="AN36" s="1684"/>
      <c r="AO36" s="1684"/>
      <c r="AP36" s="1685"/>
      <c r="AQ36" s="1730" t="str">
        <f>IF(Q36="","",IF(Q36&lt;&gt;0,IF(Q36="N.D","N.D",(AJ36*VLOOKUP(Q36,$CZ$14:$DQ$30,10,FALSE)))))</f>
        <v/>
      </c>
      <c r="AR36" s="1687"/>
      <c r="AS36" s="1687"/>
      <c r="AT36" s="1687"/>
      <c r="AU36" s="1687"/>
      <c r="AV36" s="1688"/>
      <c r="AW36" s="1732" t="s">
        <v>53</v>
      </c>
      <c r="AX36" s="1733"/>
      <c r="AY36" s="1733"/>
      <c r="AZ36" s="1733"/>
      <c r="BA36" s="1733"/>
      <c r="BB36" s="1733"/>
      <c r="BC36" s="1733"/>
      <c r="BD36" s="1733"/>
      <c r="BE36" s="1733"/>
      <c r="BF36" s="1734"/>
      <c r="BG36" s="1692"/>
      <c r="BH36" s="1693"/>
      <c r="BI36" s="1693"/>
      <c r="BJ36" s="1693"/>
      <c r="BK36" s="1694"/>
      <c r="BL36" s="1692"/>
      <c r="BM36" s="1693"/>
      <c r="BN36" s="1693"/>
      <c r="BO36" s="1693"/>
      <c r="BP36" s="1693"/>
      <c r="BQ36" s="1694"/>
      <c r="BR36" s="1692"/>
      <c r="BS36" s="1693"/>
      <c r="BT36" s="1693"/>
      <c r="BU36" s="1693"/>
      <c r="BV36" s="1693"/>
      <c r="BW36" s="1694"/>
      <c r="BX36" s="1692"/>
      <c r="BY36" s="1693"/>
      <c r="BZ36" s="1693"/>
      <c r="CA36" s="1693"/>
      <c r="CB36" s="1693"/>
      <c r="CC36" s="1693"/>
      <c r="CD36" s="1694"/>
      <c r="CE36" s="1692"/>
      <c r="CF36" s="1693"/>
      <c r="CG36" s="1693"/>
      <c r="CH36" s="1693"/>
      <c r="CI36" s="1693"/>
      <c r="CJ36" s="1693"/>
      <c r="CK36" s="1694"/>
      <c r="CL36" s="1692"/>
      <c r="CM36" s="1693"/>
      <c r="CN36" s="1693"/>
      <c r="CO36" s="1693"/>
      <c r="CP36" s="1693"/>
      <c r="CQ36" s="1693"/>
      <c r="CR36" s="1731"/>
    </row>
    <row r="37" spans="2:119" ht="15.95" customHeight="1" x14ac:dyDescent="0.2">
      <c r="B37" s="1660">
        <v>21</v>
      </c>
      <c r="C37" s="1661"/>
      <c r="D37" s="1661"/>
      <c r="E37" s="1661"/>
      <c r="F37" s="1716" t="str">
        <f>IF('INGRESO DE DATOS'!A96&lt;&gt;"",'INGRESO DE DATOS'!A96,"")</f>
        <v/>
      </c>
      <c r="G37" s="1717"/>
      <c r="H37" s="1717"/>
      <c r="I37" s="1717"/>
      <c r="J37" s="1717"/>
      <c r="K37" s="1718"/>
      <c r="L37" s="1686"/>
      <c r="M37" s="1687"/>
      <c r="N37" s="1687"/>
      <c r="O37" s="1687"/>
      <c r="P37" s="1729"/>
      <c r="Q37" s="1716" t="str">
        <f>IF('INGRESO DE DATOS'!B96&lt;&gt;"",'INGRESO DE DATOS'!B96,"")</f>
        <v/>
      </c>
      <c r="R37" s="1717"/>
      <c r="S37" s="1717"/>
      <c r="T37" s="1717"/>
      <c r="U37" s="1717"/>
      <c r="V37" s="1718"/>
      <c r="W37" s="1683" t="str">
        <f>IF('INGRESO DE DATOS'!C96&lt;&gt;"",'INGRESO DE DATOS'!C96,"")</f>
        <v/>
      </c>
      <c r="X37" s="1684"/>
      <c r="Y37" s="1684"/>
      <c r="Z37" s="1684"/>
      <c r="AA37" s="1684"/>
      <c r="AB37" s="1685"/>
      <c r="AC37" s="1692"/>
      <c r="AD37" s="1693"/>
      <c r="AE37" s="1693"/>
      <c r="AF37" s="1693"/>
      <c r="AG37" s="1693"/>
      <c r="AH37" s="1693"/>
      <c r="AI37" s="1694"/>
      <c r="AJ37" s="1683" t="str">
        <f>IF(W37="","",W37)</f>
        <v/>
      </c>
      <c r="AK37" s="1684"/>
      <c r="AL37" s="1684"/>
      <c r="AM37" s="1684"/>
      <c r="AN37" s="1684"/>
      <c r="AO37" s="1684"/>
      <c r="AP37" s="1685"/>
      <c r="AQ37" s="1730" t="str">
        <f>IF(Q37="","",IF(Q37&lt;&gt;0,IF(Q37="N.D","N.D",(AJ37*VLOOKUP(Q37,$CZ$14:$DQ$30,10,FALSE)))))</f>
        <v/>
      </c>
      <c r="AR37" s="1687"/>
      <c r="AS37" s="1687"/>
      <c r="AT37" s="1687"/>
      <c r="AU37" s="1687"/>
      <c r="AV37" s="1688"/>
      <c r="AW37" s="1660">
        <v>42</v>
      </c>
      <c r="AX37" s="1661"/>
      <c r="AY37" s="1661"/>
      <c r="AZ37" s="1661"/>
      <c r="BA37" s="1716" t="str">
        <f>IF('INGRESO DE DATOS'!A122&lt;&gt;"",'INGRESO DE DATOS'!A122,"")</f>
        <v/>
      </c>
      <c r="BB37" s="1717"/>
      <c r="BC37" s="1717"/>
      <c r="BD37" s="1717"/>
      <c r="BE37" s="1717"/>
      <c r="BF37" s="1718"/>
      <c r="BG37" s="1686"/>
      <c r="BH37" s="1687"/>
      <c r="BI37" s="1687"/>
      <c r="BJ37" s="1687"/>
      <c r="BK37" s="1729"/>
      <c r="BL37" s="1716" t="str">
        <f>IF('INGRESO DE DATOS'!B122&lt;&gt;"",'INGRESO DE DATOS'!B122,"")</f>
        <v/>
      </c>
      <c r="BM37" s="1717"/>
      <c r="BN37" s="1717"/>
      <c r="BO37" s="1717"/>
      <c r="BP37" s="1717"/>
      <c r="BQ37" s="1718"/>
      <c r="BR37" s="1683" t="str">
        <f>IF('INGRESO DE DATOS'!C122&lt;&gt;"",'INGRESO DE DATOS'!C122,"")</f>
        <v/>
      </c>
      <c r="BS37" s="1684"/>
      <c r="BT37" s="1684"/>
      <c r="BU37" s="1684"/>
      <c r="BV37" s="1684"/>
      <c r="BW37" s="1685"/>
      <c r="BX37" s="1692"/>
      <c r="BY37" s="1693"/>
      <c r="BZ37" s="1693"/>
      <c r="CA37" s="1693"/>
      <c r="CB37" s="1693"/>
      <c r="CC37" s="1693"/>
      <c r="CD37" s="1694"/>
      <c r="CE37" s="1683" t="str">
        <f>IF(BR37="","",BR37)</f>
        <v/>
      </c>
      <c r="CF37" s="1684"/>
      <c r="CG37" s="1684"/>
      <c r="CH37" s="1684"/>
      <c r="CI37" s="1684"/>
      <c r="CJ37" s="1684"/>
      <c r="CK37" s="1685"/>
      <c r="CL37" s="1730" t="str">
        <f>IF(BL37="","",IF(BL37&lt;&gt;0,IF(BL37="N.D","N.D",(BR37*VLOOKUP(BL37,$CZ$14:$DQ$30,10,FALSE)))))</f>
        <v/>
      </c>
      <c r="CM37" s="1687"/>
      <c r="CN37" s="1687"/>
      <c r="CO37" s="1687"/>
      <c r="CP37" s="1687"/>
      <c r="CQ37" s="1687"/>
      <c r="CR37" s="1688"/>
    </row>
    <row r="38" spans="2:119" ht="15.95" customHeight="1" x14ac:dyDescent="0.2">
      <c r="B38" s="1732" t="s">
        <v>53</v>
      </c>
      <c r="C38" s="1733"/>
      <c r="D38" s="1733"/>
      <c r="E38" s="1733"/>
      <c r="F38" s="1733"/>
      <c r="G38" s="1733"/>
      <c r="H38" s="1733"/>
      <c r="I38" s="1733"/>
      <c r="J38" s="1733"/>
      <c r="K38" s="1734"/>
      <c r="L38" s="1735"/>
      <c r="M38" s="1736"/>
      <c r="N38" s="1736"/>
      <c r="O38" s="1736"/>
      <c r="P38" s="1737"/>
      <c r="Q38" s="1735"/>
      <c r="R38" s="1736"/>
      <c r="S38" s="1736"/>
      <c r="T38" s="1736"/>
      <c r="U38" s="1736"/>
      <c r="V38" s="1737"/>
      <c r="W38" s="1692"/>
      <c r="X38" s="1693"/>
      <c r="Y38" s="1693"/>
      <c r="Z38" s="1693"/>
      <c r="AA38" s="1693"/>
      <c r="AB38" s="1694"/>
      <c r="AC38" s="1692"/>
      <c r="AD38" s="1693"/>
      <c r="AE38" s="1693"/>
      <c r="AF38" s="1693"/>
      <c r="AG38" s="1693"/>
      <c r="AH38" s="1693"/>
      <c r="AI38" s="1694"/>
      <c r="AJ38" s="1692"/>
      <c r="AK38" s="1693"/>
      <c r="AL38" s="1693"/>
      <c r="AM38" s="1693"/>
      <c r="AN38" s="1693"/>
      <c r="AO38" s="1693"/>
      <c r="AP38" s="1694"/>
      <c r="AQ38" s="1692"/>
      <c r="AR38" s="1693"/>
      <c r="AS38" s="1693"/>
      <c r="AT38" s="1693"/>
      <c r="AU38" s="1693"/>
      <c r="AV38" s="1731"/>
      <c r="AW38" s="1712">
        <v>43</v>
      </c>
      <c r="AX38" s="1693"/>
      <c r="AY38" s="1693"/>
      <c r="AZ38" s="1694"/>
      <c r="BA38" s="1716" t="str">
        <f>IF('INGRESO DE DATOS'!A123&lt;&gt;"",'INGRESO DE DATOS'!A123,"")</f>
        <v/>
      </c>
      <c r="BB38" s="1717"/>
      <c r="BC38" s="1717"/>
      <c r="BD38" s="1717"/>
      <c r="BE38" s="1717"/>
      <c r="BF38" s="1718"/>
      <c r="BG38" s="1686"/>
      <c r="BH38" s="1687"/>
      <c r="BI38" s="1687"/>
      <c r="BJ38" s="1687"/>
      <c r="BK38" s="1729"/>
      <c r="BL38" s="1716" t="str">
        <f>IF('INGRESO DE DATOS'!B123&lt;&gt;"",'INGRESO DE DATOS'!B123,"")</f>
        <v/>
      </c>
      <c r="BM38" s="1717"/>
      <c r="BN38" s="1717"/>
      <c r="BO38" s="1717"/>
      <c r="BP38" s="1717"/>
      <c r="BQ38" s="1718"/>
      <c r="BR38" s="1683" t="str">
        <f>IF('INGRESO DE DATOS'!C123&lt;&gt;"",'INGRESO DE DATOS'!C123,"")</f>
        <v/>
      </c>
      <c r="BS38" s="1684"/>
      <c r="BT38" s="1684"/>
      <c r="BU38" s="1684"/>
      <c r="BV38" s="1684"/>
      <c r="BW38" s="1685"/>
      <c r="BX38" s="1692"/>
      <c r="BY38" s="1693"/>
      <c r="BZ38" s="1693"/>
      <c r="CA38" s="1693"/>
      <c r="CB38" s="1693"/>
      <c r="CC38" s="1693"/>
      <c r="CD38" s="1694"/>
      <c r="CE38" s="1683" t="str">
        <f>IF(BR38="","",BR38)</f>
        <v/>
      </c>
      <c r="CF38" s="1684"/>
      <c r="CG38" s="1684"/>
      <c r="CH38" s="1684"/>
      <c r="CI38" s="1684"/>
      <c r="CJ38" s="1684"/>
      <c r="CK38" s="1685"/>
      <c r="CL38" s="1730" t="str">
        <f>IF(BL38="","",IF(BL38&lt;&gt;0,IF(BL38="N.D","N.D",(BR38*VLOOKUP(BL38,$CZ$14:$DQ$30,10,FALSE)))))</f>
        <v/>
      </c>
      <c r="CM38" s="1687"/>
      <c r="CN38" s="1687"/>
      <c r="CO38" s="1687"/>
      <c r="CP38" s="1687"/>
      <c r="CQ38" s="1687"/>
      <c r="CR38" s="1688"/>
    </row>
    <row r="39" spans="2:119" ht="14.25" customHeight="1" x14ac:dyDescent="0.2">
      <c r="B39" s="1752">
        <v>22</v>
      </c>
      <c r="C39" s="1753"/>
      <c r="D39" s="1753"/>
      <c r="E39" s="1753"/>
      <c r="F39" s="1754" t="str">
        <f>IF('INGRESO DE DATOS'!A98&lt;&gt;"",'INGRESO DE DATOS'!A98,"")</f>
        <v/>
      </c>
      <c r="G39" s="1755"/>
      <c r="H39" s="1755"/>
      <c r="I39" s="1755"/>
      <c r="J39" s="1755"/>
      <c r="K39" s="1756"/>
      <c r="L39" s="1757"/>
      <c r="M39" s="1758"/>
      <c r="N39" s="1758"/>
      <c r="O39" s="1758"/>
      <c r="P39" s="1759"/>
      <c r="Q39" s="1754" t="str">
        <f>IF('INGRESO DE DATOS'!B98&lt;&gt;"",'INGRESO DE DATOS'!B98,"")</f>
        <v/>
      </c>
      <c r="R39" s="1755"/>
      <c r="S39" s="1755"/>
      <c r="T39" s="1755"/>
      <c r="U39" s="1755"/>
      <c r="V39" s="1756"/>
      <c r="W39" s="1760" t="str">
        <f>IF('INGRESO DE DATOS'!C98&lt;&gt;"",'INGRESO DE DATOS'!C98,"")</f>
        <v/>
      </c>
      <c r="X39" s="1761"/>
      <c r="Y39" s="1761"/>
      <c r="Z39" s="1761"/>
      <c r="AA39" s="1761"/>
      <c r="AB39" s="1762"/>
      <c r="AC39" s="1763"/>
      <c r="AD39" s="1764"/>
      <c r="AE39" s="1764"/>
      <c r="AF39" s="1764"/>
      <c r="AG39" s="1764"/>
      <c r="AH39" s="1764"/>
      <c r="AI39" s="1765"/>
      <c r="AJ39" s="1760" t="str">
        <f>IF(W39="","",W39)</f>
        <v/>
      </c>
      <c r="AK39" s="1761"/>
      <c r="AL39" s="1761"/>
      <c r="AM39" s="1761"/>
      <c r="AN39" s="1761"/>
      <c r="AO39" s="1761"/>
      <c r="AP39" s="1762"/>
      <c r="AQ39" s="1766" t="str">
        <f>IF(Q39="","",IF(Q39&lt;&gt;0,IF(Q39="N.D","N.D",(AJ39*VLOOKUP(Q39,$CZ$14:$DQ$30,10,FALSE)))))</f>
        <v/>
      </c>
      <c r="AR39" s="1758"/>
      <c r="AS39" s="1758"/>
      <c r="AT39" s="1758"/>
      <c r="AU39" s="1758"/>
      <c r="AV39" s="1767"/>
      <c r="AW39" s="1752">
        <v>44</v>
      </c>
      <c r="AX39" s="1753"/>
      <c r="AY39" s="1753"/>
      <c r="AZ39" s="1753"/>
      <c r="BA39" s="1768" t="s">
        <v>52</v>
      </c>
      <c r="BB39" s="1769"/>
      <c r="BC39" s="1769"/>
      <c r="BD39" s="1769"/>
      <c r="BE39" s="1769"/>
      <c r="BF39" s="1770"/>
      <c r="BG39" s="1757"/>
      <c r="BH39" s="1758"/>
      <c r="BI39" s="1758"/>
      <c r="BJ39" s="1758"/>
      <c r="BK39" s="1759"/>
      <c r="BL39" s="1754" t="str">
        <f>IF('INGRESO DE DATOS'!B124&lt;&gt;"",'INGRESO DE DATOS'!B124,"")</f>
        <v/>
      </c>
      <c r="BM39" s="1755"/>
      <c r="BN39" s="1755"/>
      <c r="BO39" s="1755"/>
      <c r="BP39" s="1755"/>
      <c r="BQ39" s="1756"/>
      <c r="BR39" s="1760" t="str">
        <f>IF('INGRESO DE DATOS'!C124&lt;&gt;"",'INGRESO DE DATOS'!C124,"")</f>
        <v/>
      </c>
      <c r="BS39" s="1761"/>
      <c r="BT39" s="1761"/>
      <c r="BU39" s="1761"/>
      <c r="BV39" s="1761"/>
      <c r="BW39" s="1762"/>
      <c r="BX39" s="1763"/>
      <c r="BY39" s="1764"/>
      <c r="BZ39" s="1764"/>
      <c r="CA39" s="1764"/>
      <c r="CB39" s="1764"/>
      <c r="CC39" s="1764"/>
      <c r="CD39" s="1765"/>
      <c r="CE39" s="1760" t="str">
        <f>IF(BR39="","",BR39)</f>
        <v/>
      </c>
      <c r="CF39" s="1761"/>
      <c r="CG39" s="1761"/>
      <c r="CH39" s="1761"/>
      <c r="CI39" s="1761"/>
      <c r="CJ39" s="1761"/>
      <c r="CK39" s="1762"/>
      <c r="CL39" s="1766" t="str">
        <f>IF(BL39="","",IF(BL39&lt;&gt;0,IF(BL39="N.D","N.D",(BR39*VLOOKUP(BL39,$CZ$14:$DQ$30,10,FALSE)))))</f>
        <v/>
      </c>
      <c r="CM39" s="1758"/>
      <c r="CN39" s="1758"/>
      <c r="CO39" s="1758"/>
      <c r="CP39" s="1758"/>
      <c r="CQ39" s="1758"/>
      <c r="CR39" s="1767"/>
    </row>
    <row r="40" spans="2:119" s="676" customFormat="1" ht="16.5" customHeight="1" x14ac:dyDescent="0.2">
      <c r="B40" s="1738" t="s">
        <v>54</v>
      </c>
      <c r="C40" s="1739"/>
      <c r="D40" s="1739"/>
      <c r="E40" s="1739"/>
      <c r="F40" s="1740"/>
      <c r="G40" s="1744" t="s">
        <v>303</v>
      </c>
      <c r="H40" s="1745"/>
      <c r="I40" s="1745"/>
      <c r="J40" s="1745"/>
      <c r="K40" s="1745"/>
      <c r="L40" s="1745"/>
      <c r="M40" s="1746"/>
      <c r="N40" s="1844" t="s">
        <v>254</v>
      </c>
      <c r="O40" s="1845"/>
      <c r="P40" s="1845"/>
      <c r="Q40" s="1845"/>
      <c r="R40" s="1845"/>
      <c r="S40" s="1845"/>
      <c r="T40" s="1845"/>
      <c r="U40" s="1845"/>
      <c r="V40" s="1845"/>
      <c r="W40" s="1845"/>
      <c r="X40" s="1845"/>
      <c r="Y40" s="1845"/>
      <c r="Z40" s="1845"/>
      <c r="AA40" s="1845"/>
      <c r="AB40" s="1845"/>
      <c r="AC40" s="1846"/>
      <c r="AD40" s="694" t="s">
        <v>55</v>
      </c>
      <c r="AM40" s="1849" t="s">
        <v>328</v>
      </c>
      <c r="AN40" s="1849"/>
      <c r="AO40" s="1849"/>
      <c r="AP40" s="1849"/>
      <c r="AQ40" s="1849"/>
      <c r="AR40" s="1849"/>
      <c r="AS40" s="1849"/>
      <c r="AT40" s="1849"/>
      <c r="AU40" s="1849"/>
      <c r="AV40" s="1849"/>
      <c r="AW40" s="1849"/>
      <c r="AX40" s="1849"/>
      <c r="AY40" s="1849"/>
      <c r="AZ40" s="1849"/>
      <c r="BA40" s="1849"/>
      <c r="BB40" s="1849"/>
      <c r="BC40" s="1849"/>
      <c r="BD40" s="1849"/>
      <c r="BE40" s="1849"/>
      <c r="BF40" s="1849"/>
      <c r="BG40" s="1849"/>
      <c r="BH40" s="1849"/>
      <c r="BI40" s="1849"/>
      <c r="BJ40" s="1849"/>
      <c r="BK40" s="1849"/>
      <c r="BL40" s="1849"/>
      <c r="BM40" s="1849"/>
      <c r="BN40" s="1849"/>
      <c r="BO40" s="1849"/>
      <c r="BP40" s="1849"/>
      <c r="BQ40" s="1849"/>
      <c r="BR40" s="1849"/>
      <c r="BS40" s="1849"/>
      <c r="BT40" s="1849"/>
      <c r="BU40" s="1849"/>
      <c r="BV40" s="1849"/>
      <c r="BW40" s="1849"/>
      <c r="BX40" s="1849"/>
      <c r="BY40" s="1849"/>
      <c r="BZ40" s="1849"/>
      <c r="CA40" s="1849"/>
      <c r="CB40" s="1849"/>
      <c r="CC40" s="1849"/>
      <c r="CD40" s="1849"/>
      <c r="CE40" s="1849"/>
      <c r="CF40" s="1849"/>
      <c r="CG40" s="1849"/>
      <c r="CH40" s="1849"/>
      <c r="CI40" s="1849"/>
      <c r="CJ40" s="1849"/>
      <c r="CK40" s="1849"/>
      <c r="CL40" s="1849"/>
      <c r="CM40" s="1849"/>
      <c r="CN40" s="1849"/>
      <c r="CO40" s="1849"/>
      <c r="CP40" s="1849"/>
      <c r="CQ40" s="1849"/>
      <c r="CR40" s="695"/>
      <c r="CS40" s="696"/>
      <c r="CT40" s="696"/>
      <c r="CU40" s="696"/>
      <c r="CV40" s="696"/>
      <c r="CW40" s="696"/>
      <c r="CX40" s="696"/>
      <c r="CY40" s="696"/>
      <c r="CZ40" s="696"/>
      <c r="DA40" s="696"/>
      <c r="DB40" s="696"/>
      <c r="DC40" s="696"/>
      <c r="DD40" s="696"/>
      <c r="DE40" s="696"/>
      <c r="DF40" s="696"/>
      <c r="DG40" s="696"/>
      <c r="DH40" s="696"/>
      <c r="DI40" s="696"/>
      <c r="DJ40" s="696"/>
      <c r="DK40" s="696"/>
      <c r="DL40" s="696"/>
      <c r="DM40" s="696"/>
      <c r="DN40" s="696"/>
      <c r="DO40" s="696"/>
    </row>
    <row r="41" spans="2:119" s="676" customFormat="1" ht="9" customHeight="1" x14ac:dyDescent="0.2">
      <c r="B41" s="1741"/>
      <c r="C41" s="1740"/>
      <c r="D41" s="1740"/>
      <c r="E41" s="1740"/>
      <c r="F41" s="1740"/>
      <c r="G41" s="697"/>
      <c r="H41" s="1747"/>
      <c r="I41" s="1747"/>
      <c r="J41" s="1747"/>
      <c r="K41" s="1747"/>
      <c r="L41" s="1747"/>
      <c r="M41" s="698"/>
      <c r="N41" s="1844"/>
      <c r="O41" s="1845"/>
      <c r="P41" s="1845"/>
      <c r="Q41" s="1845"/>
      <c r="R41" s="1845"/>
      <c r="S41" s="1845"/>
      <c r="T41" s="1845"/>
      <c r="U41" s="1845"/>
      <c r="V41" s="1845"/>
      <c r="W41" s="1845"/>
      <c r="X41" s="1845"/>
      <c r="Y41" s="1845"/>
      <c r="Z41" s="1845"/>
      <c r="AA41" s="1845"/>
      <c r="AB41" s="1845"/>
      <c r="AC41" s="1846"/>
      <c r="AD41" s="659"/>
      <c r="AE41" s="1850"/>
      <c r="AF41" s="1850"/>
      <c r="AG41" s="1850"/>
      <c r="AH41" s="1850"/>
      <c r="AI41" s="1850"/>
      <c r="AJ41" s="1850"/>
      <c r="AK41" s="1850"/>
      <c r="AL41" s="1850"/>
      <c r="AM41" s="1850"/>
      <c r="AN41" s="1850"/>
      <c r="AO41" s="1850"/>
      <c r="AP41" s="1850"/>
      <c r="AQ41" s="1850"/>
      <c r="AR41" s="1850"/>
      <c r="AS41" s="1850"/>
      <c r="AT41" s="1850"/>
      <c r="AU41" s="1850"/>
      <c r="AV41" s="1850"/>
      <c r="AW41" s="1850"/>
      <c r="AX41" s="1850"/>
      <c r="AY41" s="1850"/>
      <c r="AZ41" s="1850"/>
      <c r="BA41" s="1850"/>
      <c r="BB41" s="1850"/>
      <c r="BC41" s="1850"/>
      <c r="BD41" s="1850"/>
      <c r="BE41" s="1850"/>
      <c r="BF41" s="1850"/>
      <c r="BG41" s="1850"/>
      <c r="BH41" s="1850"/>
      <c r="BI41" s="1850"/>
      <c r="BJ41" s="1850"/>
      <c r="BK41" s="1850"/>
      <c r="BL41" s="1850"/>
      <c r="BM41" s="1850"/>
      <c r="BN41" s="1850"/>
      <c r="BO41" s="1850"/>
      <c r="BP41" s="1850"/>
      <c r="BQ41" s="1850"/>
      <c r="BR41" s="1850"/>
      <c r="BS41" s="1850"/>
      <c r="BT41" s="1850"/>
      <c r="BU41" s="1850"/>
      <c r="BV41" s="1850"/>
      <c r="BW41" s="1850"/>
      <c r="BX41" s="1850"/>
      <c r="BY41" s="1850"/>
      <c r="BZ41" s="1850"/>
      <c r="CA41" s="1850"/>
      <c r="CB41" s="1850"/>
      <c r="CC41" s="1850"/>
      <c r="CD41" s="1850"/>
      <c r="CE41" s="1850"/>
      <c r="CF41" s="1850"/>
      <c r="CG41" s="1850"/>
      <c r="CH41" s="1850"/>
      <c r="CI41" s="1850"/>
      <c r="CJ41" s="1850"/>
      <c r="CK41" s="1850"/>
      <c r="CL41" s="1850"/>
      <c r="CM41" s="1850"/>
      <c r="CN41" s="1850"/>
      <c r="CO41" s="1850"/>
      <c r="CP41" s="1850"/>
      <c r="CQ41" s="1850"/>
      <c r="CR41" s="695"/>
      <c r="CS41" s="696"/>
      <c r="CT41" s="696"/>
      <c r="CU41" s="696"/>
      <c r="CV41" s="696"/>
      <c r="CW41" s="696"/>
      <c r="CX41" s="696"/>
      <c r="CY41" s="696"/>
      <c r="CZ41" s="696"/>
      <c r="DA41" s="696"/>
      <c r="DB41" s="696"/>
      <c r="DC41" s="696"/>
      <c r="DD41" s="696"/>
      <c r="DE41" s="696"/>
      <c r="DF41" s="696"/>
      <c r="DG41" s="696"/>
      <c r="DH41" s="696"/>
      <c r="DI41" s="696"/>
      <c r="DJ41" s="696"/>
      <c r="DK41" s="696"/>
      <c r="DL41" s="696"/>
      <c r="DM41" s="696"/>
      <c r="DN41" s="696"/>
      <c r="DO41" s="696"/>
    </row>
    <row r="42" spans="2:119" s="676" customFormat="1" ht="3.75" customHeight="1" x14ac:dyDescent="0.2">
      <c r="B42" s="1742"/>
      <c r="C42" s="1743"/>
      <c r="D42" s="1743"/>
      <c r="E42" s="1743"/>
      <c r="F42" s="1743"/>
      <c r="G42" s="699"/>
      <c r="H42" s="700"/>
      <c r="I42" s="700"/>
      <c r="J42" s="700"/>
      <c r="K42" s="700"/>
      <c r="L42" s="700"/>
      <c r="M42" s="701"/>
      <c r="N42" s="1847"/>
      <c r="O42" s="1747"/>
      <c r="P42" s="1747"/>
      <c r="Q42" s="1747"/>
      <c r="R42" s="1747"/>
      <c r="S42" s="1747"/>
      <c r="T42" s="1747"/>
      <c r="U42" s="1747"/>
      <c r="V42" s="1747"/>
      <c r="W42" s="1747"/>
      <c r="X42" s="1747"/>
      <c r="Y42" s="1747"/>
      <c r="Z42" s="1747"/>
      <c r="AA42" s="1747"/>
      <c r="AB42" s="1747"/>
      <c r="AC42" s="1848"/>
      <c r="AD42" s="660"/>
      <c r="AE42" s="1849"/>
      <c r="AF42" s="1849"/>
      <c r="AG42" s="1849"/>
      <c r="AH42" s="1849"/>
      <c r="AI42" s="1849"/>
      <c r="AJ42" s="1849"/>
      <c r="AK42" s="1849"/>
      <c r="AL42" s="1849"/>
      <c r="AM42" s="1849"/>
      <c r="AN42" s="1849"/>
      <c r="AO42" s="1849"/>
      <c r="AP42" s="1849"/>
      <c r="AQ42" s="1849"/>
      <c r="AR42" s="1849"/>
      <c r="AS42" s="1849"/>
      <c r="AT42" s="1849"/>
      <c r="AU42" s="1849"/>
      <c r="AV42" s="1849"/>
      <c r="AW42" s="1849"/>
      <c r="AX42" s="1849"/>
      <c r="AY42" s="1849"/>
      <c r="AZ42" s="1849"/>
      <c r="BA42" s="1849"/>
      <c r="BB42" s="1849"/>
      <c r="BC42" s="1849"/>
      <c r="BD42" s="1849"/>
      <c r="BE42" s="1849"/>
      <c r="BF42" s="1849"/>
      <c r="BG42" s="1849"/>
      <c r="BH42" s="1849"/>
      <c r="BI42" s="1849"/>
      <c r="BJ42" s="1849"/>
      <c r="BK42" s="1849"/>
      <c r="BL42" s="1849"/>
      <c r="BM42" s="1849"/>
      <c r="BN42" s="1849"/>
      <c r="BO42" s="1849"/>
      <c r="BP42" s="1849"/>
      <c r="BQ42" s="1849"/>
      <c r="BR42" s="1849"/>
      <c r="BS42" s="1849"/>
      <c r="BT42" s="1849"/>
      <c r="BU42" s="1849"/>
      <c r="BV42" s="1849"/>
      <c r="BW42" s="1849"/>
      <c r="BX42" s="1849"/>
      <c r="BY42" s="1849"/>
      <c r="BZ42" s="1849"/>
      <c r="CA42" s="1849"/>
      <c r="CB42" s="1849"/>
      <c r="CC42" s="1849"/>
      <c r="CD42" s="1849"/>
      <c r="CE42" s="1849"/>
      <c r="CF42" s="1849"/>
      <c r="CG42" s="1849"/>
      <c r="CH42" s="1849"/>
      <c r="CI42" s="1849"/>
      <c r="CJ42" s="1849"/>
      <c r="CK42" s="1849"/>
      <c r="CL42" s="1849"/>
      <c r="CM42" s="1849"/>
      <c r="CN42" s="1849"/>
      <c r="CO42" s="1849"/>
      <c r="CP42" s="1849"/>
      <c r="CQ42" s="1849"/>
      <c r="CR42" s="695"/>
      <c r="CS42" s="696"/>
      <c r="CT42" s="696"/>
      <c r="CU42" s="696"/>
      <c r="CV42" s="696"/>
      <c r="CW42" s="696"/>
      <c r="CX42" s="696"/>
      <c r="CY42" s="696"/>
      <c r="CZ42" s="696"/>
      <c r="DA42" s="696"/>
      <c r="DB42" s="696"/>
      <c r="DC42" s="696"/>
      <c r="DD42" s="696"/>
      <c r="DE42" s="696"/>
      <c r="DF42" s="696"/>
      <c r="DG42" s="696"/>
      <c r="DH42" s="696"/>
      <c r="DI42" s="696"/>
      <c r="DJ42" s="696"/>
      <c r="DK42" s="696"/>
      <c r="DL42" s="696"/>
      <c r="DM42" s="696"/>
      <c r="DN42" s="696"/>
      <c r="DO42" s="696"/>
    </row>
    <row r="43" spans="2:119" s="676" customFormat="1" ht="16.5" customHeight="1" x14ac:dyDescent="0.2">
      <c r="B43" s="1786" t="s">
        <v>56</v>
      </c>
      <c r="C43" s="1787"/>
      <c r="D43" s="1787"/>
      <c r="E43" s="1787"/>
      <c r="F43" s="1787"/>
      <c r="G43" s="1699"/>
      <c r="H43" s="1699"/>
      <c r="I43" s="1699"/>
      <c r="J43" s="1699"/>
      <c r="K43" s="1699"/>
      <c r="L43" s="1699"/>
      <c r="M43" s="1788"/>
      <c r="N43" s="1748" t="s">
        <v>255</v>
      </c>
      <c r="O43" s="1749"/>
      <c r="P43" s="1749"/>
      <c r="Q43" s="1749"/>
      <c r="R43" s="1749"/>
      <c r="S43" s="1749"/>
      <c r="T43" s="1749"/>
      <c r="U43" s="1750"/>
      <c r="V43" s="1721" t="str">
        <f>IF('INGRESO DE DATOS'!E83&lt;&gt;"",'INGRESO DE DATOS'!E83,"")</f>
        <v/>
      </c>
      <c r="W43" s="1722"/>
      <c r="X43" s="1722"/>
      <c r="Y43" s="1722"/>
      <c r="Z43" s="1722"/>
      <c r="AA43" s="1722"/>
      <c r="AB43" s="1722"/>
      <c r="AC43" s="1751"/>
      <c r="AD43" s="661"/>
      <c r="AE43" s="1851"/>
      <c r="AF43" s="1851"/>
      <c r="AG43" s="1851"/>
      <c r="AH43" s="1851"/>
      <c r="AI43" s="1851"/>
      <c r="AJ43" s="1851"/>
      <c r="AK43" s="1851"/>
      <c r="AL43" s="1851"/>
      <c r="AM43" s="1851"/>
      <c r="AN43" s="1851"/>
      <c r="AO43" s="1851"/>
      <c r="AP43" s="1851"/>
      <c r="AQ43" s="1851"/>
      <c r="AR43" s="1851"/>
      <c r="AS43" s="1851"/>
      <c r="AT43" s="1851"/>
      <c r="AU43" s="1851"/>
      <c r="AV43" s="1851"/>
      <c r="AW43" s="1851"/>
      <c r="AX43" s="1851"/>
      <c r="AY43" s="1851"/>
      <c r="AZ43" s="1851"/>
      <c r="BA43" s="1851"/>
      <c r="BB43" s="1851"/>
      <c r="BC43" s="1851"/>
      <c r="BD43" s="1851"/>
      <c r="BE43" s="1851"/>
      <c r="BF43" s="1851"/>
      <c r="BG43" s="1851"/>
      <c r="BH43" s="1851"/>
      <c r="BI43" s="1851"/>
      <c r="BJ43" s="1851"/>
      <c r="BK43" s="1851"/>
      <c r="BL43" s="1851"/>
      <c r="BM43" s="1851"/>
      <c r="BN43" s="1851"/>
      <c r="BO43" s="1851"/>
      <c r="BP43" s="1851"/>
      <c r="BQ43" s="1851"/>
      <c r="BR43" s="1851"/>
      <c r="BS43" s="1851"/>
      <c r="BT43" s="1851"/>
      <c r="BU43" s="1851"/>
      <c r="BV43" s="1851"/>
      <c r="BW43" s="1851"/>
      <c r="BX43" s="1851"/>
      <c r="BY43" s="1851"/>
      <c r="BZ43" s="1851"/>
      <c r="CA43" s="1851"/>
      <c r="CB43" s="1851"/>
      <c r="CC43" s="1851"/>
      <c r="CD43" s="1851"/>
      <c r="CE43" s="1851"/>
      <c r="CF43" s="1851"/>
      <c r="CG43" s="1851"/>
      <c r="CH43" s="1851"/>
      <c r="CI43" s="1851"/>
      <c r="CJ43" s="1851"/>
      <c r="CK43" s="1851"/>
      <c r="CL43" s="1851"/>
      <c r="CM43" s="1851"/>
      <c r="CN43" s="1851"/>
      <c r="CO43" s="1851"/>
      <c r="CP43" s="1851"/>
      <c r="CQ43" s="1851"/>
      <c r="CR43" s="679"/>
    </row>
    <row r="44" spans="2:119" s="676" customFormat="1" ht="16.5" customHeight="1" x14ac:dyDescent="0.2">
      <c r="B44" s="1779" t="s">
        <v>57</v>
      </c>
      <c r="C44" s="1780"/>
      <c r="D44" s="1780"/>
      <c r="E44" s="1780"/>
      <c r="F44" s="1780"/>
      <c r="G44" s="1661"/>
      <c r="H44" s="1661"/>
      <c r="I44" s="1661"/>
      <c r="J44" s="1661"/>
      <c r="K44" s="1661"/>
      <c r="L44" s="1661"/>
      <c r="M44" s="1781"/>
      <c r="N44" s="1782" t="s">
        <v>259</v>
      </c>
      <c r="O44" s="1783"/>
      <c r="P44" s="1783"/>
      <c r="Q44" s="1783"/>
      <c r="R44" s="1783"/>
      <c r="S44" s="1783"/>
      <c r="T44" s="1783"/>
      <c r="U44" s="1784"/>
      <c r="V44" s="1716" t="str">
        <f>IF('INGRESO DE DATOS'!E87&lt;&gt;"",'INGRESO DE DATOS'!E87,"")</f>
        <v/>
      </c>
      <c r="W44" s="1717"/>
      <c r="X44" s="1717"/>
      <c r="Y44" s="1717"/>
      <c r="Z44" s="1717"/>
      <c r="AA44" s="1717"/>
      <c r="AB44" s="1717"/>
      <c r="AC44" s="1785"/>
      <c r="AD44" s="702"/>
      <c r="AE44" s="1673"/>
      <c r="AF44" s="1673"/>
      <c r="AG44" s="1673"/>
      <c r="AH44" s="1673"/>
      <c r="AI44" s="1673"/>
      <c r="AJ44" s="1673"/>
      <c r="AK44" s="1673"/>
      <c r="AL44" s="1673"/>
      <c r="AM44" s="1673"/>
      <c r="AN44" s="1673"/>
      <c r="AO44" s="1673"/>
      <c r="AP44" s="1673"/>
      <c r="AQ44" s="1673"/>
      <c r="AR44" s="1673"/>
      <c r="AS44" s="1673"/>
      <c r="AT44" s="1673"/>
      <c r="AU44" s="1673"/>
      <c r="AV44" s="1673"/>
      <c r="AW44" s="1673"/>
      <c r="AX44" s="1673"/>
      <c r="AY44" s="1673"/>
      <c r="AZ44" s="1673"/>
      <c r="BA44" s="1673"/>
      <c r="BB44" s="1673"/>
      <c r="BC44" s="1673"/>
      <c r="BD44" s="1673"/>
      <c r="BE44" s="1673"/>
      <c r="BF44" s="1673"/>
      <c r="BG44" s="1673"/>
      <c r="BH44" s="1673"/>
      <c r="BI44" s="1673"/>
      <c r="BJ44" s="1673"/>
      <c r="BK44" s="1673"/>
      <c r="BL44" s="1673"/>
      <c r="BM44" s="1673"/>
      <c r="BN44" s="1673"/>
      <c r="BO44" s="1673"/>
      <c r="BP44" s="1673"/>
      <c r="BQ44" s="1673"/>
      <c r="BR44" s="1673"/>
      <c r="BS44" s="1673"/>
      <c r="BT44" s="1673"/>
      <c r="BU44" s="1673"/>
      <c r="BV44" s="1673"/>
      <c r="BW44" s="1673"/>
      <c r="BX44" s="1673"/>
      <c r="BY44" s="1673"/>
      <c r="BZ44" s="1673"/>
      <c r="CA44" s="1673"/>
      <c r="CB44" s="1673"/>
      <c r="CC44" s="1673"/>
      <c r="CD44" s="1673"/>
      <c r="CE44" s="1673"/>
      <c r="CF44" s="1673"/>
      <c r="CG44" s="1673"/>
      <c r="CH44" s="1673"/>
      <c r="CI44" s="1673"/>
      <c r="CJ44" s="1673"/>
      <c r="CK44" s="1673"/>
      <c r="CL44" s="1673"/>
      <c r="CM44" s="1673"/>
      <c r="CN44" s="1673"/>
      <c r="CO44" s="1673"/>
      <c r="CP44" s="1673"/>
      <c r="CQ44" s="1673"/>
      <c r="CR44" s="704"/>
    </row>
    <row r="45" spans="2:119" s="676" customFormat="1" ht="16.5" customHeight="1" x14ac:dyDescent="0.2">
      <c r="B45" s="1779" t="s">
        <v>58</v>
      </c>
      <c r="C45" s="1780"/>
      <c r="D45" s="1780"/>
      <c r="E45" s="1780"/>
      <c r="F45" s="1780"/>
      <c r="G45" s="1661"/>
      <c r="H45" s="1661"/>
      <c r="I45" s="1661"/>
      <c r="J45" s="1661"/>
      <c r="K45" s="1661"/>
      <c r="L45" s="1661"/>
      <c r="M45" s="1781"/>
      <c r="N45" s="1782" t="s">
        <v>256</v>
      </c>
      <c r="O45" s="1783"/>
      <c r="P45" s="1783"/>
      <c r="Q45" s="1783"/>
      <c r="R45" s="1783"/>
      <c r="S45" s="1783"/>
      <c r="T45" s="1783"/>
      <c r="U45" s="1784"/>
      <c r="V45" s="1716" t="str">
        <f>IF('INGRESO DE DATOS'!E91&lt;&gt;"",'INGRESO DE DATOS'!E91,"")</f>
        <v/>
      </c>
      <c r="W45" s="1717"/>
      <c r="X45" s="1717"/>
      <c r="Y45" s="1717"/>
      <c r="Z45" s="1717"/>
      <c r="AA45" s="1717"/>
      <c r="AB45" s="1717"/>
      <c r="AC45" s="1785"/>
      <c r="AD45" s="705" t="s">
        <v>59</v>
      </c>
      <c r="AE45" s="705"/>
      <c r="AF45" s="705"/>
      <c r="AG45" s="705"/>
      <c r="AH45" s="705"/>
      <c r="AI45" s="1843" t="str">
        <f>IF('INGRESO DE DATOS'!C125&lt;&gt;"",'INGRESO DE DATOS'!C125,"")</f>
        <v/>
      </c>
      <c r="AJ45" s="1843"/>
      <c r="AK45" s="1843"/>
      <c r="AL45" s="1843"/>
      <c r="AM45" s="1843"/>
      <c r="AN45" s="1843"/>
      <c r="AO45" s="1843"/>
      <c r="AP45" s="1843"/>
      <c r="AQ45" s="1843"/>
      <c r="AR45" s="1843"/>
      <c r="AS45" s="1843"/>
      <c r="AT45" s="1843"/>
      <c r="AU45" s="1843"/>
      <c r="AV45" s="1843"/>
      <c r="AW45" s="1843"/>
      <c r="AX45" s="1843"/>
      <c r="AY45" s="1843"/>
      <c r="AZ45" s="1843"/>
      <c r="BA45" s="1843"/>
      <c r="BB45" s="1843"/>
      <c r="BC45" s="1843"/>
      <c r="BD45" s="1843"/>
      <c r="BE45" s="1843"/>
      <c r="BF45" s="1843"/>
      <c r="BG45" s="1843"/>
      <c r="BH45" s="1843"/>
      <c r="BI45" s="1843"/>
      <c r="BJ45" s="1843"/>
      <c r="BK45" s="1843"/>
      <c r="BL45" s="1843"/>
      <c r="BM45" s="1843"/>
      <c r="BN45" s="1843"/>
      <c r="BO45" s="1843"/>
      <c r="BP45" s="1843"/>
      <c r="BQ45" s="1843"/>
      <c r="BR45" s="1843"/>
      <c r="BS45" s="1843"/>
      <c r="BT45" s="1843"/>
      <c r="BU45" s="1843"/>
      <c r="BV45" s="1843"/>
      <c r="BW45" s="1843"/>
      <c r="BX45" s="1843"/>
      <c r="BY45" s="1843"/>
      <c r="BZ45" s="1843"/>
      <c r="CA45" s="1843"/>
      <c r="CB45" s="1843"/>
      <c r="CC45" s="1843"/>
      <c r="CD45" s="1843"/>
      <c r="CE45" s="1843"/>
      <c r="CF45" s="1843"/>
      <c r="CG45" s="1843"/>
      <c r="CH45" s="1843"/>
      <c r="CI45" s="1843"/>
      <c r="CJ45" s="1843"/>
      <c r="CK45" s="1843"/>
      <c r="CL45" s="1843"/>
      <c r="CM45" s="1843"/>
      <c r="CN45" s="1843"/>
      <c r="CO45" s="1843"/>
      <c r="CP45" s="1843"/>
      <c r="CQ45" s="1843"/>
      <c r="CR45" s="706"/>
    </row>
    <row r="46" spans="2:119" s="676" customFormat="1" ht="16.5" customHeight="1" x14ac:dyDescent="0.2">
      <c r="B46" s="1779" t="s">
        <v>60</v>
      </c>
      <c r="C46" s="1780"/>
      <c r="D46" s="1780"/>
      <c r="E46" s="1780"/>
      <c r="F46" s="1780"/>
      <c r="G46" s="1661"/>
      <c r="H46" s="1661"/>
      <c r="I46" s="1661"/>
      <c r="J46" s="1661"/>
      <c r="K46" s="1661"/>
      <c r="L46" s="1661"/>
      <c r="M46" s="1781"/>
      <c r="N46" s="1789" t="s">
        <v>304</v>
      </c>
      <c r="O46" s="1790"/>
      <c r="P46" s="1790"/>
      <c r="Q46" s="1790"/>
      <c r="R46" s="1790"/>
      <c r="S46" s="1790"/>
      <c r="T46" s="1790"/>
      <c r="U46" s="1791"/>
      <c r="V46" s="1798" t="str">
        <f>IF('INGRESO DE DATOS'!E95&lt;&gt;"",'INGRESO DE DATOS'!E95,"")</f>
        <v/>
      </c>
      <c r="W46" s="1799"/>
      <c r="X46" s="1799"/>
      <c r="Y46" s="1799"/>
      <c r="Z46" s="1799"/>
      <c r="AA46" s="1799"/>
      <c r="AB46" s="1799"/>
      <c r="AC46" s="1800"/>
      <c r="AD46" s="673"/>
      <c r="AI46" s="1840" t="s">
        <v>8</v>
      </c>
      <c r="AJ46" s="1840"/>
      <c r="AK46" s="1840"/>
      <c r="AL46" s="1840"/>
      <c r="AM46" s="1840"/>
      <c r="AN46" s="1840"/>
      <c r="AO46" s="1840"/>
      <c r="AP46" s="1840"/>
      <c r="AQ46" s="1840"/>
      <c r="AR46" s="1840"/>
      <c r="AS46" s="1840"/>
      <c r="AT46" s="1840"/>
      <c r="AU46" s="1840"/>
      <c r="AV46" s="1840"/>
      <c r="AW46" s="1840"/>
      <c r="AX46" s="1840"/>
      <c r="AY46" s="1840"/>
      <c r="AZ46" s="1840"/>
      <c r="BA46" s="1840"/>
      <c r="BB46" s="1840"/>
      <c r="BC46" s="1840"/>
      <c r="BD46" s="1840"/>
      <c r="BE46" s="1840"/>
      <c r="BF46" s="1840"/>
      <c r="BG46" s="1840"/>
      <c r="BH46" s="1840"/>
      <c r="BI46" s="1840"/>
      <c r="BJ46" s="1840"/>
      <c r="BK46" s="1840"/>
      <c r="BL46" s="1840"/>
      <c r="BM46" s="1840"/>
      <c r="BN46" s="1840"/>
      <c r="BO46" s="1840"/>
      <c r="BP46" s="1840"/>
      <c r="BQ46" s="1840"/>
      <c r="BR46" s="1840"/>
      <c r="BS46" s="1840"/>
      <c r="BT46" s="1840"/>
      <c r="BU46" s="1840"/>
      <c r="BV46" s="1840"/>
      <c r="BW46" s="1840"/>
      <c r="BX46" s="1840"/>
      <c r="BY46" s="1840"/>
      <c r="BZ46" s="1840"/>
      <c r="CA46" s="1840"/>
      <c r="CB46" s="1840"/>
      <c r="CC46" s="1840"/>
      <c r="CD46" s="1840"/>
      <c r="CE46" s="1840"/>
      <c r="CF46" s="1840"/>
      <c r="CG46" s="1840"/>
      <c r="CH46" s="1840"/>
      <c r="CI46" s="1840"/>
      <c r="CJ46" s="1840"/>
      <c r="CK46" s="1840"/>
      <c r="CL46" s="1840"/>
      <c r="CM46" s="1840"/>
      <c r="CN46" s="1840"/>
      <c r="CO46" s="1840"/>
      <c r="CP46" s="1840"/>
      <c r="CQ46" s="1840"/>
      <c r="CR46" s="679"/>
    </row>
    <row r="47" spans="2:119" s="676" customFormat="1" ht="11.25" customHeight="1" x14ac:dyDescent="0.2">
      <c r="B47" s="1771" t="s">
        <v>70</v>
      </c>
      <c r="C47" s="1772"/>
      <c r="D47" s="1772"/>
      <c r="E47" s="1772"/>
      <c r="F47" s="1772"/>
      <c r="G47" s="1775"/>
      <c r="H47" s="1775"/>
      <c r="I47" s="1775"/>
      <c r="J47" s="1775"/>
      <c r="K47" s="1775"/>
      <c r="L47" s="1775"/>
      <c r="M47" s="1776"/>
      <c r="N47" s="1792"/>
      <c r="O47" s="1793"/>
      <c r="P47" s="1793"/>
      <c r="Q47" s="1793"/>
      <c r="R47" s="1793"/>
      <c r="S47" s="1793"/>
      <c r="T47" s="1793"/>
      <c r="U47" s="1794"/>
      <c r="V47" s="1801"/>
      <c r="W47" s="1802"/>
      <c r="X47" s="1802"/>
      <c r="Y47" s="1802"/>
      <c r="Z47" s="1802"/>
      <c r="AA47" s="1802"/>
      <c r="AB47" s="1802"/>
      <c r="AC47" s="1803"/>
      <c r="AD47" s="707" t="s">
        <v>61</v>
      </c>
      <c r="AE47" s="708"/>
      <c r="AF47" s="708"/>
      <c r="AG47" s="708"/>
      <c r="AH47" s="708"/>
      <c r="AI47" s="1841"/>
      <c r="AJ47" s="1841"/>
      <c r="AK47" s="1841"/>
      <c r="AL47" s="1841"/>
      <c r="AM47" s="1841"/>
      <c r="AN47" s="1841"/>
      <c r="AO47" s="1841"/>
      <c r="AP47" s="1841"/>
      <c r="AQ47" s="1841"/>
      <c r="AR47" s="1841"/>
      <c r="AS47" s="1841"/>
      <c r="AT47" s="1841"/>
      <c r="AU47" s="1841"/>
      <c r="AV47" s="1841"/>
      <c r="AW47" s="1841"/>
      <c r="AX47" s="1841"/>
      <c r="AY47" s="1841"/>
      <c r="AZ47" s="1841"/>
      <c r="BA47" s="1841"/>
      <c r="BB47" s="1841"/>
      <c r="BC47" s="1841"/>
      <c r="BD47" s="1841"/>
      <c r="BE47" s="1841"/>
      <c r="BF47" s="1841"/>
      <c r="BG47" s="1841"/>
      <c r="BH47" s="1841"/>
      <c r="BI47" s="1841"/>
      <c r="BJ47" s="1841"/>
      <c r="BK47" s="1841"/>
      <c r="BL47" s="1841"/>
      <c r="BM47" s="1841"/>
      <c r="BN47" s="1841"/>
      <c r="BO47" s="1841"/>
      <c r="BP47" s="1841"/>
      <c r="BQ47" s="1841"/>
      <c r="BR47" s="1841"/>
      <c r="BS47" s="1841"/>
      <c r="BT47" s="1841"/>
      <c r="BU47" s="1841"/>
      <c r="BV47" s="1841"/>
      <c r="BW47" s="1841"/>
      <c r="BX47" s="1841"/>
      <c r="BY47" s="1841"/>
      <c r="BZ47" s="1841"/>
      <c r="CA47" s="1841"/>
      <c r="CB47" s="1841"/>
      <c r="CC47" s="1841"/>
      <c r="CD47" s="1841"/>
      <c r="CE47" s="1841"/>
      <c r="CF47" s="1841"/>
      <c r="CG47" s="1841"/>
      <c r="CH47" s="1841"/>
      <c r="CI47" s="1841"/>
      <c r="CJ47" s="1841"/>
      <c r="CK47" s="1841"/>
      <c r="CL47" s="1841"/>
      <c r="CM47" s="1841"/>
      <c r="CN47" s="1841"/>
      <c r="CO47" s="1841"/>
      <c r="CP47" s="1841"/>
      <c r="CQ47" s="1841"/>
      <c r="CR47" s="706"/>
    </row>
    <row r="48" spans="2:119" s="676" customFormat="1" ht="10.5" customHeight="1" x14ac:dyDescent="0.2">
      <c r="B48" s="1773"/>
      <c r="C48" s="1774"/>
      <c r="D48" s="1774"/>
      <c r="E48" s="1774"/>
      <c r="F48" s="1774"/>
      <c r="G48" s="1777"/>
      <c r="H48" s="1777"/>
      <c r="I48" s="1777"/>
      <c r="J48" s="1777"/>
      <c r="K48" s="1777"/>
      <c r="L48" s="1777"/>
      <c r="M48" s="1778"/>
      <c r="N48" s="1795"/>
      <c r="O48" s="1796"/>
      <c r="P48" s="1796"/>
      <c r="Q48" s="1796"/>
      <c r="R48" s="1796"/>
      <c r="S48" s="1796"/>
      <c r="T48" s="1796"/>
      <c r="U48" s="1797"/>
      <c r="V48" s="1804"/>
      <c r="W48" s="1805"/>
      <c r="X48" s="1805"/>
      <c r="Y48" s="1805"/>
      <c r="Z48" s="1805"/>
      <c r="AA48" s="1805"/>
      <c r="AB48" s="1805"/>
      <c r="AC48" s="1806"/>
      <c r="AD48" s="702"/>
      <c r="AE48" s="703"/>
      <c r="AF48" s="703"/>
      <c r="AG48" s="703"/>
      <c r="AH48" s="703"/>
      <c r="AI48" s="1840" t="s">
        <v>8</v>
      </c>
      <c r="AJ48" s="1840"/>
      <c r="AK48" s="1840"/>
      <c r="AL48" s="1840"/>
      <c r="AM48" s="1840"/>
      <c r="AN48" s="1840"/>
      <c r="AO48" s="1840"/>
      <c r="AP48" s="1840"/>
      <c r="AQ48" s="1840"/>
      <c r="AR48" s="1840"/>
      <c r="AS48" s="1840"/>
      <c r="AT48" s="1840"/>
      <c r="AU48" s="1840"/>
      <c r="AV48" s="1840"/>
      <c r="AW48" s="1840"/>
      <c r="AX48" s="1840"/>
      <c r="AY48" s="1840"/>
      <c r="AZ48" s="1840"/>
      <c r="BA48" s="1840"/>
      <c r="BB48" s="1840"/>
      <c r="BC48" s="1840"/>
      <c r="BD48" s="1840"/>
      <c r="BE48" s="1840"/>
      <c r="BF48" s="1840"/>
      <c r="BG48" s="1840"/>
      <c r="BH48" s="1840"/>
      <c r="BI48" s="1840"/>
      <c r="BJ48" s="1840"/>
      <c r="BK48" s="1840"/>
      <c r="BL48" s="1840"/>
      <c r="BM48" s="1840"/>
      <c r="BN48" s="1840"/>
      <c r="BO48" s="1840"/>
      <c r="BP48" s="1840"/>
      <c r="BQ48" s="1840"/>
      <c r="BR48" s="1840"/>
      <c r="BS48" s="1840"/>
      <c r="BT48" s="1840"/>
      <c r="BU48" s="1840"/>
      <c r="BV48" s="1840"/>
      <c r="BW48" s="1840"/>
      <c r="BX48" s="1840"/>
      <c r="BY48" s="1840"/>
      <c r="BZ48" s="1840"/>
      <c r="CA48" s="1840"/>
      <c r="CB48" s="1840"/>
      <c r="CC48" s="1840"/>
      <c r="CD48" s="1840"/>
      <c r="CE48" s="1840"/>
      <c r="CF48" s="1840"/>
      <c r="CG48" s="1840"/>
      <c r="CH48" s="1840"/>
      <c r="CI48" s="1840"/>
      <c r="CJ48" s="1840"/>
      <c r="CK48" s="1840"/>
      <c r="CL48" s="1840"/>
      <c r="CM48" s="1840"/>
      <c r="CN48" s="1840"/>
      <c r="CO48" s="1840"/>
      <c r="CP48" s="1840"/>
      <c r="CQ48" s="1840"/>
      <c r="CR48" s="709"/>
    </row>
    <row r="49" spans="2:96" s="676" customFormat="1" ht="9.75" customHeight="1" x14ac:dyDescent="0.2">
      <c r="B49" s="1704" t="s">
        <v>290</v>
      </c>
      <c r="C49" s="1704"/>
      <c r="D49" s="1704"/>
      <c r="E49" s="1704"/>
      <c r="F49" s="1704"/>
      <c r="G49" s="1704"/>
      <c r="H49" s="1704"/>
      <c r="I49" s="1704"/>
      <c r="J49" s="1704"/>
      <c r="K49" s="1704"/>
      <c r="L49" s="1704"/>
      <c r="M49" s="1704"/>
      <c r="N49" s="1705"/>
      <c r="O49" s="1705"/>
      <c r="P49" s="1705"/>
      <c r="Q49" s="1705"/>
      <c r="R49" s="1705"/>
      <c r="S49" s="1705"/>
      <c r="T49" s="1705"/>
      <c r="U49" s="1705"/>
      <c r="V49" s="1705"/>
      <c r="CL49" s="1647" t="s">
        <v>305</v>
      </c>
      <c r="CM49" s="1647"/>
      <c r="CN49" s="1647"/>
      <c r="CO49" s="1647"/>
      <c r="CP49" s="1647"/>
      <c r="CQ49" s="1647"/>
      <c r="CR49" s="1648"/>
    </row>
    <row r="50" spans="2:96" s="676" customFormat="1" ht="12" x14ac:dyDescent="0.2"/>
    <row r="52" spans="2:96" x14ac:dyDescent="0.2">
      <c r="U52" s="680"/>
    </row>
  </sheetData>
  <sheetProtection password="DD11" sheet="1" objects="1" scenarios="1"/>
  <mergeCells count="535">
    <mergeCell ref="DI29:DQ29"/>
    <mergeCell ref="AE43:CQ43"/>
    <mergeCell ref="CZ30:DH30"/>
    <mergeCell ref="DI30:DQ30"/>
    <mergeCell ref="BG36:BK36"/>
    <mergeCell ref="BL36:BQ36"/>
    <mergeCell ref="BR36:BW36"/>
    <mergeCell ref="BR39:BW39"/>
    <mergeCell ref="AQ31:AV31"/>
    <mergeCell ref="AW31:AZ31"/>
    <mergeCell ref="BG31:BK31"/>
    <mergeCell ref="BX30:CD30"/>
    <mergeCell ref="CE30:CK30"/>
    <mergeCell ref="BR31:BW31"/>
    <mergeCell ref="BX31:CD31"/>
    <mergeCell ref="CE31:CK31"/>
    <mergeCell ref="BL31:BQ31"/>
    <mergeCell ref="CL29:CR29"/>
    <mergeCell ref="BA29:BF29"/>
    <mergeCell ref="BG29:BK29"/>
    <mergeCell ref="BL29:BQ29"/>
    <mergeCell ref="BA33:BF33"/>
    <mergeCell ref="BG33:BK33"/>
    <mergeCell ref="BL33:BQ33"/>
    <mergeCell ref="N40:AC42"/>
    <mergeCell ref="DI23:DQ23"/>
    <mergeCell ref="CZ24:DH24"/>
    <mergeCell ref="DI24:DQ24"/>
    <mergeCell ref="CZ25:DH25"/>
    <mergeCell ref="DI25:DQ25"/>
    <mergeCell ref="DI27:DQ27"/>
    <mergeCell ref="CE16:CK16"/>
    <mergeCell ref="DI26:DQ26"/>
    <mergeCell ref="AM40:CQ40"/>
    <mergeCell ref="AE41:CQ42"/>
    <mergeCell ref="BX39:CD39"/>
    <mergeCell ref="CE39:CK39"/>
    <mergeCell ref="CZ26:DH26"/>
    <mergeCell ref="CE37:CK37"/>
    <mergeCell ref="CL37:CR37"/>
    <mergeCell ref="BA37:BF37"/>
    <mergeCell ref="BG37:BK37"/>
    <mergeCell ref="BL37:BQ37"/>
    <mergeCell ref="BR37:BW37"/>
    <mergeCell ref="BX37:CD37"/>
    <mergeCell ref="CL39:CR39"/>
    <mergeCell ref="BG39:BK39"/>
    <mergeCell ref="BL39:BQ39"/>
    <mergeCell ref="AI46:CQ46"/>
    <mergeCell ref="AI47:CQ47"/>
    <mergeCell ref="AI48:CQ48"/>
    <mergeCell ref="DI22:DQ22"/>
    <mergeCell ref="CZ23:DH23"/>
    <mergeCell ref="CZ14:DH14"/>
    <mergeCell ref="DI14:DQ14"/>
    <mergeCell ref="CZ15:DH15"/>
    <mergeCell ref="DI15:DQ15"/>
    <mergeCell ref="CZ16:DH16"/>
    <mergeCell ref="DI16:DQ16"/>
    <mergeCell ref="CZ17:DH17"/>
    <mergeCell ref="DI17:DQ17"/>
    <mergeCell ref="CZ18:DH18"/>
    <mergeCell ref="DI18:DQ18"/>
    <mergeCell ref="CZ19:DH19"/>
    <mergeCell ref="DI19:DQ19"/>
    <mergeCell ref="DI20:DQ20"/>
    <mergeCell ref="CZ21:DH21"/>
    <mergeCell ref="DI21:DQ21"/>
    <mergeCell ref="CZ22:DH22"/>
    <mergeCell ref="AI45:CQ45"/>
    <mergeCell ref="CZ28:DH28"/>
    <mergeCell ref="DI28:DQ28"/>
    <mergeCell ref="CZ20:DH20"/>
    <mergeCell ref="CZ27:DH27"/>
    <mergeCell ref="CL36:CR36"/>
    <mergeCell ref="AQ36:AV36"/>
    <mergeCell ref="AW36:BF36"/>
    <mergeCell ref="BX36:CD36"/>
    <mergeCell ref="CE36:CK36"/>
    <mergeCell ref="BL35:BQ35"/>
    <mergeCell ref="BR35:BW35"/>
    <mergeCell ref="BL34:BQ34"/>
    <mergeCell ref="BR34:BW34"/>
    <mergeCell ref="AW33:AZ33"/>
    <mergeCell ref="CL31:CR31"/>
    <mergeCell ref="CZ29:DH29"/>
    <mergeCell ref="CL34:CR34"/>
    <mergeCell ref="BA34:BF34"/>
    <mergeCell ref="BG34:BK34"/>
    <mergeCell ref="BX35:CD35"/>
    <mergeCell ref="CE35:CK35"/>
    <mergeCell ref="CL35:CR35"/>
    <mergeCell ref="BA35:BF35"/>
    <mergeCell ref="BG35:BK35"/>
    <mergeCell ref="BR32:BW32"/>
    <mergeCell ref="CL33:CR33"/>
    <mergeCell ref="F2:BU3"/>
    <mergeCell ref="BV2:CF3"/>
    <mergeCell ref="F4:BU5"/>
    <mergeCell ref="BV4:CF4"/>
    <mergeCell ref="BV5:CF5"/>
    <mergeCell ref="L9:M9"/>
    <mergeCell ref="S9:T9"/>
    <mergeCell ref="Y9:Z9"/>
    <mergeCell ref="AV9:AW9"/>
    <mergeCell ref="BD9:BE9"/>
    <mergeCell ref="BJ9:BK9"/>
    <mergeCell ref="BQ9:BR9"/>
    <mergeCell ref="BW9:BX9"/>
    <mergeCell ref="CF9:CG9"/>
    <mergeCell ref="CG2:CR3"/>
    <mergeCell ref="CG4:CR4"/>
    <mergeCell ref="CG5:CR5"/>
    <mergeCell ref="CO9:CP9"/>
    <mergeCell ref="BY7:BZ7"/>
    <mergeCell ref="CA7:CF7"/>
    <mergeCell ref="CG7:CH7"/>
    <mergeCell ref="CI7:CN7"/>
    <mergeCell ref="CO7:CP7"/>
    <mergeCell ref="BP7:BQ7"/>
    <mergeCell ref="B47:F48"/>
    <mergeCell ref="G47:M48"/>
    <mergeCell ref="B46:F46"/>
    <mergeCell ref="G46:M46"/>
    <mergeCell ref="B45:F45"/>
    <mergeCell ref="G45:M45"/>
    <mergeCell ref="N45:U45"/>
    <mergeCell ref="V45:AC45"/>
    <mergeCell ref="B43:F43"/>
    <mergeCell ref="G43:M43"/>
    <mergeCell ref="B44:F44"/>
    <mergeCell ref="G44:M44"/>
    <mergeCell ref="N44:U44"/>
    <mergeCell ref="V44:AC44"/>
    <mergeCell ref="N46:U48"/>
    <mergeCell ref="V46:AC48"/>
    <mergeCell ref="B40:F42"/>
    <mergeCell ref="G40:M40"/>
    <mergeCell ref="H41:L41"/>
    <mergeCell ref="N43:U43"/>
    <mergeCell ref="V43:AC43"/>
    <mergeCell ref="CL38:CR38"/>
    <mergeCell ref="B39:E39"/>
    <mergeCell ref="F39:K39"/>
    <mergeCell ref="L39:P39"/>
    <mergeCell ref="Q39:V39"/>
    <mergeCell ref="W39:AB39"/>
    <mergeCell ref="AC39:AI39"/>
    <mergeCell ref="AJ39:AP39"/>
    <mergeCell ref="AQ39:AV39"/>
    <mergeCell ref="AW39:AZ39"/>
    <mergeCell ref="BA38:BF38"/>
    <mergeCell ref="BA39:BF39"/>
    <mergeCell ref="AQ38:AV38"/>
    <mergeCell ref="AW38:AZ38"/>
    <mergeCell ref="BG38:BK38"/>
    <mergeCell ref="BL38:BQ38"/>
    <mergeCell ref="BR38:BW38"/>
    <mergeCell ref="BX38:CD38"/>
    <mergeCell ref="CE38:CK38"/>
    <mergeCell ref="B38:K38"/>
    <mergeCell ref="L38:P38"/>
    <mergeCell ref="Q38:V38"/>
    <mergeCell ref="W38:AB38"/>
    <mergeCell ref="AC38:AI38"/>
    <mergeCell ref="AJ38:AP38"/>
    <mergeCell ref="AW37:AZ37"/>
    <mergeCell ref="B37:E37"/>
    <mergeCell ref="F37:K37"/>
    <mergeCell ref="L37:P37"/>
    <mergeCell ref="Q37:V37"/>
    <mergeCell ref="W37:AB37"/>
    <mergeCell ref="AC37:AI37"/>
    <mergeCell ref="AJ37:AP37"/>
    <mergeCell ref="AQ37:AV37"/>
    <mergeCell ref="B35:E35"/>
    <mergeCell ref="F35:K35"/>
    <mergeCell ref="L35:P35"/>
    <mergeCell ref="Q35:V35"/>
    <mergeCell ref="W35:AB35"/>
    <mergeCell ref="AC35:AI35"/>
    <mergeCell ref="AJ35:AP35"/>
    <mergeCell ref="AQ34:AV34"/>
    <mergeCell ref="AW34:AZ34"/>
    <mergeCell ref="AJ34:AP34"/>
    <mergeCell ref="AQ35:AV35"/>
    <mergeCell ref="AW35:AZ35"/>
    <mergeCell ref="L34:P34"/>
    <mergeCell ref="Q34:V34"/>
    <mergeCell ref="W34:AB34"/>
    <mergeCell ref="AC34:AI34"/>
    <mergeCell ref="B33:E33"/>
    <mergeCell ref="F33:K33"/>
    <mergeCell ref="L33:P33"/>
    <mergeCell ref="Q33:V33"/>
    <mergeCell ref="W33:AB33"/>
    <mergeCell ref="BA32:BF32"/>
    <mergeCell ref="BX32:CD32"/>
    <mergeCell ref="CE32:CK32"/>
    <mergeCell ref="B36:E36"/>
    <mergeCell ref="F36:K36"/>
    <mergeCell ref="BX34:CD34"/>
    <mergeCell ref="CE34:CK34"/>
    <mergeCell ref="L36:P36"/>
    <mergeCell ref="Q36:V36"/>
    <mergeCell ref="W36:AB36"/>
    <mergeCell ref="AC36:AI36"/>
    <mergeCell ref="AJ36:AP36"/>
    <mergeCell ref="B34:E34"/>
    <mergeCell ref="F34:K34"/>
    <mergeCell ref="AC33:AI33"/>
    <mergeCell ref="AJ33:AP33"/>
    <mergeCell ref="AQ32:AV32"/>
    <mergeCell ref="AW32:AZ32"/>
    <mergeCell ref="AQ33:AV33"/>
    <mergeCell ref="BR33:BW33"/>
    <mergeCell ref="BG32:BK32"/>
    <mergeCell ref="BX33:CD33"/>
    <mergeCell ref="CE33:CK33"/>
    <mergeCell ref="Q32:V32"/>
    <mergeCell ref="W32:AB32"/>
    <mergeCell ref="AC32:AI32"/>
    <mergeCell ref="AJ32:AP32"/>
    <mergeCell ref="BL32:BQ32"/>
    <mergeCell ref="B32:K32"/>
    <mergeCell ref="L32:P32"/>
    <mergeCell ref="CL32:CR32"/>
    <mergeCell ref="B31:E31"/>
    <mergeCell ref="F31:K31"/>
    <mergeCell ref="L31:P31"/>
    <mergeCell ref="Q31:V31"/>
    <mergeCell ref="W31:AB31"/>
    <mergeCell ref="CL30:CR30"/>
    <mergeCell ref="BG30:BK30"/>
    <mergeCell ref="BL30:BQ30"/>
    <mergeCell ref="BR30:BW30"/>
    <mergeCell ref="BA31:BF31"/>
    <mergeCell ref="B30:E30"/>
    <mergeCell ref="F30:K30"/>
    <mergeCell ref="L30:P30"/>
    <mergeCell ref="Q30:V30"/>
    <mergeCell ref="W30:AB30"/>
    <mergeCell ref="AC30:AI30"/>
    <mergeCell ref="AJ30:AP30"/>
    <mergeCell ref="AQ30:AV30"/>
    <mergeCell ref="AW30:BF30"/>
    <mergeCell ref="AC31:AI31"/>
    <mergeCell ref="AJ31:AP31"/>
    <mergeCell ref="BR29:BW29"/>
    <mergeCell ref="BX29:CD29"/>
    <mergeCell ref="AW29:AZ29"/>
    <mergeCell ref="CE29:CK29"/>
    <mergeCell ref="CL28:CR28"/>
    <mergeCell ref="B29:E29"/>
    <mergeCell ref="F29:K29"/>
    <mergeCell ref="L29:P29"/>
    <mergeCell ref="Q29:V29"/>
    <mergeCell ref="W29:AB29"/>
    <mergeCell ref="AC29:AI29"/>
    <mergeCell ref="AJ29:AP29"/>
    <mergeCell ref="AQ29:AV29"/>
    <mergeCell ref="BA28:BF28"/>
    <mergeCell ref="BG28:BK28"/>
    <mergeCell ref="BL28:BQ28"/>
    <mergeCell ref="BR28:BW28"/>
    <mergeCell ref="BX28:CD28"/>
    <mergeCell ref="CE28:CK28"/>
    <mergeCell ref="B28:E28"/>
    <mergeCell ref="F28:K28"/>
    <mergeCell ref="L28:P28"/>
    <mergeCell ref="Q28:V28"/>
    <mergeCell ref="W28:AB28"/>
    <mergeCell ref="AC28:AI28"/>
    <mergeCell ref="AJ28:AP28"/>
    <mergeCell ref="AQ28:AV28"/>
    <mergeCell ref="AW28:AZ28"/>
    <mergeCell ref="CL26:CR26"/>
    <mergeCell ref="B27:E27"/>
    <mergeCell ref="F27:K27"/>
    <mergeCell ref="L27:P27"/>
    <mergeCell ref="Q27:V27"/>
    <mergeCell ref="W27:AB27"/>
    <mergeCell ref="AC27:AI27"/>
    <mergeCell ref="AJ27:AP27"/>
    <mergeCell ref="AQ27:AV27"/>
    <mergeCell ref="AW27:AZ27"/>
    <mergeCell ref="BA26:BF26"/>
    <mergeCell ref="BG26:BK26"/>
    <mergeCell ref="BL26:BQ26"/>
    <mergeCell ref="AQ26:AV26"/>
    <mergeCell ref="AW26:AZ26"/>
    <mergeCell ref="BR26:BW26"/>
    <mergeCell ref="BX26:CD26"/>
    <mergeCell ref="CE26:CK26"/>
    <mergeCell ref="CL27:CR27"/>
    <mergeCell ref="BA27:BF27"/>
    <mergeCell ref="BG27:BK27"/>
    <mergeCell ref="BL27:BQ27"/>
    <mergeCell ref="BR27:BW27"/>
    <mergeCell ref="BX27:CD27"/>
    <mergeCell ref="CE27:CK27"/>
    <mergeCell ref="AJ25:AP25"/>
    <mergeCell ref="B26:K26"/>
    <mergeCell ref="L26:P26"/>
    <mergeCell ref="Q26:V26"/>
    <mergeCell ref="W26:AB26"/>
    <mergeCell ref="AC26:AI26"/>
    <mergeCell ref="AJ26:AP26"/>
    <mergeCell ref="B25:E25"/>
    <mergeCell ref="F25:K25"/>
    <mergeCell ref="L25:P25"/>
    <mergeCell ref="AW25:AZ25"/>
    <mergeCell ref="CL25:CR25"/>
    <mergeCell ref="BA25:BF25"/>
    <mergeCell ref="BG25:BK25"/>
    <mergeCell ref="BL25:BQ25"/>
    <mergeCell ref="BR25:BW25"/>
    <mergeCell ref="BX25:CD25"/>
    <mergeCell ref="B24:E24"/>
    <mergeCell ref="F24:K24"/>
    <mergeCell ref="L24:P24"/>
    <mergeCell ref="Q24:V24"/>
    <mergeCell ref="W24:AB24"/>
    <mergeCell ref="AC24:AI24"/>
    <mergeCell ref="BX24:CD24"/>
    <mergeCell ref="CE25:CK25"/>
    <mergeCell ref="CE24:CK24"/>
    <mergeCell ref="Q25:V25"/>
    <mergeCell ref="W25:AB25"/>
    <mergeCell ref="AC25:AI25"/>
    <mergeCell ref="AQ25:AV25"/>
    <mergeCell ref="AQ24:AV24"/>
    <mergeCell ref="AW24:BF24"/>
    <mergeCell ref="CL24:CR24"/>
    <mergeCell ref="BG24:BK24"/>
    <mergeCell ref="BL24:BQ24"/>
    <mergeCell ref="BR24:BW24"/>
    <mergeCell ref="AJ24:AP24"/>
    <mergeCell ref="AQ23:AV23"/>
    <mergeCell ref="AW23:AZ23"/>
    <mergeCell ref="BX22:CD22"/>
    <mergeCell ref="BR22:BW22"/>
    <mergeCell ref="BX23:CD23"/>
    <mergeCell ref="BG23:BK23"/>
    <mergeCell ref="BL23:BQ23"/>
    <mergeCell ref="AW22:AZ22"/>
    <mergeCell ref="CE23:CK23"/>
    <mergeCell ref="CE22:CK22"/>
    <mergeCell ref="CL22:CR22"/>
    <mergeCell ref="B23:E23"/>
    <mergeCell ref="F23:K23"/>
    <mergeCell ref="L23:P23"/>
    <mergeCell ref="Q23:V23"/>
    <mergeCell ref="W23:AB23"/>
    <mergeCell ref="CL23:CR23"/>
    <mergeCell ref="BA23:BF23"/>
    <mergeCell ref="BR23:BW23"/>
    <mergeCell ref="B22:E22"/>
    <mergeCell ref="F22:K22"/>
    <mergeCell ref="BA22:BF22"/>
    <mergeCell ref="BG22:BK22"/>
    <mergeCell ref="BL22:BQ22"/>
    <mergeCell ref="AC23:AI23"/>
    <mergeCell ref="AJ23:AP23"/>
    <mergeCell ref="AQ22:AV22"/>
    <mergeCell ref="L22:P22"/>
    <mergeCell ref="Q22:V22"/>
    <mergeCell ref="W22:AB22"/>
    <mergeCell ref="AC22:AI22"/>
    <mergeCell ref="AJ22:AP22"/>
    <mergeCell ref="CL20:CR20"/>
    <mergeCell ref="B21:E21"/>
    <mergeCell ref="F21:K21"/>
    <mergeCell ref="L21:P21"/>
    <mergeCell ref="Q21:V21"/>
    <mergeCell ref="W21:AB21"/>
    <mergeCell ref="AC21:AI21"/>
    <mergeCell ref="AJ21:AP21"/>
    <mergeCell ref="BA20:BF20"/>
    <mergeCell ref="BG20:BK20"/>
    <mergeCell ref="BL20:BQ20"/>
    <mergeCell ref="BR20:BW20"/>
    <mergeCell ref="BX20:CD20"/>
    <mergeCell ref="CE20:CK20"/>
    <mergeCell ref="BX21:CD21"/>
    <mergeCell ref="CE21:CK21"/>
    <mergeCell ref="CL21:CR21"/>
    <mergeCell ref="BA21:BF21"/>
    <mergeCell ref="BG21:BK21"/>
    <mergeCell ref="BL21:BQ21"/>
    <mergeCell ref="BR21:BW21"/>
    <mergeCell ref="B20:K20"/>
    <mergeCell ref="L20:P20"/>
    <mergeCell ref="Q20:V20"/>
    <mergeCell ref="W20:AB20"/>
    <mergeCell ref="AC20:AI20"/>
    <mergeCell ref="AJ20:AP20"/>
    <mergeCell ref="AW19:AZ19"/>
    <mergeCell ref="AQ21:AV21"/>
    <mergeCell ref="AW21:AZ21"/>
    <mergeCell ref="BR18:BW18"/>
    <mergeCell ref="AJ18:AP18"/>
    <mergeCell ref="AQ18:AV18"/>
    <mergeCell ref="AW18:BF18"/>
    <mergeCell ref="BG18:BK18"/>
    <mergeCell ref="AQ20:AV20"/>
    <mergeCell ref="AW20:AZ20"/>
    <mergeCell ref="W18:AB18"/>
    <mergeCell ref="CL18:CR18"/>
    <mergeCell ref="B19:E19"/>
    <mergeCell ref="F19:K19"/>
    <mergeCell ref="L19:P19"/>
    <mergeCell ref="Q19:V19"/>
    <mergeCell ref="W19:AB19"/>
    <mergeCell ref="AC19:AI19"/>
    <mergeCell ref="AC18:AI18"/>
    <mergeCell ref="AJ19:AP19"/>
    <mergeCell ref="AQ19:AV19"/>
    <mergeCell ref="BL18:BQ18"/>
    <mergeCell ref="BR19:BW19"/>
    <mergeCell ref="BX19:CD19"/>
    <mergeCell ref="CE19:CK19"/>
    <mergeCell ref="CL19:CR19"/>
    <mergeCell ref="BA19:BF19"/>
    <mergeCell ref="BG19:BK19"/>
    <mergeCell ref="BL19:BQ19"/>
    <mergeCell ref="BX18:CD18"/>
    <mergeCell ref="CE18:CK18"/>
    <mergeCell ref="B18:E18"/>
    <mergeCell ref="F18:K18"/>
    <mergeCell ref="L18:P18"/>
    <mergeCell ref="Q18:V18"/>
    <mergeCell ref="B17:E17"/>
    <mergeCell ref="F17:K17"/>
    <mergeCell ref="L17:P17"/>
    <mergeCell ref="Q17:V17"/>
    <mergeCell ref="W17:AB17"/>
    <mergeCell ref="AC16:AI16"/>
    <mergeCell ref="L16:P16"/>
    <mergeCell ref="BX17:CD17"/>
    <mergeCell ref="CE17:CK17"/>
    <mergeCell ref="BR16:BW16"/>
    <mergeCell ref="BX16:CD16"/>
    <mergeCell ref="AJ16:AP16"/>
    <mergeCell ref="AQ16:AV16"/>
    <mergeCell ref="AC17:AI17"/>
    <mergeCell ref="AJ17:AP17"/>
    <mergeCell ref="AQ17:AV17"/>
    <mergeCell ref="AW17:AZ17"/>
    <mergeCell ref="AW16:AZ16"/>
    <mergeCell ref="CL17:CR17"/>
    <mergeCell ref="BA17:BF17"/>
    <mergeCell ref="BG17:BK17"/>
    <mergeCell ref="BL17:BQ17"/>
    <mergeCell ref="CL16:CR16"/>
    <mergeCell ref="BL16:BQ16"/>
    <mergeCell ref="BA16:BF16"/>
    <mergeCell ref="BG16:BK16"/>
    <mergeCell ref="CE15:CK15"/>
    <mergeCell ref="CL15:CR15"/>
    <mergeCell ref="BA15:BF15"/>
    <mergeCell ref="BG15:BK15"/>
    <mergeCell ref="B14:E14"/>
    <mergeCell ref="F14:K14"/>
    <mergeCell ref="L14:P14"/>
    <mergeCell ref="Q14:V14"/>
    <mergeCell ref="W14:AB14"/>
    <mergeCell ref="B15:E15"/>
    <mergeCell ref="F15:K15"/>
    <mergeCell ref="L15:P15"/>
    <mergeCell ref="Q15:V15"/>
    <mergeCell ref="W15:AB15"/>
    <mergeCell ref="CO12:CR12"/>
    <mergeCell ref="BL14:BQ14"/>
    <mergeCell ref="BR14:BW14"/>
    <mergeCell ref="BX14:CD14"/>
    <mergeCell ref="CL13:CQ13"/>
    <mergeCell ref="BY12:CC12"/>
    <mergeCell ref="CF12:CJ12"/>
    <mergeCell ref="BS12:BV12"/>
    <mergeCell ref="AS12:AV12"/>
    <mergeCell ref="BG11:BK13"/>
    <mergeCell ref="BL11:BQ13"/>
    <mergeCell ref="CE14:CK14"/>
    <mergeCell ref="CL14:CR14"/>
    <mergeCell ref="BA14:BF14"/>
    <mergeCell ref="BG14:BK14"/>
    <mergeCell ref="BR7:BX7"/>
    <mergeCell ref="AQ14:AV14"/>
    <mergeCell ref="AW14:AZ14"/>
    <mergeCell ref="AJ11:AP11"/>
    <mergeCell ref="AQ13:AV13"/>
    <mergeCell ref="AD12:AH12"/>
    <mergeCell ref="B49:V49"/>
    <mergeCell ref="F9:G9"/>
    <mergeCell ref="B11:E13"/>
    <mergeCell ref="F11:K13"/>
    <mergeCell ref="L11:P13"/>
    <mergeCell ref="AJ14:AP14"/>
    <mergeCell ref="W11:AB11"/>
    <mergeCell ref="AC11:AI11"/>
    <mergeCell ref="X12:AA12"/>
    <mergeCell ref="AK12:AO12"/>
    <mergeCell ref="B16:E16"/>
    <mergeCell ref="F16:K16"/>
    <mergeCell ref="BL15:BQ15"/>
    <mergeCell ref="BR15:BW15"/>
    <mergeCell ref="BX15:CD15"/>
    <mergeCell ref="Q16:V16"/>
    <mergeCell ref="W16:AB16"/>
    <mergeCell ref="BR17:BW17"/>
    <mergeCell ref="CL49:CR49"/>
    <mergeCell ref="O7:R7"/>
    <mergeCell ref="S7:T7"/>
    <mergeCell ref="U7:AD7"/>
    <mergeCell ref="AE7:AF7"/>
    <mergeCell ref="AG7:AP7"/>
    <mergeCell ref="AQ7:AR7"/>
    <mergeCell ref="AS7:AX7"/>
    <mergeCell ref="AY7:AZ7"/>
    <mergeCell ref="AW15:AZ15"/>
    <mergeCell ref="Q11:V13"/>
    <mergeCell ref="AQ11:AV11"/>
    <mergeCell ref="AW11:AZ13"/>
    <mergeCell ref="BA11:BF13"/>
    <mergeCell ref="AE44:CQ44"/>
    <mergeCell ref="BR11:BW11"/>
    <mergeCell ref="BX11:CD11"/>
    <mergeCell ref="CE11:CK11"/>
    <mergeCell ref="CL11:CR11"/>
    <mergeCell ref="BA7:BO7"/>
    <mergeCell ref="AJ15:AP15"/>
    <mergeCell ref="AQ15:AV15"/>
    <mergeCell ref="AC14:AI14"/>
    <mergeCell ref="AC15:AI15"/>
  </mergeCells>
  <printOptions horizontalCentered="1" verticalCentered="1"/>
  <pageMargins left="0" right="0" top="0" bottom="0" header="0" footer="0"/>
  <pageSetup scale="9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CFDDED"/>
    <pageSetUpPr fitToPage="1"/>
  </sheetPr>
  <dimension ref="B1:EN52"/>
  <sheetViews>
    <sheetView showGridLines="0" topLeftCell="A4" workbookViewId="0">
      <selection activeCell="AW26" sqref="AW26:AZ26"/>
    </sheetView>
  </sheetViews>
  <sheetFormatPr baseColWidth="10" defaultRowHeight="12.75" x14ac:dyDescent="0.2"/>
  <cols>
    <col min="1" max="8" width="1.5703125" style="662" customWidth="1"/>
    <col min="9" max="9" width="2" style="662" customWidth="1"/>
    <col min="10" max="56" width="1.5703125" style="662" customWidth="1"/>
    <col min="57" max="57" width="1.85546875" style="662" customWidth="1"/>
    <col min="58" max="58" width="2" style="662" customWidth="1"/>
    <col min="59" max="96" width="1.5703125" style="662" customWidth="1"/>
    <col min="97" max="142" width="1.5703125" style="662" hidden="1" customWidth="1"/>
    <col min="143" max="144" width="11.42578125" style="662" hidden="1" customWidth="1"/>
    <col min="145" max="150" width="0" style="662" hidden="1" customWidth="1"/>
    <col min="151" max="16384" width="11.42578125" style="662"/>
  </cols>
  <sheetData>
    <row r="1" spans="2:143" ht="5.25" customHeight="1" x14ac:dyDescent="0.2"/>
    <row r="2" spans="2:143" ht="5.25" customHeight="1" x14ac:dyDescent="0.2">
      <c r="B2" s="663"/>
      <c r="C2" s="664"/>
      <c r="D2" s="664"/>
      <c r="E2" s="664"/>
      <c r="F2" s="1807" t="s">
        <v>300</v>
      </c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  <c r="U2" s="1808"/>
      <c r="V2" s="1808"/>
      <c r="W2" s="1808"/>
      <c r="X2" s="1808"/>
      <c r="Y2" s="1808"/>
      <c r="Z2" s="1808"/>
      <c r="AA2" s="1808"/>
      <c r="AB2" s="1808"/>
      <c r="AC2" s="1808"/>
      <c r="AD2" s="1808"/>
      <c r="AE2" s="1808"/>
      <c r="AF2" s="1808"/>
      <c r="AG2" s="1808"/>
      <c r="AH2" s="1808"/>
      <c r="AI2" s="1808"/>
      <c r="AJ2" s="1808"/>
      <c r="AK2" s="1808"/>
      <c r="AL2" s="1808"/>
      <c r="AM2" s="1808"/>
      <c r="AN2" s="1808"/>
      <c r="AO2" s="1808"/>
      <c r="AP2" s="1808"/>
      <c r="AQ2" s="1808"/>
      <c r="AR2" s="1808"/>
      <c r="AS2" s="1808"/>
      <c r="AT2" s="1808"/>
      <c r="AU2" s="1808"/>
      <c r="AV2" s="1808"/>
      <c r="AW2" s="1808"/>
      <c r="AX2" s="1808"/>
      <c r="AY2" s="1808"/>
      <c r="AZ2" s="1808"/>
      <c r="BA2" s="1808"/>
      <c r="BB2" s="1808"/>
      <c r="BC2" s="1808"/>
      <c r="BD2" s="1808"/>
      <c r="BE2" s="1808"/>
      <c r="BF2" s="1808"/>
      <c r="BG2" s="1808"/>
      <c r="BH2" s="1808"/>
      <c r="BI2" s="1808"/>
      <c r="BJ2" s="1808"/>
      <c r="BK2" s="1808"/>
      <c r="BL2" s="1808"/>
      <c r="BM2" s="1808"/>
      <c r="BN2" s="1808"/>
      <c r="BO2" s="1808"/>
      <c r="BP2" s="1808"/>
      <c r="BQ2" s="1808"/>
      <c r="BR2" s="1808"/>
      <c r="BS2" s="1808"/>
      <c r="BT2" s="1808"/>
      <c r="BU2" s="1808"/>
      <c r="BV2" s="1811" t="s">
        <v>130</v>
      </c>
      <c r="BW2" s="1812"/>
      <c r="BX2" s="1812"/>
      <c r="BY2" s="1812"/>
      <c r="BZ2" s="1812"/>
      <c r="CA2" s="1812"/>
      <c r="CB2" s="1812"/>
      <c r="CC2" s="1812"/>
      <c r="CD2" s="1812"/>
      <c r="CE2" s="1812"/>
      <c r="CF2" s="1813"/>
      <c r="CG2" s="1829" t="s">
        <v>11</v>
      </c>
      <c r="CH2" s="1829"/>
      <c r="CI2" s="1829"/>
      <c r="CJ2" s="1829"/>
      <c r="CK2" s="1829"/>
      <c r="CL2" s="1829"/>
      <c r="CM2" s="1829"/>
      <c r="CN2" s="1829"/>
      <c r="CO2" s="1829"/>
      <c r="CP2" s="1829"/>
      <c r="CQ2" s="1829"/>
      <c r="CR2" s="1830"/>
    </row>
    <row r="3" spans="2:143" ht="12.75" customHeight="1" x14ac:dyDescent="0.2">
      <c r="B3" s="665"/>
      <c r="F3" s="1809"/>
      <c r="G3" s="1810"/>
      <c r="H3" s="1810"/>
      <c r="I3" s="1810"/>
      <c r="J3" s="1810"/>
      <c r="K3" s="1810"/>
      <c r="L3" s="1810"/>
      <c r="M3" s="1810"/>
      <c r="N3" s="1810"/>
      <c r="O3" s="1810"/>
      <c r="P3" s="1810"/>
      <c r="Q3" s="1810"/>
      <c r="R3" s="1810"/>
      <c r="S3" s="1810"/>
      <c r="T3" s="1810"/>
      <c r="U3" s="1810"/>
      <c r="V3" s="1810"/>
      <c r="W3" s="1810"/>
      <c r="X3" s="1810"/>
      <c r="Y3" s="1810"/>
      <c r="Z3" s="1810"/>
      <c r="AA3" s="1810"/>
      <c r="AB3" s="1810"/>
      <c r="AC3" s="1810"/>
      <c r="AD3" s="1810"/>
      <c r="AE3" s="1810"/>
      <c r="AF3" s="1810"/>
      <c r="AG3" s="1810"/>
      <c r="AH3" s="1810"/>
      <c r="AI3" s="1810"/>
      <c r="AJ3" s="1810"/>
      <c r="AK3" s="1810"/>
      <c r="AL3" s="1810"/>
      <c r="AM3" s="1810"/>
      <c r="AN3" s="1810"/>
      <c r="AO3" s="1810"/>
      <c r="AP3" s="1810"/>
      <c r="AQ3" s="1810"/>
      <c r="AR3" s="1810"/>
      <c r="AS3" s="1810"/>
      <c r="AT3" s="1810"/>
      <c r="AU3" s="1810"/>
      <c r="AV3" s="1810"/>
      <c r="AW3" s="1810"/>
      <c r="AX3" s="1810"/>
      <c r="AY3" s="1810"/>
      <c r="AZ3" s="1810"/>
      <c r="BA3" s="1810"/>
      <c r="BB3" s="1810"/>
      <c r="BC3" s="1810"/>
      <c r="BD3" s="1810"/>
      <c r="BE3" s="1810"/>
      <c r="BF3" s="1810"/>
      <c r="BG3" s="1810"/>
      <c r="BH3" s="1810"/>
      <c r="BI3" s="1810"/>
      <c r="BJ3" s="1810"/>
      <c r="BK3" s="1810"/>
      <c r="BL3" s="1810"/>
      <c r="BM3" s="1810"/>
      <c r="BN3" s="1810"/>
      <c r="BO3" s="1810"/>
      <c r="BP3" s="1810"/>
      <c r="BQ3" s="1810"/>
      <c r="BR3" s="1810"/>
      <c r="BS3" s="1810"/>
      <c r="BT3" s="1810"/>
      <c r="BU3" s="1810"/>
      <c r="BV3" s="1814"/>
      <c r="BW3" s="1815"/>
      <c r="BX3" s="1815"/>
      <c r="BY3" s="1815"/>
      <c r="BZ3" s="1815"/>
      <c r="CA3" s="1815"/>
      <c r="CB3" s="1815"/>
      <c r="CC3" s="1815"/>
      <c r="CD3" s="1815"/>
      <c r="CE3" s="1815"/>
      <c r="CF3" s="1816"/>
      <c r="CG3" s="1831"/>
      <c r="CH3" s="1831"/>
      <c r="CI3" s="1831"/>
      <c r="CJ3" s="1831"/>
      <c r="CK3" s="1831"/>
      <c r="CL3" s="1831"/>
      <c r="CM3" s="1831"/>
      <c r="CN3" s="1831"/>
      <c r="CO3" s="1831"/>
      <c r="CP3" s="1831"/>
      <c r="CQ3" s="1831"/>
      <c r="CR3" s="1832"/>
    </row>
    <row r="4" spans="2:143" ht="12" customHeight="1" x14ac:dyDescent="0.2">
      <c r="B4" s="665"/>
      <c r="F4" s="1817" t="s">
        <v>288</v>
      </c>
      <c r="G4" s="1818"/>
      <c r="H4" s="1818"/>
      <c r="I4" s="1818"/>
      <c r="J4" s="1818"/>
      <c r="K4" s="1818"/>
      <c r="L4" s="1818"/>
      <c r="M4" s="1818"/>
      <c r="N4" s="1818"/>
      <c r="O4" s="1818"/>
      <c r="P4" s="1818"/>
      <c r="Q4" s="1818"/>
      <c r="R4" s="1818"/>
      <c r="S4" s="1818"/>
      <c r="T4" s="1818"/>
      <c r="U4" s="1818"/>
      <c r="V4" s="1818"/>
      <c r="W4" s="1818"/>
      <c r="X4" s="1818"/>
      <c r="Y4" s="1818"/>
      <c r="Z4" s="1818"/>
      <c r="AA4" s="1818"/>
      <c r="AB4" s="1818"/>
      <c r="AC4" s="1818"/>
      <c r="AD4" s="1818"/>
      <c r="AE4" s="1818"/>
      <c r="AF4" s="1818"/>
      <c r="AG4" s="1818"/>
      <c r="AH4" s="1818"/>
      <c r="AI4" s="1818"/>
      <c r="AJ4" s="1818"/>
      <c r="AK4" s="1818"/>
      <c r="AL4" s="1818"/>
      <c r="AM4" s="1818"/>
      <c r="AN4" s="1818"/>
      <c r="AO4" s="1818"/>
      <c r="AP4" s="1818"/>
      <c r="AQ4" s="1818"/>
      <c r="AR4" s="1818"/>
      <c r="AS4" s="1818"/>
      <c r="AT4" s="1818"/>
      <c r="AU4" s="1818"/>
      <c r="AV4" s="1818"/>
      <c r="AW4" s="1818"/>
      <c r="AX4" s="1818"/>
      <c r="AY4" s="1818"/>
      <c r="AZ4" s="1818"/>
      <c r="BA4" s="1818"/>
      <c r="BB4" s="1818"/>
      <c r="BC4" s="1818"/>
      <c r="BD4" s="1818"/>
      <c r="BE4" s="1818"/>
      <c r="BF4" s="1818"/>
      <c r="BG4" s="1818"/>
      <c r="BH4" s="1818"/>
      <c r="BI4" s="1818"/>
      <c r="BJ4" s="1818"/>
      <c r="BK4" s="1818"/>
      <c r="BL4" s="1818"/>
      <c r="BM4" s="1818"/>
      <c r="BN4" s="1818"/>
      <c r="BO4" s="1818"/>
      <c r="BP4" s="1818"/>
      <c r="BQ4" s="1818"/>
      <c r="BR4" s="1818"/>
      <c r="BS4" s="1818"/>
      <c r="BT4" s="1818"/>
      <c r="BU4" s="1818"/>
      <c r="BV4" s="1821" t="s">
        <v>72</v>
      </c>
      <c r="BW4" s="1822"/>
      <c r="BX4" s="1822"/>
      <c r="BY4" s="1822"/>
      <c r="BZ4" s="1822"/>
      <c r="CA4" s="1822"/>
      <c r="CB4" s="1822"/>
      <c r="CC4" s="1822"/>
      <c r="CD4" s="1822"/>
      <c r="CE4" s="1822"/>
      <c r="CF4" s="1823"/>
      <c r="CG4" s="1833" t="s">
        <v>72</v>
      </c>
      <c r="CH4" s="1833"/>
      <c r="CI4" s="1833"/>
      <c r="CJ4" s="1833"/>
      <c r="CK4" s="1833"/>
      <c r="CL4" s="1833"/>
      <c r="CM4" s="1833"/>
      <c r="CN4" s="1833"/>
      <c r="CO4" s="1833"/>
      <c r="CP4" s="1833"/>
      <c r="CQ4" s="1833"/>
      <c r="CR4" s="1834"/>
    </row>
    <row r="5" spans="2:143" ht="14.25" x14ac:dyDescent="0.2">
      <c r="B5" s="666"/>
      <c r="C5" s="667"/>
      <c r="D5" s="667"/>
      <c r="E5" s="667"/>
      <c r="F5" s="1819"/>
      <c r="G5" s="1820"/>
      <c r="H5" s="1820"/>
      <c r="I5" s="1820"/>
      <c r="J5" s="1820"/>
      <c r="K5" s="1820"/>
      <c r="L5" s="1820"/>
      <c r="M5" s="1820"/>
      <c r="N5" s="1820"/>
      <c r="O5" s="1820"/>
      <c r="P5" s="1820"/>
      <c r="Q5" s="1820"/>
      <c r="R5" s="1820"/>
      <c r="S5" s="1820"/>
      <c r="T5" s="1820"/>
      <c r="U5" s="1820"/>
      <c r="V5" s="1820"/>
      <c r="W5" s="1820"/>
      <c r="X5" s="1820"/>
      <c r="Y5" s="1820"/>
      <c r="Z5" s="1820"/>
      <c r="AA5" s="1820"/>
      <c r="AB5" s="1820"/>
      <c r="AC5" s="1820"/>
      <c r="AD5" s="1820"/>
      <c r="AE5" s="1820"/>
      <c r="AF5" s="1820"/>
      <c r="AG5" s="1820"/>
      <c r="AH5" s="1820"/>
      <c r="AI5" s="1820"/>
      <c r="AJ5" s="1820"/>
      <c r="AK5" s="1820"/>
      <c r="AL5" s="1820"/>
      <c r="AM5" s="1820"/>
      <c r="AN5" s="1820"/>
      <c r="AO5" s="1820"/>
      <c r="AP5" s="1820"/>
      <c r="AQ5" s="1820"/>
      <c r="AR5" s="1820"/>
      <c r="AS5" s="1820"/>
      <c r="AT5" s="1820"/>
      <c r="AU5" s="1820"/>
      <c r="AV5" s="1820"/>
      <c r="AW5" s="1820"/>
      <c r="AX5" s="1820"/>
      <c r="AY5" s="1820"/>
      <c r="AZ5" s="1820"/>
      <c r="BA5" s="1820"/>
      <c r="BB5" s="1820"/>
      <c r="BC5" s="1820"/>
      <c r="BD5" s="1820"/>
      <c r="BE5" s="1820"/>
      <c r="BF5" s="1820"/>
      <c r="BG5" s="1820"/>
      <c r="BH5" s="1820"/>
      <c r="BI5" s="1820"/>
      <c r="BJ5" s="1820"/>
      <c r="BK5" s="1820"/>
      <c r="BL5" s="1820"/>
      <c r="BM5" s="1820"/>
      <c r="BN5" s="1820"/>
      <c r="BO5" s="1820"/>
      <c r="BP5" s="1820"/>
      <c r="BQ5" s="1820"/>
      <c r="BR5" s="1820"/>
      <c r="BS5" s="1820"/>
      <c r="BT5" s="1820"/>
      <c r="BU5" s="1820"/>
      <c r="BV5" s="1824" t="str">
        <f>IF('INGRESO DE DATOS'!I68&lt;&gt;"",'INGRESO DE DATOS'!I68,"")</f>
        <v/>
      </c>
      <c r="BW5" s="1825"/>
      <c r="BX5" s="1825"/>
      <c r="BY5" s="1825"/>
      <c r="BZ5" s="1825"/>
      <c r="CA5" s="1825"/>
      <c r="CB5" s="1825"/>
      <c r="CC5" s="1825"/>
      <c r="CD5" s="1825"/>
      <c r="CE5" s="1825"/>
      <c r="CF5" s="1826"/>
      <c r="CG5" s="1835" t="str">
        <f>IF('INGRESO DE DATOS'!I69&lt;&gt;"",'INGRESO DE DATOS'!I69,"")</f>
        <v/>
      </c>
      <c r="CH5" s="1835"/>
      <c r="CI5" s="1835"/>
      <c r="CJ5" s="1835"/>
      <c r="CK5" s="1835"/>
      <c r="CL5" s="1835"/>
      <c r="CM5" s="1835"/>
      <c r="CN5" s="1835"/>
      <c r="CO5" s="1835"/>
      <c r="CP5" s="1835"/>
      <c r="CQ5" s="1835"/>
      <c r="CR5" s="1836"/>
    </row>
    <row r="6" spans="2:143" ht="5.25" customHeight="1" x14ac:dyDescent="0.2">
      <c r="B6" s="663"/>
      <c r="C6" s="664"/>
      <c r="D6" s="664"/>
      <c r="E6" s="664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70"/>
      <c r="BW6" s="670"/>
      <c r="BX6" s="670"/>
      <c r="BY6" s="670"/>
      <c r="BZ6" s="670"/>
      <c r="CA6" s="670"/>
      <c r="CB6" s="670"/>
      <c r="CC6" s="660"/>
      <c r="CD6" s="660"/>
      <c r="CE6" s="660"/>
      <c r="CF6" s="660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2"/>
    </row>
    <row r="7" spans="2:143" x14ac:dyDescent="0.2">
      <c r="B7" s="665"/>
      <c r="C7" s="673" t="s">
        <v>29</v>
      </c>
      <c r="N7" s="673"/>
      <c r="O7" s="1649" t="s">
        <v>30</v>
      </c>
      <c r="P7" s="1649"/>
      <c r="Q7" s="1649"/>
      <c r="R7" s="1650"/>
      <c r="S7" s="1651"/>
      <c r="T7" s="1652"/>
      <c r="U7" s="1653" t="s">
        <v>31</v>
      </c>
      <c r="V7" s="1654"/>
      <c r="W7" s="1654"/>
      <c r="X7" s="1654"/>
      <c r="Y7" s="1654"/>
      <c r="Z7" s="1654"/>
      <c r="AA7" s="1654"/>
      <c r="AB7" s="1654"/>
      <c r="AC7" s="1654"/>
      <c r="AD7" s="1655"/>
      <c r="AE7" s="1656"/>
      <c r="AF7" s="1657"/>
      <c r="AG7" s="1653" t="s">
        <v>32</v>
      </c>
      <c r="AH7" s="1654"/>
      <c r="AI7" s="1654"/>
      <c r="AJ7" s="1654"/>
      <c r="AK7" s="1654"/>
      <c r="AL7" s="1654"/>
      <c r="AM7" s="1654"/>
      <c r="AN7" s="1654"/>
      <c r="AO7" s="1654"/>
      <c r="AP7" s="1655"/>
      <c r="AQ7" s="1651"/>
      <c r="AR7" s="1652"/>
      <c r="AS7" s="1653" t="s">
        <v>33</v>
      </c>
      <c r="AT7" s="1654"/>
      <c r="AU7" s="1654"/>
      <c r="AV7" s="1654"/>
      <c r="AW7" s="1654"/>
      <c r="AX7" s="1655"/>
      <c r="AY7" s="1658" t="s">
        <v>97</v>
      </c>
      <c r="AZ7" s="1659"/>
      <c r="BA7" s="1653" t="s">
        <v>34</v>
      </c>
      <c r="BB7" s="1654"/>
      <c r="BC7" s="1654"/>
      <c r="BD7" s="1654"/>
      <c r="BE7" s="1654"/>
      <c r="BF7" s="1654"/>
      <c r="BG7" s="1654"/>
      <c r="BH7" s="1654"/>
      <c r="BI7" s="1654"/>
      <c r="BJ7" s="1654"/>
      <c r="BK7" s="1654"/>
      <c r="BL7" s="1654"/>
      <c r="BM7" s="1654"/>
      <c r="BN7" s="1654"/>
      <c r="BO7" s="1655"/>
      <c r="BP7" s="1656"/>
      <c r="BQ7" s="1657"/>
      <c r="BR7" s="1653" t="s">
        <v>35</v>
      </c>
      <c r="BS7" s="1654"/>
      <c r="BT7" s="1654"/>
      <c r="BU7" s="1654"/>
      <c r="BV7" s="1654"/>
      <c r="BW7" s="1654"/>
      <c r="BX7" s="1655"/>
      <c r="BY7" s="1656"/>
      <c r="BZ7" s="1657"/>
      <c r="CA7" s="1653" t="s">
        <v>36</v>
      </c>
      <c r="CB7" s="1654"/>
      <c r="CC7" s="1654"/>
      <c r="CD7" s="1654"/>
      <c r="CE7" s="1654"/>
      <c r="CF7" s="1655"/>
      <c r="CG7" s="1656"/>
      <c r="CH7" s="1657"/>
      <c r="CI7" s="1653" t="s">
        <v>37</v>
      </c>
      <c r="CJ7" s="1654"/>
      <c r="CK7" s="1654"/>
      <c r="CL7" s="1654"/>
      <c r="CM7" s="1654"/>
      <c r="CN7" s="1655"/>
      <c r="CO7" s="1651" t="s">
        <v>97</v>
      </c>
      <c r="CP7" s="1652"/>
      <c r="CR7" s="674"/>
    </row>
    <row r="8" spans="2:143" ht="8.25" customHeight="1" x14ac:dyDescent="0.2">
      <c r="B8" s="665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Q8" s="673"/>
      <c r="AR8" s="673"/>
      <c r="AS8" s="673"/>
      <c r="AV8" s="673"/>
      <c r="AW8" s="673"/>
      <c r="AX8" s="673"/>
      <c r="AY8" s="673"/>
      <c r="AZ8" s="673"/>
      <c r="BA8" s="673"/>
      <c r="BB8" s="673"/>
      <c r="BD8" s="673"/>
      <c r="BE8" s="673"/>
      <c r="BF8" s="673"/>
      <c r="BG8" s="673"/>
      <c r="BH8" s="673"/>
      <c r="BI8" s="673"/>
      <c r="BJ8" s="673"/>
      <c r="BK8" s="673"/>
      <c r="BN8" s="673"/>
      <c r="BO8" s="673"/>
      <c r="BP8" s="673"/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3"/>
      <c r="CF8" s="673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R8" s="674"/>
    </row>
    <row r="9" spans="2:143" s="676" customFormat="1" x14ac:dyDescent="0.2">
      <c r="B9" s="675"/>
      <c r="D9" s="673" t="s">
        <v>78</v>
      </c>
      <c r="F9" s="1651"/>
      <c r="G9" s="1652"/>
      <c r="J9" s="673" t="s">
        <v>79</v>
      </c>
      <c r="L9" s="1651" t="s">
        <v>324</v>
      </c>
      <c r="M9" s="1652"/>
      <c r="Q9" s="673" t="s">
        <v>38</v>
      </c>
      <c r="R9" s="673"/>
      <c r="S9" s="1827"/>
      <c r="T9" s="1828"/>
      <c r="U9" s="673"/>
      <c r="W9" s="673" t="s">
        <v>39</v>
      </c>
      <c r="X9" s="673"/>
      <c r="Y9" s="1827"/>
      <c r="Z9" s="1828"/>
      <c r="AB9" s="673"/>
      <c r="AC9" s="673" t="s">
        <v>40</v>
      </c>
      <c r="AD9" s="673"/>
      <c r="AE9" s="677"/>
      <c r="AF9" s="678"/>
      <c r="AL9" s="673" t="s">
        <v>41</v>
      </c>
      <c r="AM9" s="673"/>
      <c r="AN9" s="677"/>
      <c r="AO9" s="678"/>
      <c r="AT9" s="673" t="s">
        <v>42</v>
      </c>
      <c r="AU9" s="673"/>
      <c r="AV9" s="1827"/>
      <c r="AW9" s="1828"/>
      <c r="BB9" s="673" t="s">
        <v>43</v>
      </c>
      <c r="BC9" s="673"/>
      <c r="BD9" s="1827"/>
      <c r="BE9" s="1828"/>
      <c r="BH9" s="673" t="s">
        <v>301</v>
      </c>
      <c r="BI9" s="673"/>
      <c r="BJ9" s="1827"/>
      <c r="BK9" s="1828"/>
      <c r="BO9" s="673" t="s">
        <v>302</v>
      </c>
      <c r="BP9" s="673"/>
      <c r="BQ9" s="1827"/>
      <c r="BR9" s="1828"/>
      <c r="BS9" s="673"/>
      <c r="BU9" s="673" t="s">
        <v>44</v>
      </c>
      <c r="BV9" s="673"/>
      <c r="BW9" s="1827"/>
      <c r="BX9" s="1828"/>
      <c r="BY9" s="673"/>
      <c r="BZ9" s="673"/>
      <c r="CA9" s="673"/>
      <c r="CB9" s="673"/>
      <c r="CC9" s="673"/>
      <c r="CD9" s="673" t="s">
        <v>45</v>
      </c>
      <c r="CE9" s="673"/>
      <c r="CF9" s="1827"/>
      <c r="CG9" s="1828"/>
      <c r="CH9" s="673"/>
      <c r="CI9" s="673"/>
      <c r="CJ9" s="673"/>
      <c r="CK9" s="673"/>
      <c r="CL9" s="673"/>
      <c r="CM9" s="673" t="s">
        <v>46</v>
      </c>
      <c r="CN9" s="673"/>
      <c r="CO9" s="1827"/>
      <c r="CP9" s="1828"/>
      <c r="CR9" s="679"/>
    </row>
    <row r="10" spans="2:143" ht="6" customHeight="1" x14ac:dyDescent="0.2">
      <c r="B10" s="665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80"/>
      <c r="AT10" s="673"/>
      <c r="AU10" s="673"/>
      <c r="AV10" s="673"/>
      <c r="AW10" s="673"/>
      <c r="AX10" s="673"/>
      <c r="AY10" s="673"/>
      <c r="AZ10" s="673"/>
      <c r="BA10" s="673"/>
      <c r="BB10" s="673"/>
      <c r="BC10" s="673"/>
      <c r="BD10" s="673"/>
      <c r="BE10" s="673"/>
      <c r="BF10" s="673"/>
      <c r="BG10" s="673"/>
      <c r="BH10" s="673"/>
      <c r="BI10" s="673"/>
      <c r="BJ10" s="673"/>
      <c r="BK10" s="673"/>
      <c r="BL10" s="673"/>
      <c r="BM10" s="673"/>
      <c r="BN10" s="673"/>
      <c r="BO10" s="673"/>
      <c r="BP10" s="673"/>
      <c r="BQ10" s="673"/>
      <c r="BR10" s="673"/>
      <c r="BS10" s="673"/>
      <c r="BT10" s="673"/>
      <c r="BU10" s="673"/>
      <c r="BV10" s="673"/>
      <c r="BW10" s="673"/>
      <c r="BX10" s="673"/>
      <c r="BY10" s="673"/>
      <c r="BZ10" s="673"/>
      <c r="CA10" s="673"/>
      <c r="CB10" s="673"/>
      <c r="CC10" s="673"/>
      <c r="CD10" s="673"/>
      <c r="CE10" s="673"/>
      <c r="CF10" s="673"/>
      <c r="CG10" s="673"/>
      <c r="CH10" s="673"/>
      <c r="CI10" s="673"/>
      <c r="CJ10" s="673"/>
      <c r="CK10" s="673"/>
      <c r="CL10" s="673"/>
      <c r="CM10" s="673"/>
      <c r="CN10" s="673"/>
      <c r="CO10" s="673"/>
      <c r="CP10" s="673"/>
      <c r="CR10" s="674"/>
    </row>
    <row r="11" spans="2:143" s="673" customFormat="1" ht="17.25" customHeight="1" x14ac:dyDescent="0.2">
      <c r="B11" s="1667" t="s">
        <v>47</v>
      </c>
      <c r="C11" s="1668"/>
      <c r="D11" s="1668"/>
      <c r="E11" s="1668"/>
      <c r="F11" s="1668" t="s">
        <v>48</v>
      </c>
      <c r="G11" s="1668"/>
      <c r="H11" s="1668"/>
      <c r="I11" s="1668"/>
      <c r="J11" s="1668"/>
      <c r="K11" s="1668"/>
      <c r="L11" s="1662" t="s">
        <v>5</v>
      </c>
      <c r="M11" s="1662"/>
      <c r="N11" s="1662"/>
      <c r="O11" s="1662"/>
      <c r="P11" s="1662"/>
      <c r="Q11" s="1662" t="s">
        <v>49</v>
      </c>
      <c r="R11" s="1662"/>
      <c r="S11" s="1662"/>
      <c r="T11" s="1662"/>
      <c r="U11" s="1662"/>
      <c r="V11" s="1662"/>
      <c r="W11" s="1674" t="s">
        <v>89</v>
      </c>
      <c r="X11" s="1675"/>
      <c r="Y11" s="1675"/>
      <c r="Z11" s="1675"/>
      <c r="AA11" s="1675"/>
      <c r="AB11" s="1676"/>
      <c r="AC11" s="1674" t="s">
        <v>53</v>
      </c>
      <c r="AD11" s="1675"/>
      <c r="AE11" s="1675"/>
      <c r="AF11" s="1675"/>
      <c r="AG11" s="1675"/>
      <c r="AH11" s="1675"/>
      <c r="AI11" s="1676"/>
      <c r="AJ11" s="1677" t="s">
        <v>92</v>
      </c>
      <c r="AK11" s="1678"/>
      <c r="AL11" s="1678"/>
      <c r="AM11" s="1678"/>
      <c r="AN11" s="1678"/>
      <c r="AO11" s="1678"/>
      <c r="AP11" s="1679"/>
      <c r="AQ11" s="1665" t="s">
        <v>50</v>
      </c>
      <c r="AR11" s="1665"/>
      <c r="AS11" s="1665"/>
      <c r="AT11" s="1665"/>
      <c r="AU11" s="1665"/>
      <c r="AV11" s="1666"/>
      <c r="AW11" s="1667" t="s">
        <v>47</v>
      </c>
      <c r="AX11" s="1668"/>
      <c r="AY11" s="1668"/>
      <c r="AZ11" s="1668"/>
      <c r="BA11" s="1668" t="s">
        <v>48</v>
      </c>
      <c r="BB11" s="1668"/>
      <c r="BC11" s="1668"/>
      <c r="BD11" s="1668"/>
      <c r="BE11" s="1668"/>
      <c r="BF11" s="1668"/>
      <c r="BG11" s="1662" t="s">
        <v>5</v>
      </c>
      <c r="BH11" s="1662"/>
      <c r="BI11" s="1662"/>
      <c r="BJ11" s="1662"/>
      <c r="BK11" s="1662"/>
      <c r="BL11" s="1662" t="s">
        <v>49</v>
      </c>
      <c r="BM11" s="1662"/>
      <c r="BN11" s="1662"/>
      <c r="BO11" s="1662"/>
      <c r="BP11" s="1662"/>
      <c r="BQ11" s="1662"/>
      <c r="BR11" s="1674" t="s">
        <v>89</v>
      </c>
      <c r="BS11" s="1675"/>
      <c r="BT11" s="1675"/>
      <c r="BU11" s="1675"/>
      <c r="BV11" s="1675"/>
      <c r="BW11" s="1676"/>
      <c r="BX11" s="1674" t="s">
        <v>53</v>
      </c>
      <c r="BY11" s="1675"/>
      <c r="BZ11" s="1675"/>
      <c r="CA11" s="1675"/>
      <c r="CB11" s="1675"/>
      <c r="CC11" s="1675"/>
      <c r="CD11" s="1676"/>
      <c r="CE11" s="1677" t="s">
        <v>92</v>
      </c>
      <c r="CF11" s="1678"/>
      <c r="CG11" s="1678"/>
      <c r="CH11" s="1678"/>
      <c r="CI11" s="1678"/>
      <c r="CJ11" s="1678"/>
      <c r="CK11" s="1679"/>
      <c r="CL11" s="1680" t="s">
        <v>50</v>
      </c>
      <c r="CM11" s="1681"/>
      <c r="CN11" s="1681"/>
      <c r="CO11" s="1681"/>
      <c r="CP11" s="1681"/>
      <c r="CQ11" s="1681"/>
      <c r="CR11" s="1682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2"/>
      <c r="DJ11" s="682"/>
      <c r="DK11" s="682"/>
      <c r="DL11" s="682"/>
      <c r="DM11" s="682"/>
      <c r="DN11" s="682"/>
      <c r="DO11" s="682"/>
      <c r="DP11" s="682"/>
      <c r="DQ11" s="682"/>
      <c r="DR11" s="682"/>
      <c r="DS11" s="682"/>
      <c r="DT11" s="682"/>
      <c r="DU11" s="682"/>
      <c r="DV11" s="682"/>
      <c r="DW11" s="682"/>
      <c r="DX11" s="682"/>
      <c r="DY11" s="682"/>
      <c r="DZ11" s="682"/>
      <c r="EA11" s="682"/>
      <c r="EB11" s="682"/>
      <c r="EC11" s="682"/>
      <c r="ED11" s="682"/>
      <c r="EE11" s="682"/>
      <c r="EF11" s="682"/>
      <c r="EG11" s="682"/>
      <c r="EH11" s="682"/>
      <c r="EI11" s="682"/>
      <c r="EJ11" s="682"/>
      <c r="EK11" s="682"/>
      <c r="EL11" s="682"/>
      <c r="EM11" s="682"/>
    </row>
    <row r="12" spans="2:143" ht="12.75" customHeight="1" x14ac:dyDescent="0.2">
      <c r="B12" s="1706"/>
      <c r="C12" s="1670"/>
      <c r="D12" s="1670"/>
      <c r="E12" s="1670"/>
      <c r="F12" s="1670"/>
      <c r="G12" s="1670"/>
      <c r="H12" s="1670"/>
      <c r="I12" s="1670"/>
      <c r="J12" s="1670"/>
      <c r="K12" s="1670"/>
      <c r="L12" s="1663"/>
      <c r="M12" s="1663"/>
      <c r="N12" s="1663"/>
      <c r="O12" s="1663"/>
      <c r="P12" s="1663"/>
      <c r="Q12" s="1663"/>
      <c r="R12" s="1663"/>
      <c r="S12" s="1663"/>
      <c r="T12" s="1663"/>
      <c r="U12" s="1663"/>
      <c r="V12" s="1663"/>
      <c r="W12" s="683"/>
      <c r="X12" s="1710" t="s">
        <v>306</v>
      </c>
      <c r="Y12" s="1710"/>
      <c r="Z12" s="1710"/>
      <c r="AA12" s="1710"/>
      <c r="AB12" s="684"/>
      <c r="AC12" s="683"/>
      <c r="AD12" s="1703"/>
      <c r="AE12" s="1703"/>
      <c r="AF12" s="1703"/>
      <c r="AG12" s="1703"/>
      <c r="AH12" s="1703"/>
      <c r="AI12" s="684"/>
      <c r="AJ12" s="683"/>
      <c r="AK12" s="1711" t="s">
        <v>306</v>
      </c>
      <c r="AL12" s="1711"/>
      <c r="AM12" s="1711"/>
      <c r="AN12" s="1711"/>
      <c r="AO12" s="1711"/>
      <c r="AP12" s="684"/>
      <c r="AQ12" s="685" t="s">
        <v>51</v>
      </c>
      <c r="AR12" s="686"/>
      <c r="AS12" s="1719" t="s">
        <v>306</v>
      </c>
      <c r="AT12" s="1719"/>
      <c r="AU12" s="1719"/>
      <c r="AV12" s="1720"/>
      <c r="AW12" s="1669"/>
      <c r="AX12" s="1670"/>
      <c r="AY12" s="1670"/>
      <c r="AZ12" s="1670"/>
      <c r="BA12" s="1670"/>
      <c r="BB12" s="1670"/>
      <c r="BC12" s="1670"/>
      <c r="BD12" s="1670"/>
      <c r="BE12" s="1670"/>
      <c r="BF12" s="1670"/>
      <c r="BG12" s="1663"/>
      <c r="BH12" s="1663"/>
      <c r="BI12" s="1663"/>
      <c r="BJ12" s="1663"/>
      <c r="BK12" s="1663"/>
      <c r="BL12" s="1663"/>
      <c r="BM12" s="1663"/>
      <c r="BN12" s="1663"/>
      <c r="BO12" s="1663"/>
      <c r="BP12" s="1663"/>
      <c r="BQ12" s="1663"/>
      <c r="BR12" s="683"/>
      <c r="BS12" s="1711" t="s">
        <v>306</v>
      </c>
      <c r="BT12" s="1711"/>
      <c r="BU12" s="1711"/>
      <c r="BV12" s="1711"/>
      <c r="BW12" s="684"/>
      <c r="BX12" s="683"/>
      <c r="BY12" s="1703"/>
      <c r="BZ12" s="1703"/>
      <c r="CA12" s="1703"/>
      <c r="CB12" s="1703"/>
      <c r="CC12" s="1703"/>
      <c r="CD12" s="684"/>
      <c r="CE12" s="683"/>
      <c r="CF12" s="1711" t="s">
        <v>306</v>
      </c>
      <c r="CG12" s="1703"/>
      <c r="CH12" s="1703"/>
      <c r="CI12" s="1703"/>
      <c r="CJ12" s="1703"/>
      <c r="CK12" s="684"/>
      <c r="CL12" s="687" t="s">
        <v>51</v>
      </c>
      <c r="CM12" s="688"/>
      <c r="CN12" s="689"/>
      <c r="CO12" s="1719" t="s">
        <v>306</v>
      </c>
      <c r="CP12" s="1719"/>
      <c r="CQ12" s="1719"/>
      <c r="CR12" s="1720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682"/>
      <c r="DT12" s="682"/>
      <c r="DU12" s="682"/>
      <c r="DV12" s="682"/>
      <c r="DW12" s="682"/>
      <c r="DX12" s="682"/>
      <c r="DY12" s="682"/>
      <c r="DZ12" s="682"/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</row>
    <row r="13" spans="2:143" ht="3" customHeight="1" thickBot="1" x14ac:dyDescent="0.25">
      <c r="B13" s="1671"/>
      <c r="C13" s="1672"/>
      <c r="D13" s="1672"/>
      <c r="E13" s="1672"/>
      <c r="F13" s="1672"/>
      <c r="G13" s="1672"/>
      <c r="H13" s="1672"/>
      <c r="I13" s="1672"/>
      <c r="J13" s="1672"/>
      <c r="K13" s="1672"/>
      <c r="L13" s="1664"/>
      <c r="M13" s="1664"/>
      <c r="N13" s="1664"/>
      <c r="O13" s="1664"/>
      <c r="P13" s="1664"/>
      <c r="Q13" s="1664"/>
      <c r="R13" s="1664"/>
      <c r="S13" s="1664"/>
      <c r="T13" s="1664"/>
      <c r="U13" s="1664"/>
      <c r="V13" s="1664"/>
      <c r="W13" s="690"/>
      <c r="X13" s="691"/>
      <c r="Y13" s="691"/>
      <c r="Z13" s="691"/>
      <c r="AA13" s="691"/>
      <c r="AB13" s="692"/>
      <c r="AC13" s="690"/>
      <c r="AD13" s="691"/>
      <c r="AE13" s="691"/>
      <c r="AF13" s="691"/>
      <c r="AG13" s="691"/>
      <c r="AH13" s="691"/>
      <c r="AI13" s="692"/>
      <c r="AJ13" s="690"/>
      <c r="AK13" s="691"/>
      <c r="AL13" s="691"/>
      <c r="AM13" s="691"/>
      <c r="AN13" s="691"/>
      <c r="AO13" s="691"/>
      <c r="AP13" s="692"/>
      <c r="AQ13" s="1700"/>
      <c r="AR13" s="1701"/>
      <c r="AS13" s="1701"/>
      <c r="AT13" s="1701"/>
      <c r="AU13" s="1701"/>
      <c r="AV13" s="1702"/>
      <c r="AW13" s="1671"/>
      <c r="AX13" s="1672"/>
      <c r="AY13" s="1672"/>
      <c r="AZ13" s="1672"/>
      <c r="BA13" s="1672"/>
      <c r="BB13" s="1672"/>
      <c r="BC13" s="1672"/>
      <c r="BD13" s="1672"/>
      <c r="BE13" s="1672"/>
      <c r="BF13" s="1672"/>
      <c r="BG13" s="1664"/>
      <c r="BH13" s="1664"/>
      <c r="BI13" s="1664"/>
      <c r="BJ13" s="1664"/>
      <c r="BK13" s="1664"/>
      <c r="BL13" s="1664"/>
      <c r="BM13" s="1664"/>
      <c r="BN13" s="1664"/>
      <c r="BO13" s="1664"/>
      <c r="BP13" s="1664"/>
      <c r="BQ13" s="1664"/>
      <c r="BR13" s="690"/>
      <c r="BS13" s="691"/>
      <c r="BT13" s="691"/>
      <c r="BU13" s="691"/>
      <c r="BV13" s="691"/>
      <c r="BW13" s="692"/>
      <c r="BX13" s="690"/>
      <c r="BY13" s="691"/>
      <c r="BZ13" s="691"/>
      <c r="CA13" s="691"/>
      <c r="CB13" s="691"/>
      <c r="CC13" s="691"/>
      <c r="CD13" s="692"/>
      <c r="CE13" s="690"/>
      <c r="CF13" s="691"/>
      <c r="CG13" s="691"/>
      <c r="CH13" s="691"/>
      <c r="CI13" s="691"/>
      <c r="CJ13" s="691"/>
      <c r="CK13" s="692"/>
      <c r="CL13" s="1700"/>
      <c r="CM13" s="1701"/>
      <c r="CN13" s="1701"/>
      <c r="CO13" s="1701"/>
      <c r="CP13" s="1701"/>
      <c r="CQ13" s="1701"/>
      <c r="CR13" s="693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  <c r="DD13" s="681"/>
      <c r="DE13" s="681"/>
      <c r="DF13" s="681"/>
      <c r="DG13" s="681"/>
      <c r="DH13" s="681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682"/>
      <c r="DT13" s="682"/>
      <c r="DU13" s="682"/>
      <c r="DV13" s="682"/>
      <c r="DW13" s="682"/>
      <c r="DX13" s="682"/>
      <c r="DY13" s="682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</row>
    <row r="14" spans="2:143" ht="15.75" customHeight="1" thickTop="1" thickBot="1" x14ac:dyDescent="0.3">
      <c r="B14" s="1698">
        <v>1</v>
      </c>
      <c r="C14" s="1699"/>
      <c r="D14" s="1699"/>
      <c r="E14" s="1699"/>
      <c r="F14" s="1713" t="str">
        <f>IF('INGRESO DE DATOS'!A73&lt;&gt;"",'INGRESO DE DATOS'!A73,"")</f>
        <v/>
      </c>
      <c r="G14" s="1714"/>
      <c r="H14" s="1714"/>
      <c r="I14" s="1714"/>
      <c r="J14" s="1714"/>
      <c r="K14" s="1715"/>
      <c r="L14" s="1695"/>
      <c r="M14" s="1696"/>
      <c r="N14" s="1696"/>
      <c r="O14" s="1696"/>
      <c r="P14" s="1728"/>
      <c r="Q14" s="1721" t="str">
        <f>IF('INGRESO DE DATOS'!H73&lt;&gt;"",'INGRESO DE DATOS'!H73,"")</f>
        <v/>
      </c>
      <c r="R14" s="1722"/>
      <c r="S14" s="1722"/>
      <c r="T14" s="1722"/>
      <c r="U14" s="1722"/>
      <c r="V14" s="1723"/>
      <c r="W14" s="1707" t="str">
        <f>IF('INGRESO DE DATOS'!I73&lt;&gt;"",'INGRESO DE DATOS'!I73,"")</f>
        <v/>
      </c>
      <c r="X14" s="1708"/>
      <c r="Y14" s="1708"/>
      <c r="Z14" s="1708"/>
      <c r="AA14" s="1708"/>
      <c r="AB14" s="1709"/>
      <c r="AC14" s="1689"/>
      <c r="AD14" s="1690"/>
      <c r="AE14" s="1690"/>
      <c r="AF14" s="1690"/>
      <c r="AG14" s="1690"/>
      <c r="AH14" s="1690"/>
      <c r="AI14" s="1691"/>
      <c r="AJ14" s="1707" t="str">
        <f t="shared" ref="AJ14:AJ19" si="0">IF(W14="","",W14)</f>
        <v/>
      </c>
      <c r="AK14" s="1708"/>
      <c r="AL14" s="1708"/>
      <c r="AM14" s="1708"/>
      <c r="AN14" s="1708"/>
      <c r="AO14" s="1708"/>
      <c r="AP14" s="1709"/>
      <c r="AQ14" s="1695" t="str">
        <f t="shared" ref="AQ14:AQ19" si="1">IF(Q14="","",IF(Q14&lt;&gt;0,IF(Q14="N.D","N.D",(AJ14*VLOOKUP(Q14,$CZ$14:$DQ$30,10,FALSE)))))</f>
        <v/>
      </c>
      <c r="AR14" s="1696"/>
      <c r="AS14" s="1696"/>
      <c r="AT14" s="1696"/>
      <c r="AU14" s="1696"/>
      <c r="AV14" s="1697"/>
      <c r="AW14" s="1698">
        <v>23</v>
      </c>
      <c r="AX14" s="1699"/>
      <c r="AY14" s="1699"/>
      <c r="AZ14" s="1699"/>
      <c r="BA14" s="1725" t="s">
        <v>52</v>
      </c>
      <c r="BB14" s="1726"/>
      <c r="BC14" s="1726"/>
      <c r="BD14" s="1726"/>
      <c r="BE14" s="1726"/>
      <c r="BF14" s="1727"/>
      <c r="BG14" s="1695"/>
      <c r="BH14" s="1696"/>
      <c r="BI14" s="1696"/>
      <c r="BJ14" s="1696"/>
      <c r="BK14" s="1728"/>
      <c r="BL14" s="1721" t="str">
        <f>IF('INGRESO DE DATOS'!H99&lt;&gt;"",'INGRESO DE DATOS'!H99,"")</f>
        <v/>
      </c>
      <c r="BM14" s="1722"/>
      <c r="BN14" s="1722"/>
      <c r="BO14" s="1722"/>
      <c r="BP14" s="1722"/>
      <c r="BQ14" s="1723"/>
      <c r="BR14" s="1707" t="str">
        <f>IF('INGRESO DE DATOS'!I99&lt;&gt;"",'INGRESO DE DATOS'!I99,"")</f>
        <v/>
      </c>
      <c r="BS14" s="1708"/>
      <c r="BT14" s="1708"/>
      <c r="BU14" s="1708"/>
      <c r="BV14" s="1708"/>
      <c r="BW14" s="1709"/>
      <c r="BX14" s="1689"/>
      <c r="BY14" s="1690"/>
      <c r="BZ14" s="1690"/>
      <c r="CA14" s="1690"/>
      <c r="CB14" s="1690"/>
      <c r="CC14" s="1690"/>
      <c r="CD14" s="1691"/>
      <c r="CE14" s="1707" t="str">
        <f>IF(BR14="","",BR14)</f>
        <v/>
      </c>
      <c r="CF14" s="1708"/>
      <c r="CG14" s="1708"/>
      <c r="CH14" s="1708"/>
      <c r="CI14" s="1708"/>
      <c r="CJ14" s="1708"/>
      <c r="CK14" s="1709"/>
      <c r="CL14" s="1724" t="str">
        <f>IF(BL14="","",IF(BL14&lt;&gt;0,IF(BL14="N.D","N.D",(BR14*VLOOKUP(BL14,$CZ$14:$DQ$30,10,FALSE)))))</f>
        <v/>
      </c>
      <c r="CM14" s="1696"/>
      <c r="CN14" s="1696"/>
      <c r="CO14" s="1696"/>
      <c r="CP14" s="1696"/>
      <c r="CQ14" s="1696"/>
      <c r="CR14" s="1697"/>
      <c r="CS14" s="681"/>
      <c r="CT14" s="681"/>
      <c r="CU14" s="681"/>
      <c r="CV14" s="681"/>
      <c r="CW14" s="681"/>
      <c r="CX14" s="681"/>
      <c r="CY14" s="681"/>
      <c r="CZ14" s="1837" t="s">
        <v>307</v>
      </c>
      <c r="DA14" s="1837"/>
      <c r="DB14" s="1837"/>
      <c r="DC14" s="1837"/>
      <c r="DD14" s="1837"/>
      <c r="DE14" s="1837"/>
      <c r="DF14" s="1837"/>
      <c r="DG14" s="1837"/>
      <c r="DH14" s="1837"/>
      <c r="DI14" s="1842">
        <v>2500</v>
      </c>
      <c r="DJ14" s="1842"/>
      <c r="DK14" s="1842"/>
      <c r="DL14" s="1842"/>
      <c r="DM14" s="1842"/>
      <c r="DN14" s="1842"/>
      <c r="DO14" s="1842"/>
      <c r="DP14" s="1842"/>
      <c r="DQ14" s="1842"/>
      <c r="DR14" s="682"/>
      <c r="DS14" s="682"/>
      <c r="DT14" s="682"/>
      <c r="DU14" s="682"/>
      <c r="DV14" s="682"/>
      <c r="DW14" s="682"/>
      <c r="DX14" s="682"/>
      <c r="DY14" s="682"/>
      <c r="DZ14" s="682"/>
      <c r="EA14" s="682"/>
      <c r="EB14" s="682"/>
      <c r="EC14" s="682"/>
      <c r="ED14" s="682"/>
      <c r="EE14" s="682"/>
      <c r="EF14" s="682"/>
      <c r="EG14" s="682"/>
      <c r="EH14" s="682"/>
      <c r="EI14" s="682"/>
      <c r="EJ14" s="682"/>
      <c r="EK14" s="682"/>
      <c r="EL14" s="682"/>
      <c r="EM14" s="682"/>
    </row>
    <row r="15" spans="2:143" ht="15.75" customHeight="1" thickTop="1" thickBot="1" x14ac:dyDescent="0.3">
      <c r="B15" s="1660">
        <v>2</v>
      </c>
      <c r="C15" s="1661"/>
      <c r="D15" s="1661"/>
      <c r="E15" s="1661"/>
      <c r="F15" s="1713" t="str">
        <f>IF('INGRESO DE DATOS'!A74&lt;&gt;"",'INGRESO DE DATOS'!A74,"")</f>
        <v/>
      </c>
      <c r="G15" s="1714"/>
      <c r="H15" s="1714"/>
      <c r="I15" s="1714"/>
      <c r="J15" s="1714"/>
      <c r="K15" s="1715"/>
      <c r="L15" s="1686"/>
      <c r="M15" s="1687"/>
      <c r="N15" s="1687"/>
      <c r="O15" s="1687"/>
      <c r="P15" s="1729"/>
      <c r="Q15" s="1716" t="str">
        <f>IF('INGRESO DE DATOS'!H74&lt;&gt;"",'INGRESO DE DATOS'!H74,"")</f>
        <v/>
      </c>
      <c r="R15" s="1717"/>
      <c r="S15" s="1717"/>
      <c r="T15" s="1717"/>
      <c r="U15" s="1717"/>
      <c r="V15" s="1718"/>
      <c r="W15" s="1683" t="str">
        <f>IF('INGRESO DE DATOS'!I74&lt;&gt;"",'INGRESO DE DATOS'!I74,"")</f>
        <v/>
      </c>
      <c r="X15" s="1684"/>
      <c r="Y15" s="1684"/>
      <c r="Z15" s="1684"/>
      <c r="AA15" s="1684"/>
      <c r="AB15" s="1685"/>
      <c r="AC15" s="1692"/>
      <c r="AD15" s="1693"/>
      <c r="AE15" s="1693"/>
      <c r="AF15" s="1693"/>
      <c r="AG15" s="1693"/>
      <c r="AH15" s="1693"/>
      <c r="AI15" s="1694"/>
      <c r="AJ15" s="1683" t="str">
        <f t="shared" si="0"/>
        <v/>
      </c>
      <c r="AK15" s="1684"/>
      <c r="AL15" s="1684"/>
      <c r="AM15" s="1684"/>
      <c r="AN15" s="1684"/>
      <c r="AO15" s="1684"/>
      <c r="AP15" s="1685"/>
      <c r="AQ15" s="1686" t="str">
        <f t="shared" si="1"/>
        <v/>
      </c>
      <c r="AR15" s="1687"/>
      <c r="AS15" s="1687"/>
      <c r="AT15" s="1687"/>
      <c r="AU15" s="1687"/>
      <c r="AV15" s="1688"/>
      <c r="AW15" s="1660">
        <v>24</v>
      </c>
      <c r="AX15" s="1661"/>
      <c r="AY15" s="1661"/>
      <c r="AZ15" s="1661"/>
      <c r="BA15" s="1716" t="str">
        <f>IF('INGRESO DE DATOS'!A100&lt;&gt;"",'INGRESO DE DATOS'!A100,"")</f>
        <v/>
      </c>
      <c r="BB15" s="1717"/>
      <c r="BC15" s="1717"/>
      <c r="BD15" s="1717"/>
      <c r="BE15" s="1717"/>
      <c r="BF15" s="1718"/>
      <c r="BG15" s="1686"/>
      <c r="BH15" s="1687"/>
      <c r="BI15" s="1687"/>
      <c r="BJ15" s="1687"/>
      <c r="BK15" s="1729"/>
      <c r="BL15" s="1716" t="str">
        <f>IF('INGRESO DE DATOS'!H100&lt;&gt;"",'INGRESO DE DATOS'!H100,"")</f>
        <v/>
      </c>
      <c r="BM15" s="1717"/>
      <c r="BN15" s="1717"/>
      <c r="BO15" s="1717"/>
      <c r="BP15" s="1717"/>
      <c r="BQ15" s="1718"/>
      <c r="BR15" s="1683" t="str">
        <f>IF('INGRESO DE DATOS'!I100&lt;&gt;"",'INGRESO DE DATOS'!I100,"")</f>
        <v/>
      </c>
      <c r="BS15" s="1684"/>
      <c r="BT15" s="1684"/>
      <c r="BU15" s="1684"/>
      <c r="BV15" s="1684"/>
      <c r="BW15" s="1685"/>
      <c r="BX15" s="1692"/>
      <c r="BY15" s="1693"/>
      <c r="BZ15" s="1693"/>
      <c r="CA15" s="1693"/>
      <c r="CB15" s="1693"/>
      <c r="CC15" s="1693"/>
      <c r="CD15" s="1694"/>
      <c r="CE15" s="1683" t="str">
        <f>IF(BR15="","",BR15)</f>
        <v/>
      </c>
      <c r="CF15" s="1684"/>
      <c r="CG15" s="1684"/>
      <c r="CH15" s="1684"/>
      <c r="CI15" s="1684"/>
      <c r="CJ15" s="1684"/>
      <c r="CK15" s="1685"/>
      <c r="CL15" s="1730" t="str">
        <f>IF(BL15="","",IF(BL15&lt;&gt;0,IF(BL15="N.D","N.D",(BR15*VLOOKUP(BL15,$CZ$14:$DQ$30,10,FALSE)))))</f>
        <v/>
      </c>
      <c r="CM15" s="1687"/>
      <c r="CN15" s="1687"/>
      <c r="CO15" s="1687"/>
      <c r="CP15" s="1687"/>
      <c r="CQ15" s="1687"/>
      <c r="CR15" s="1688"/>
      <c r="CZ15" s="1837" t="s">
        <v>308</v>
      </c>
      <c r="DA15" s="1837"/>
      <c r="DB15" s="1837"/>
      <c r="DC15" s="1837"/>
      <c r="DD15" s="1837"/>
      <c r="DE15" s="1837"/>
      <c r="DF15" s="1837"/>
      <c r="DG15" s="1837"/>
      <c r="DH15" s="1837"/>
      <c r="DI15" s="1842">
        <v>2000</v>
      </c>
      <c r="DJ15" s="1842"/>
      <c r="DK15" s="1842"/>
      <c r="DL15" s="1842"/>
      <c r="DM15" s="1842"/>
      <c r="DN15" s="1842"/>
      <c r="DO15" s="1842"/>
      <c r="DP15" s="1842"/>
      <c r="DQ15" s="1842"/>
    </row>
    <row r="16" spans="2:143" ht="15.75" customHeight="1" thickTop="1" thickBot="1" x14ac:dyDescent="0.3">
      <c r="B16" s="1712">
        <v>3</v>
      </c>
      <c r="C16" s="1693"/>
      <c r="D16" s="1693"/>
      <c r="E16" s="1694"/>
      <c r="F16" s="1713" t="str">
        <f>IF('INGRESO DE DATOS'!A75&lt;&gt;"",'INGRESO DE DATOS'!A75,"")</f>
        <v/>
      </c>
      <c r="G16" s="1714"/>
      <c r="H16" s="1714"/>
      <c r="I16" s="1714"/>
      <c r="J16" s="1714"/>
      <c r="K16" s="1715"/>
      <c r="L16" s="1686"/>
      <c r="M16" s="1687"/>
      <c r="N16" s="1687"/>
      <c r="O16" s="1687"/>
      <c r="P16" s="1729"/>
      <c r="Q16" s="1716" t="str">
        <f>IF('INGRESO DE DATOS'!H75&lt;&gt;"",'INGRESO DE DATOS'!H75,"")</f>
        <v/>
      </c>
      <c r="R16" s="1717"/>
      <c r="S16" s="1717"/>
      <c r="T16" s="1717"/>
      <c r="U16" s="1717"/>
      <c r="V16" s="1718"/>
      <c r="W16" s="1683" t="str">
        <f>IF('INGRESO DE DATOS'!I75&lt;&gt;"",'INGRESO DE DATOS'!I75,"")</f>
        <v/>
      </c>
      <c r="X16" s="1684"/>
      <c r="Y16" s="1684"/>
      <c r="Z16" s="1684"/>
      <c r="AA16" s="1684"/>
      <c r="AB16" s="1685"/>
      <c r="AC16" s="1692"/>
      <c r="AD16" s="1693"/>
      <c r="AE16" s="1693"/>
      <c r="AF16" s="1693"/>
      <c r="AG16" s="1693"/>
      <c r="AH16" s="1693"/>
      <c r="AI16" s="1694"/>
      <c r="AJ16" s="1683" t="str">
        <f t="shared" si="0"/>
        <v/>
      </c>
      <c r="AK16" s="1684"/>
      <c r="AL16" s="1684"/>
      <c r="AM16" s="1684"/>
      <c r="AN16" s="1684"/>
      <c r="AO16" s="1684"/>
      <c r="AP16" s="1685"/>
      <c r="AQ16" s="1730" t="str">
        <f t="shared" si="1"/>
        <v/>
      </c>
      <c r="AR16" s="1687"/>
      <c r="AS16" s="1687"/>
      <c r="AT16" s="1687"/>
      <c r="AU16" s="1687"/>
      <c r="AV16" s="1688"/>
      <c r="AW16" s="1660">
        <v>25</v>
      </c>
      <c r="AX16" s="1661"/>
      <c r="AY16" s="1661"/>
      <c r="AZ16" s="1661"/>
      <c r="BA16" s="1716" t="str">
        <f>IF('INGRESO DE DATOS'!A101&lt;&gt;"",'INGRESO DE DATOS'!A101,"")</f>
        <v/>
      </c>
      <c r="BB16" s="1717"/>
      <c r="BC16" s="1717"/>
      <c r="BD16" s="1717"/>
      <c r="BE16" s="1717"/>
      <c r="BF16" s="1718"/>
      <c r="BG16" s="1686"/>
      <c r="BH16" s="1687"/>
      <c r="BI16" s="1687"/>
      <c r="BJ16" s="1687"/>
      <c r="BK16" s="1729"/>
      <c r="BL16" s="1716" t="str">
        <f>IF('INGRESO DE DATOS'!H101&lt;&gt;"",'INGRESO DE DATOS'!H101,"")</f>
        <v/>
      </c>
      <c r="BM16" s="1717"/>
      <c r="BN16" s="1717"/>
      <c r="BO16" s="1717"/>
      <c r="BP16" s="1717"/>
      <c r="BQ16" s="1718"/>
      <c r="BR16" s="1683" t="str">
        <f>IF('INGRESO DE DATOS'!I101&lt;&gt;"",'INGRESO DE DATOS'!I101,"")</f>
        <v/>
      </c>
      <c r="BS16" s="1684"/>
      <c r="BT16" s="1684"/>
      <c r="BU16" s="1684"/>
      <c r="BV16" s="1684"/>
      <c r="BW16" s="1685"/>
      <c r="BX16" s="1692"/>
      <c r="BY16" s="1693"/>
      <c r="BZ16" s="1693"/>
      <c r="CA16" s="1693"/>
      <c r="CB16" s="1693"/>
      <c r="CC16" s="1693"/>
      <c r="CD16" s="1694"/>
      <c r="CE16" s="1683" t="str">
        <f>IF(BR16="","",BR16)</f>
        <v/>
      </c>
      <c r="CF16" s="1684"/>
      <c r="CG16" s="1684"/>
      <c r="CH16" s="1684"/>
      <c r="CI16" s="1684"/>
      <c r="CJ16" s="1684"/>
      <c r="CK16" s="1685"/>
      <c r="CL16" s="1730" t="str">
        <f>IF(BL16="","",IF(BL16&lt;&gt;0,IF(BL16="N.D","N.D",(BR16*VLOOKUP(BL16,$CZ$14:$DQ$30,10,FALSE)))))</f>
        <v/>
      </c>
      <c r="CM16" s="1687"/>
      <c r="CN16" s="1687"/>
      <c r="CO16" s="1687"/>
      <c r="CP16" s="1687"/>
      <c r="CQ16" s="1687"/>
      <c r="CR16" s="1688"/>
      <c r="CZ16" s="1837" t="s">
        <v>309</v>
      </c>
      <c r="DA16" s="1837"/>
      <c r="DB16" s="1837"/>
      <c r="DC16" s="1837"/>
      <c r="DD16" s="1837"/>
      <c r="DE16" s="1837"/>
      <c r="DF16" s="1837"/>
      <c r="DG16" s="1837"/>
      <c r="DH16" s="1837"/>
      <c r="DI16" s="1842">
        <v>1500</v>
      </c>
      <c r="DJ16" s="1842"/>
      <c r="DK16" s="1842"/>
      <c r="DL16" s="1842"/>
      <c r="DM16" s="1842"/>
      <c r="DN16" s="1842"/>
      <c r="DO16" s="1842"/>
      <c r="DP16" s="1842"/>
      <c r="DQ16" s="1842"/>
    </row>
    <row r="17" spans="2:121" ht="15.75" customHeight="1" thickTop="1" thickBot="1" x14ac:dyDescent="0.3">
      <c r="B17" s="1712">
        <v>4</v>
      </c>
      <c r="C17" s="1693"/>
      <c r="D17" s="1693"/>
      <c r="E17" s="1694"/>
      <c r="F17" s="1713" t="str">
        <f>IF('INGRESO DE DATOS'!A76&lt;&gt;"",'INGRESO DE DATOS'!A76,"")</f>
        <v/>
      </c>
      <c r="G17" s="1714"/>
      <c r="H17" s="1714"/>
      <c r="I17" s="1714"/>
      <c r="J17" s="1714"/>
      <c r="K17" s="1715"/>
      <c r="L17" s="1686"/>
      <c r="M17" s="1687"/>
      <c r="N17" s="1687"/>
      <c r="O17" s="1687"/>
      <c r="P17" s="1729"/>
      <c r="Q17" s="1716" t="str">
        <f>IF('INGRESO DE DATOS'!H76&lt;&gt;"",'INGRESO DE DATOS'!H76,"")</f>
        <v/>
      </c>
      <c r="R17" s="1717"/>
      <c r="S17" s="1717"/>
      <c r="T17" s="1717"/>
      <c r="U17" s="1717"/>
      <c r="V17" s="1718"/>
      <c r="W17" s="1683" t="str">
        <f>IF('INGRESO DE DATOS'!I76&lt;&gt;"",'INGRESO DE DATOS'!I76,"")</f>
        <v/>
      </c>
      <c r="X17" s="1684"/>
      <c r="Y17" s="1684"/>
      <c r="Z17" s="1684"/>
      <c r="AA17" s="1684"/>
      <c r="AB17" s="1685"/>
      <c r="AC17" s="1692"/>
      <c r="AD17" s="1693"/>
      <c r="AE17" s="1693"/>
      <c r="AF17" s="1693"/>
      <c r="AG17" s="1693"/>
      <c r="AH17" s="1693"/>
      <c r="AI17" s="1694"/>
      <c r="AJ17" s="1683" t="str">
        <f t="shared" si="0"/>
        <v/>
      </c>
      <c r="AK17" s="1684"/>
      <c r="AL17" s="1684"/>
      <c r="AM17" s="1684"/>
      <c r="AN17" s="1684"/>
      <c r="AO17" s="1684"/>
      <c r="AP17" s="1685"/>
      <c r="AQ17" s="1730" t="str">
        <f t="shared" si="1"/>
        <v/>
      </c>
      <c r="AR17" s="1687"/>
      <c r="AS17" s="1687"/>
      <c r="AT17" s="1687"/>
      <c r="AU17" s="1687"/>
      <c r="AV17" s="1688"/>
      <c r="AW17" s="1660">
        <v>26</v>
      </c>
      <c r="AX17" s="1661"/>
      <c r="AY17" s="1661"/>
      <c r="AZ17" s="1661"/>
      <c r="BA17" s="1716" t="str">
        <f>IF('INGRESO DE DATOS'!A102&lt;&gt;"",'INGRESO DE DATOS'!A102,"")</f>
        <v/>
      </c>
      <c r="BB17" s="1717"/>
      <c r="BC17" s="1717"/>
      <c r="BD17" s="1717"/>
      <c r="BE17" s="1717"/>
      <c r="BF17" s="1718"/>
      <c r="BG17" s="1686"/>
      <c r="BH17" s="1687"/>
      <c r="BI17" s="1687"/>
      <c r="BJ17" s="1687"/>
      <c r="BK17" s="1729"/>
      <c r="BL17" s="1716" t="str">
        <f>IF('INGRESO DE DATOS'!H102&lt;&gt;"",'INGRESO DE DATOS'!H102,"")</f>
        <v/>
      </c>
      <c r="BM17" s="1717"/>
      <c r="BN17" s="1717"/>
      <c r="BO17" s="1717"/>
      <c r="BP17" s="1717"/>
      <c r="BQ17" s="1718"/>
      <c r="BR17" s="1683" t="str">
        <f>IF('INGRESO DE DATOS'!I102&lt;&gt;"",'INGRESO DE DATOS'!I102,"")</f>
        <v/>
      </c>
      <c r="BS17" s="1684"/>
      <c r="BT17" s="1684"/>
      <c r="BU17" s="1684"/>
      <c r="BV17" s="1684"/>
      <c r="BW17" s="1685"/>
      <c r="BX17" s="1692"/>
      <c r="BY17" s="1693"/>
      <c r="BZ17" s="1693"/>
      <c r="CA17" s="1693"/>
      <c r="CB17" s="1693"/>
      <c r="CC17" s="1693"/>
      <c r="CD17" s="1694"/>
      <c r="CE17" s="1683" t="str">
        <f>IF(BR17="","",BR17)</f>
        <v/>
      </c>
      <c r="CF17" s="1684"/>
      <c r="CG17" s="1684"/>
      <c r="CH17" s="1684"/>
      <c r="CI17" s="1684"/>
      <c r="CJ17" s="1684"/>
      <c r="CK17" s="1685"/>
      <c r="CL17" s="1730" t="str">
        <f>IF(BL17="","",IF(BL17&lt;&gt;0,IF(BL17="N.D","N.D",(BR17*VLOOKUP(BL17,$CZ$14:$DQ$30,10,FALSE)))))</f>
        <v/>
      </c>
      <c r="CM17" s="1687"/>
      <c r="CN17" s="1687"/>
      <c r="CO17" s="1687"/>
      <c r="CP17" s="1687"/>
      <c r="CQ17" s="1687"/>
      <c r="CR17" s="1688"/>
      <c r="CZ17" s="1838" t="s">
        <v>310</v>
      </c>
      <c r="DA17" s="1838"/>
      <c r="DB17" s="1838"/>
      <c r="DC17" s="1838"/>
      <c r="DD17" s="1838"/>
      <c r="DE17" s="1838"/>
      <c r="DF17" s="1838"/>
      <c r="DG17" s="1838"/>
      <c r="DH17" s="1838"/>
      <c r="DI17" s="1842">
        <v>1000</v>
      </c>
      <c r="DJ17" s="1842"/>
      <c r="DK17" s="1842"/>
      <c r="DL17" s="1842"/>
      <c r="DM17" s="1842"/>
      <c r="DN17" s="1842"/>
      <c r="DO17" s="1842"/>
      <c r="DP17" s="1842"/>
      <c r="DQ17" s="1842"/>
    </row>
    <row r="18" spans="2:121" ht="15.75" customHeight="1" thickTop="1" thickBot="1" x14ac:dyDescent="0.3">
      <c r="B18" s="1712">
        <v>5</v>
      </c>
      <c r="C18" s="1693"/>
      <c r="D18" s="1693"/>
      <c r="E18" s="1694"/>
      <c r="F18" s="1713" t="str">
        <f>IF('INGRESO DE DATOS'!A77&lt;&gt;"",'INGRESO DE DATOS'!A77,"")</f>
        <v/>
      </c>
      <c r="G18" s="1714"/>
      <c r="H18" s="1714"/>
      <c r="I18" s="1714"/>
      <c r="J18" s="1714"/>
      <c r="K18" s="1715"/>
      <c r="L18" s="1686"/>
      <c r="M18" s="1687"/>
      <c r="N18" s="1687"/>
      <c r="O18" s="1687"/>
      <c r="P18" s="1729"/>
      <c r="Q18" s="1716" t="str">
        <f>IF('INGRESO DE DATOS'!H77&lt;&gt;"",'INGRESO DE DATOS'!H77,"")</f>
        <v/>
      </c>
      <c r="R18" s="1717"/>
      <c r="S18" s="1717"/>
      <c r="T18" s="1717"/>
      <c r="U18" s="1717"/>
      <c r="V18" s="1718"/>
      <c r="W18" s="1683" t="str">
        <f>IF('INGRESO DE DATOS'!I77&lt;&gt;"",'INGRESO DE DATOS'!I77,"")</f>
        <v/>
      </c>
      <c r="X18" s="1684"/>
      <c r="Y18" s="1684"/>
      <c r="Z18" s="1684"/>
      <c r="AA18" s="1684"/>
      <c r="AB18" s="1685"/>
      <c r="AC18" s="1692"/>
      <c r="AD18" s="1693"/>
      <c r="AE18" s="1693"/>
      <c r="AF18" s="1693"/>
      <c r="AG18" s="1693"/>
      <c r="AH18" s="1693"/>
      <c r="AI18" s="1694"/>
      <c r="AJ18" s="1683" t="str">
        <f t="shared" si="0"/>
        <v/>
      </c>
      <c r="AK18" s="1684"/>
      <c r="AL18" s="1684"/>
      <c r="AM18" s="1684"/>
      <c r="AN18" s="1684"/>
      <c r="AO18" s="1684"/>
      <c r="AP18" s="1685"/>
      <c r="AQ18" s="1730" t="str">
        <f t="shared" si="1"/>
        <v/>
      </c>
      <c r="AR18" s="1687"/>
      <c r="AS18" s="1687"/>
      <c r="AT18" s="1687"/>
      <c r="AU18" s="1687"/>
      <c r="AV18" s="1688"/>
      <c r="AW18" s="1732" t="s">
        <v>53</v>
      </c>
      <c r="AX18" s="1733"/>
      <c r="AY18" s="1733"/>
      <c r="AZ18" s="1733"/>
      <c r="BA18" s="1733"/>
      <c r="BB18" s="1733"/>
      <c r="BC18" s="1733"/>
      <c r="BD18" s="1733"/>
      <c r="BE18" s="1733"/>
      <c r="BF18" s="1734"/>
      <c r="BG18" s="1692"/>
      <c r="BH18" s="1693"/>
      <c r="BI18" s="1693"/>
      <c r="BJ18" s="1693"/>
      <c r="BK18" s="1694"/>
      <c r="BL18" s="1692"/>
      <c r="BM18" s="1693"/>
      <c r="BN18" s="1693"/>
      <c r="BO18" s="1693"/>
      <c r="BP18" s="1693"/>
      <c r="BQ18" s="1694"/>
      <c r="BR18" s="1692"/>
      <c r="BS18" s="1693"/>
      <c r="BT18" s="1693"/>
      <c r="BU18" s="1693"/>
      <c r="BV18" s="1693"/>
      <c r="BW18" s="1694"/>
      <c r="BX18" s="1692"/>
      <c r="BY18" s="1693"/>
      <c r="BZ18" s="1693"/>
      <c r="CA18" s="1693"/>
      <c r="CB18" s="1693"/>
      <c r="CC18" s="1693"/>
      <c r="CD18" s="1694"/>
      <c r="CE18" s="1692"/>
      <c r="CF18" s="1693"/>
      <c r="CG18" s="1693"/>
      <c r="CH18" s="1693"/>
      <c r="CI18" s="1693"/>
      <c r="CJ18" s="1693"/>
      <c r="CK18" s="1694"/>
      <c r="CL18" s="1692"/>
      <c r="CM18" s="1693"/>
      <c r="CN18" s="1693"/>
      <c r="CO18" s="1693"/>
      <c r="CP18" s="1693"/>
      <c r="CQ18" s="1693"/>
      <c r="CR18" s="1731"/>
      <c r="CZ18" s="1837" t="s">
        <v>311</v>
      </c>
      <c r="DA18" s="1837"/>
      <c r="DB18" s="1837"/>
      <c r="DC18" s="1837"/>
      <c r="DD18" s="1837"/>
      <c r="DE18" s="1837"/>
      <c r="DF18" s="1837"/>
      <c r="DG18" s="1837"/>
      <c r="DH18" s="1837"/>
      <c r="DI18" s="1842">
        <v>500</v>
      </c>
      <c r="DJ18" s="1842"/>
      <c r="DK18" s="1842"/>
      <c r="DL18" s="1842"/>
      <c r="DM18" s="1842"/>
      <c r="DN18" s="1842"/>
      <c r="DO18" s="1842"/>
      <c r="DP18" s="1842"/>
      <c r="DQ18" s="1842"/>
    </row>
    <row r="19" spans="2:121" ht="15.75" customHeight="1" thickTop="1" thickBot="1" x14ac:dyDescent="0.3">
      <c r="B19" s="1712">
        <v>6</v>
      </c>
      <c r="C19" s="1693"/>
      <c r="D19" s="1693"/>
      <c r="E19" s="1694"/>
      <c r="F19" s="1713" t="str">
        <f>IF('INGRESO DE DATOS'!A78&lt;&gt;"",'INGRESO DE DATOS'!A78,"")</f>
        <v/>
      </c>
      <c r="G19" s="1714"/>
      <c r="H19" s="1714"/>
      <c r="I19" s="1714"/>
      <c r="J19" s="1714"/>
      <c r="K19" s="1715"/>
      <c r="L19" s="1686"/>
      <c r="M19" s="1687"/>
      <c r="N19" s="1687"/>
      <c r="O19" s="1687"/>
      <c r="P19" s="1729"/>
      <c r="Q19" s="1716" t="str">
        <f>IF('INGRESO DE DATOS'!H78&lt;&gt;"",'INGRESO DE DATOS'!H78,"")</f>
        <v/>
      </c>
      <c r="R19" s="1717"/>
      <c r="S19" s="1717"/>
      <c r="T19" s="1717"/>
      <c r="U19" s="1717"/>
      <c r="V19" s="1718"/>
      <c r="W19" s="1683" t="str">
        <f>IF('INGRESO DE DATOS'!I78&lt;&gt;"",'INGRESO DE DATOS'!I78,"")</f>
        <v/>
      </c>
      <c r="X19" s="1684"/>
      <c r="Y19" s="1684"/>
      <c r="Z19" s="1684"/>
      <c r="AA19" s="1684"/>
      <c r="AB19" s="1685"/>
      <c r="AC19" s="1692"/>
      <c r="AD19" s="1693"/>
      <c r="AE19" s="1693"/>
      <c r="AF19" s="1693"/>
      <c r="AG19" s="1693"/>
      <c r="AH19" s="1693"/>
      <c r="AI19" s="1694"/>
      <c r="AJ19" s="1683" t="str">
        <f t="shared" si="0"/>
        <v/>
      </c>
      <c r="AK19" s="1684"/>
      <c r="AL19" s="1684"/>
      <c r="AM19" s="1684"/>
      <c r="AN19" s="1684"/>
      <c r="AO19" s="1684"/>
      <c r="AP19" s="1685"/>
      <c r="AQ19" s="1730" t="str">
        <f t="shared" si="1"/>
        <v/>
      </c>
      <c r="AR19" s="1687"/>
      <c r="AS19" s="1687"/>
      <c r="AT19" s="1687"/>
      <c r="AU19" s="1687"/>
      <c r="AV19" s="1688"/>
      <c r="AW19" s="1660">
        <v>27</v>
      </c>
      <c r="AX19" s="1661"/>
      <c r="AY19" s="1661"/>
      <c r="AZ19" s="1661"/>
      <c r="BA19" s="1716" t="str">
        <f>IF('INGRESO DE DATOS'!A104&lt;&gt;"",'INGRESO DE DATOS'!A104,"")</f>
        <v/>
      </c>
      <c r="BB19" s="1717"/>
      <c r="BC19" s="1717"/>
      <c r="BD19" s="1717"/>
      <c r="BE19" s="1717"/>
      <c r="BF19" s="1718"/>
      <c r="BG19" s="1686"/>
      <c r="BH19" s="1687"/>
      <c r="BI19" s="1687"/>
      <c r="BJ19" s="1687"/>
      <c r="BK19" s="1729"/>
      <c r="BL19" s="1716" t="str">
        <f>IF('INGRESO DE DATOS'!H104&lt;&gt;"",'INGRESO DE DATOS'!H104,"")</f>
        <v/>
      </c>
      <c r="BM19" s="1717"/>
      <c r="BN19" s="1717"/>
      <c r="BO19" s="1717"/>
      <c r="BP19" s="1717"/>
      <c r="BQ19" s="1718"/>
      <c r="BR19" s="1683" t="str">
        <f>IF('INGRESO DE DATOS'!I104&lt;&gt;"",'INGRESO DE DATOS'!I104,"")</f>
        <v/>
      </c>
      <c r="BS19" s="1684"/>
      <c r="BT19" s="1684"/>
      <c r="BU19" s="1684"/>
      <c r="BV19" s="1684"/>
      <c r="BW19" s="1685"/>
      <c r="BX19" s="1692"/>
      <c r="BY19" s="1693"/>
      <c r="BZ19" s="1693"/>
      <c r="CA19" s="1693"/>
      <c r="CB19" s="1693"/>
      <c r="CC19" s="1693"/>
      <c r="CD19" s="1694"/>
      <c r="CE19" s="1683" t="str">
        <f>IF(BR19="","",BR19)</f>
        <v/>
      </c>
      <c r="CF19" s="1684"/>
      <c r="CG19" s="1684"/>
      <c r="CH19" s="1684"/>
      <c r="CI19" s="1684"/>
      <c r="CJ19" s="1684"/>
      <c r="CK19" s="1685"/>
      <c r="CL19" s="1730" t="str">
        <f>IF(BL19="","",IF(BL19&lt;&gt;0,IF(BL19="N.D","N.D",(BR19*VLOOKUP(BL19,$CZ$14:$DQ$30,10,FALSE)))))</f>
        <v/>
      </c>
      <c r="CM19" s="1687"/>
      <c r="CN19" s="1687"/>
      <c r="CO19" s="1687"/>
      <c r="CP19" s="1687"/>
      <c r="CQ19" s="1687"/>
      <c r="CR19" s="1688"/>
      <c r="CZ19" s="1837" t="s">
        <v>312</v>
      </c>
      <c r="DA19" s="1837"/>
      <c r="DB19" s="1837"/>
      <c r="DC19" s="1837"/>
      <c r="DD19" s="1837"/>
      <c r="DE19" s="1837"/>
      <c r="DF19" s="1837"/>
      <c r="DG19" s="1837"/>
      <c r="DH19" s="1837"/>
      <c r="DI19" s="1842">
        <v>200</v>
      </c>
      <c r="DJ19" s="1842"/>
      <c r="DK19" s="1842"/>
      <c r="DL19" s="1842"/>
      <c r="DM19" s="1842"/>
      <c r="DN19" s="1842"/>
      <c r="DO19" s="1842"/>
      <c r="DP19" s="1842"/>
      <c r="DQ19" s="1842"/>
    </row>
    <row r="20" spans="2:121" ht="15.75" customHeight="1" thickTop="1" thickBot="1" x14ac:dyDescent="0.3">
      <c r="B20" s="1732" t="s">
        <v>53</v>
      </c>
      <c r="C20" s="1733"/>
      <c r="D20" s="1733"/>
      <c r="E20" s="1733"/>
      <c r="F20" s="1733"/>
      <c r="G20" s="1733"/>
      <c r="H20" s="1733"/>
      <c r="I20" s="1733"/>
      <c r="J20" s="1733"/>
      <c r="K20" s="1734"/>
      <c r="L20" s="1692"/>
      <c r="M20" s="1693"/>
      <c r="N20" s="1693"/>
      <c r="O20" s="1693"/>
      <c r="P20" s="1694"/>
      <c r="Q20" s="1692"/>
      <c r="R20" s="1693"/>
      <c r="S20" s="1693"/>
      <c r="T20" s="1693"/>
      <c r="U20" s="1693"/>
      <c r="V20" s="1694"/>
      <c r="W20" s="1692"/>
      <c r="X20" s="1693"/>
      <c r="Y20" s="1693"/>
      <c r="Z20" s="1693"/>
      <c r="AA20" s="1693"/>
      <c r="AB20" s="1694"/>
      <c r="AC20" s="1692"/>
      <c r="AD20" s="1693"/>
      <c r="AE20" s="1693"/>
      <c r="AF20" s="1693"/>
      <c r="AG20" s="1693"/>
      <c r="AH20" s="1693"/>
      <c r="AI20" s="1694"/>
      <c r="AJ20" s="1692"/>
      <c r="AK20" s="1693"/>
      <c r="AL20" s="1693"/>
      <c r="AM20" s="1693"/>
      <c r="AN20" s="1693"/>
      <c r="AO20" s="1693"/>
      <c r="AP20" s="1694"/>
      <c r="AQ20" s="1692"/>
      <c r="AR20" s="1693"/>
      <c r="AS20" s="1693"/>
      <c r="AT20" s="1693"/>
      <c r="AU20" s="1693"/>
      <c r="AV20" s="1731"/>
      <c r="AW20" s="1712">
        <v>28</v>
      </c>
      <c r="AX20" s="1693"/>
      <c r="AY20" s="1693"/>
      <c r="AZ20" s="1694"/>
      <c r="BA20" s="1716" t="str">
        <f>IF('INGRESO DE DATOS'!A105&lt;&gt;"",'INGRESO DE DATOS'!A105,"")</f>
        <v/>
      </c>
      <c r="BB20" s="1717"/>
      <c r="BC20" s="1717"/>
      <c r="BD20" s="1717"/>
      <c r="BE20" s="1717"/>
      <c r="BF20" s="1718"/>
      <c r="BG20" s="1686"/>
      <c r="BH20" s="1687"/>
      <c r="BI20" s="1687"/>
      <c r="BJ20" s="1687"/>
      <c r="BK20" s="1729"/>
      <c r="BL20" s="1716" t="str">
        <f>IF('INGRESO DE DATOS'!H105&lt;&gt;"",'INGRESO DE DATOS'!H105,"")</f>
        <v/>
      </c>
      <c r="BM20" s="1717"/>
      <c r="BN20" s="1717"/>
      <c r="BO20" s="1717"/>
      <c r="BP20" s="1717"/>
      <c r="BQ20" s="1718"/>
      <c r="BR20" s="1683" t="str">
        <f>IF('INGRESO DE DATOS'!I105&lt;&gt;"",'INGRESO DE DATOS'!I105,"")</f>
        <v/>
      </c>
      <c r="BS20" s="1684"/>
      <c r="BT20" s="1684"/>
      <c r="BU20" s="1684"/>
      <c r="BV20" s="1684"/>
      <c r="BW20" s="1685"/>
      <c r="BX20" s="1692"/>
      <c r="BY20" s="1693"/>
      <c r="BZ20" s="1693"/>
      <c r="CA20" s="1693"/>
      <c r="CB20" s="1693"/>
      <c r="CC20" s="1693"/>
      <c r="CD20" s="1694"/>
      <c r="CE20" s="1683" t="str">
        <f>IF(BR20="","",BR20)</f>
        <v/>
      </c>
      <c r="CF20" s="1684"/>
      <c r="CG20" s="1684"/>
      <c r="CH20" s="1684"/>
      <c r="CI20" s="1684"/>
      <c r="CJ20" s="1684"/>
      <c r="CK20" s="1685"/>
      <c r="CL20" s="1730" t="str">
        <f>IF(BL20="","",IF(BL20&lt;&gt;0,IF(BL20="N.D","N.D",(BR20*VLOOKUP(BL20,$CZ$14:$DQ$30,10,FALSE)))))</f>
        <v/>
      </c>
      <c r="CM20" s="1687"/>
      <c r="CN20" s="1687"/>
      <c r="CO20" s="1687"/>
      <c r="CP20" s="1687"/>
      <c r="CQ20" s="1687"/>
      <c r="CR20" s="1688"/>
      <c r="CZ20" s="1837" t="s">
        <v>313</v>
      </c>
      <c r="DA20" s="1837"/>
      <c r="DB20" s="1837"/>
      <c r="DC20" s="1837"/>
      <c r="DD20" s="1837"/>
      <c r="DE20" s="1837"/>
      <c r="DF20" s="1837"/>
      <c r="DG20" s="1837"/>
      <c r="DH20" s="1837"/>
      <c r="DI20" s="1842">
        <v>100</v>
      </c>
      <c r="DJ20" s="1842"/>
      <c r="DK20" s="1842"/>
      <c r="DL20" s="1842"/>
      <c r="DM20" s="1842"/>
      <c r="DN20" s="1842"/>
      <c r="DO20" s="1842"/>
      <c r="DP20" s="1842"/>
      <c r="DQ20" s="1842"/>
    </row>
    <row r="21" spans="2:121" ht="15.75" customHeight="1" thickTop="1" thickBot="1" x14ac:dyDescent="0.3">
      <c r="B21" s="1660">
        <v>7</v>
      </c>
      <c r="C21" s="1661"/>
      <c r="D21" s="1661"/>
      <c r="E21" s="1661"/>
      <c r="F21" s="1716" t="str">
        <f>IF('INGRESO DE DATOS'!A80&lt;&gt;"",'INGRESO DE DATOS'!A80,"")</f>
        <v/>
      </c>
      <c r="G21" s="1717"/>
      <c r="H21" s="1717"/>
      <c r="I21" s="1717"/>
      <c r="J21" s="1717"/>
      <c r="K21" s="1718"/>
      <c r="L21" s="1686"/>
      <c r="M21" s="1687"/>
      <c r="N21" s="1687"/>
      <c r="O21" s="1687"/>
      <c r="P21" s="1729"/>
      <c r="Q21" s="1716" t="str">
        <f>IF('INGRESO DE DATOS'!H80&lt;&gt;"",'INGRESO DE DATOS'!H80,"")</f>
        <v/>
      </c>
      <c r="R21" s="1717"/>
      <c r="S21" s="1717"/>
      <c r="T21" s="1717"/>
      <c r="U21" s="1717"/>
      <c r="V21" s="1718"/>
      <c r="W21" s="1683" t="str">
        <f>IF('INGRESO DE DATOS'!I80&lt;&gt;"",'INGRESO DE DATOS'!I80,"")</f>
        <v/>
      </c>
      <c r="X21" s="1684"/>
      <c r="Y21" s="1684"/>
      <c r="Z21" s="1684"/>
      <c r="AA21" s="1684"/>
      <c r="AB21" s="1685"/>
      <c r="AC21" s="1692"/>
      <c r="AD21" s="1693"/>
      <c r="AE21" s="1693"/>
      <c r="AF21" s="1693"/>
      <c r="AG21" s="1693"/>
      <c r="AH21" s="1693"/>
      <c r="AI21" s="1694"/>
      <c r="AJ21" s="1683" t="str">
        <f>IF(W21="","",W21)</f>
        <v/>
      </c>
      <c r="AK21" s="1684"/>
      <c r="AL21" s="1684"/>
      <c r="AM21" s="1684"/>
      <c r="AN21" s="1684"/>
      <c r="AO21" s="1684"/>
      <c r="AP21" s="1685"/>
      <c r="AQ21" s="1730" t="str">
        <f>IF(Q21="","",IF(Q21&lt;&gt;0,IF(Q21="N.D","N.D",(AJ21*VLOOKUP(Q21,$CZ$14:$DQ$30,10,FALSE)))))</f>
        <v/>
      </c>
      <c r="AR21" s="1687"/>
      <c r="AS21" s="1687"/>
      <c r="AT21" s="1687"/>
      <c r="AU21" s="1687"/>
      <c r="AV21" s="1688"/>
      <c r="AW21" s="1660">
        <v>29</v>
      </c>
      <c r="AX21" s="1661"/>
      <c r="AY21" s="1661"/>
      <c r="AZ21" s="1661"/>
      <c r="BA21" s="1716" t="str">
        <f>IF('INGRESO DE DATOS'!A106&lt;&gt;"",'INGRESO DE DATOS'!A106,"")</f>
        <v/>
      </c>
      <c r="BB21" s="1717"/>
      <c r="BC21" s="1717"/>
      <c r="BD21" s="1717"/>
      <c r="BE21" s="1717"/>
      <c r="BF21" s="1718"/>
      <c r="BG21" s="1686"/>
      <c r="BH21" s="1687"/>
      <c r="BI21" s="1687"/>
      <c r="BJ21" s="1687"/>
      <c r="BK21" s="1729"/>
      <c r="BL21" s="1716" t="str">
        <f>IF('INGRESO DE DATOS'!H106&lt;&gt;"",'INGRESO DE DATOS'!H106,"")</f>
        <v/>
      </c>
      <c r="BM21" s="1717"/>
      <c r="BN21" s="1717"/>
      <c r="BO21" s="1717"/>
      <c r="BP21" s="1717"/>
      <c r="BQ21" s="1718"/>
      <c r="BR21" s="1683" t="str">
        <f>IF('INGRESO DE DATOS'!I106&lt;&gt;"",'INGRESO DE DATOS'!I106,"")</f>
        <v/>
      </c>
      <c r="BS21" s="1684"/>
      <c r="BT21" s="1684"/>
      <c r="BU21" s="1684"/>
      <c r="BV21" s="1684"/>
      <c r="BW21" s="1685"/>
      <c r="BX21" s="1692"/>
      <c r="BY21" s="1693"/>
      <c r="BZ21" s="1693"/>
      <c r="CA21" s="1693"/>
      <c r="CB21" s="1693"/>
      <c r="CC21" s="1693"/>
      <c r="CD21" s="1694"/>
      <c r="CE21" s="1683" t="str">
        <f>IF(BR21="","",BR21)</f>
        <v/>
      </c>
      <c r="CF21" s="1684"/>
      <c r="CG21" s="1684"/>
      <c r="CH21" s="1684"/>
      <c r="CI21" s="1684"/>
      <c r="CJ21" s="1684"/>
      <c r="CK21" s="1685"/>
      <c r="CL21" s="1730" t="str">
        <f>IF(BL21="","",IF(BL21&lt;&gt;0,IF(BL21="N.D","N.D",(BR21*VLOOKUP(BL21,$CZ$14:$DQ$30,10,FALSE)))))</f>
        <v/>
      </c>
      <c r="CM21" s="1687"/>
      <c r="CN21" s="1687"/>
      <c r="CO21" s="1687"/>
      <c r="CP21" s="1687"/>
      <c r="CQ21" s="1687"/>
      <c r="CR21" s="1688"/>
      <c r="CZ21" s="1838" t="s">
        <v>314</v>
      </c>
      <c r="DA21" s="1838"/>
      <c r="DB21" s="1838"/>
      <c r="DC21" s="1838"/>
      <c r="DD21" s="1838"/>
      <c r="DE21" s="1838"/>
      <c r="DF21" s="1838"/>
      <c r="DG21" s="1838"/>
      <c r="DH21" s="1838"/>
      <c r="DI21" s="1842">
        <v>10</v>
      </c>
      <c r="DJ21" s="1842"/>
      <c r="DK21" s="1842"/>
      <c r="DL21" s="1842"/>
      <c r="DM21" s="1842"/>
      <c r="DN21" s="1842"/>
      <c r="DO21" s="1842"/>
      <c r="DP21" s="1842"/>
      <c r="DQ21" s="1842"/>
    </row>
    <row r="22" spans="2:121" ht="15.75" customHeight="1" thickTop="1" thickBot="1" x14ac:dyDescent="0.3">
      <c r="B22" s="1660">
        <v>8</v>
      </c>
      <c r="C22" s="1661"/>
      <c r="D22" s="1661"/>
      <c r="E22" s="1661"/>
      <c r="F22" s="1716" t="str">
        <f>IF('INGRESO DE DATOS'!A81&lt;&gt;"",'INGRESO DE DATOS'!A81,"")</f>
        <v/>
      </c>
      <c r="G22" s="1717"/>
      <c r="H22" s="1717"/>
      <c r="I22" s="1717"/>
      <c r="J22" s="1717"/>
      <c r="K22" s="1718"/>
      <c r="L22" s="1686"/>
      <c r="M22" s="1687"/>
      <c r="N22" s="1687"/>
      <c r="O22" s="1687"/>
      <c r="P22" s="1729"/>
      <c r="Q22" s="1716" t="str">
        <f>IF('INGRESO DE DATOS'!H81&lt;&gt;"",'INGRESO DE DATOS'!H81,"")</f>
        <v/>
      </c>
      <c r="R22" s="1717"/>
      <c r="S22" s="1717"/>
      <c r="T22" s="1717"/>
      <c r="U22" s="1717"/>
      <c r="V22" s="1718"/>
      <c r="W22" s="1683" t="str">
        <f>IF('INGRESO DE DATOS'!I81&lt;&gt;"",'INGRESO DE DATOS'!I81,"")</f>
        <v/>
      </c>
      <c r="X22" s="1684"/>
      <c r="Y22" s="1684"/>
      <c r="Z22" s="1684"/>
      <c r="AA22" s="1684"/>
      <c r="AB22" s="1685"/>
      <c r="AC22" s="1692"/>
      <c r="AD22" s="1693"/>
      <c r="AE22" s="1693"/>
      <c r="AF22" s="1693"/>
      <c r="AG22" s="1693"/>
      <c r="AH22" s="1693"/>
      <c r="AI22" s="1694"/>
      <c r="AJ22" s="1683" t="str">
        <f>IF(W22="","",W22)</f>
        <v/>
      </c>
      <c r="AK22" s="1684"/>
      <c r="AL22" s="1684"/>
      <c r="AM22" s="1684"/>
      <c r="AN22" s="1684"/>
      <c r="AO22" s="1684"/>
      <c r="AP22" s="1685"/>
      <c r="AQ22" s="1730" t="str">
        <f>IF(Q22="","",IF(Q22&lt;&gt;0,IF(Q22="N.D","N.D",(AJ22*VLOOKUP(Q22,$CZ$14:$DQ$30,10,FALSE)))))</f>
        <v/>
      </c>
      <c r="AR22" s="1687"/>
      <c r="AS22" s="1687"/>
      <c r="AT22" s="1687"/>
      <c r="AU22" s="1687"/>
      <c r="AV22" s="1688"/>
      <c r="AW22" s="1660">
        <v>30</v>
      </c>
      <c r="AX22" s="1661"/>
      <c r="AY22" s="1661"/>
      <c r="AZ22" s="1661"/>
      <c r="BA22" s="1716" t="str">
        <f>IF('INGRESO DE DATOS'!A107&lt;&gt;"",'INGRESO DE DATOS'!A107,"")</f>
        <v/>
      </c>
      <c r="BB22" s="1717"/>
      <c r="BC22" s="1717"/>
      <c r="BD22" s="1717"/>
      <c r="BE22" s="1717"/>
      <c r="BF22" s="1718"/>
      <c r="BG22" s="1686"/>
      <c r="BH22" s="1687"/>
      <c r="BI22" s="1687"/>
      <c r="BJ22" s="1687"/>
      <c r="BK22" s="1729"/>
      <c r="BL22" s="1716" t="str">
        <f>IF('INGRESO DE DATOS'!H107&lt;&gt;"",'INGRESO DE DATOS'!H107,"")</f>
        <v/>
      </c>
      <c r="BM22" s="1717"/>
      <c r="BN22" s="1717"/>
      <c r="BO22" s="1717"/>
      <c r="BP22" s="1717"/>
      <c r="BQ22" s="1718"/>
      <c r="BR22" s="1683" t="str">
        <f>IF('INGRESO DE DATOS'!I107&lt;&gt;"",'INGRESO DE DATOS'!I107,"")</f>
        <v/>
      </c>
      <c r="BS22" s="1684"/>
      <c r="BT22" s="1684"/>
      <c r="BU22" s="1684"/>
      <c r="BV22" s="1684"/>
      <c r="BW22" s="1685"/>
      <c r="BX22" s="1692"/>
      <c r="BY22" s="1693"/>
      <c r="BZ22" s="1693"/>
      <c r="CA22" s="1693"/>
      <c r="CB22" s="1693"/>
      <c r="CC22" s="1693"/>
      <c r="CD22" s="1694"/>
      <c r="CE22" s="1683" t="str">
        <f>IF(BR22="","",BR22)</f>
        <v/>
      </c>
      <c r="CF22" s="1684"/>
      <c r="CG22" s="1684"/>
      <c r="CH22" s="1684"/>
      <c r="CI22" s="1684"/>
      <c r="CJ22" s="1684"/>
      <c r="CK22" s="1685"/>
      <c r="CL22" s="1730" t="str">
        <f>IF(BL22="","",IF(BL22&lt;&gt;0,IF(BL22="N.D","N.D",(BR22*VLOOKUP(BL22,$CZ$14:$DQ$30,10,FALSE)))))</f>
        <v/>
      </c>
      <c r="CM22" s="1687"/>
      <c r="CN22" s="1687"/>
      <c r="CO22" s="1687"/>
      <c r="CP22" s="1687"/>
      <c r="CQ22" s="1687"/>
      <c r="CR22" s="1688"/>
      <c r="CZ22" s="1839" t="s">
        <v>315</v>
      </c>
      <c r="DA22" s="1839"/>
      <c r="DB22" s="1839"/>
      <c r="DC22" s="1839"/>
      <c r="DD22" s="1839"/>
      <c r="DE22" s="1839"/>
      <c r="DF22" s="1839"/>
      <c r="DG22" s="1839"/>
      <c r="DH22" s="1839"/>
      <c r="DI22" s="1842">
        <v>2</v>
      </c>
      <c r="DJ22" s="1842"/>
      <c r="DK22" s="1842"/>
      <c r="DL22" s="1842"/>
      <c r="DM22" s="1842"/>
      <c r="DN22" s="1842"/>
      <c r="DO22" s="1842"/>
      <c r="DP22" s="1842"/>
      <c r="DQ22" s="1842"/>
    </row>
    <row r="23" spans="2:121" ht="15.75" customHeight="1" thickTop="1" thickBot="1" x14ac:dyDescent="0.3">
      <c r="B23" s="1660">
        <v>9</v>
      </c>
      <c r="C23" s="1661"/>
      <c r="D23" s="1661"/>
      <c r="E23" s="1661"/>
      <c r="F23" s="1716" t="str">
        <f>IF('INGRESO DE DATOS'!A82&lt;&gt;"",'INGRESO DE DATOS'!A82,"")</f>
        <v/>
      </c>
      <c r="G23" s="1717"/>
      <c r="H23" s="1717"/>
      <c r="I23" s="1717"/>
      <c r="J23" s="1717"/>
      <c r="K23" s="1718"/>
      <c r="L23" s="1686"/>
      <c r="M23" s="1687"/>
      <c r="N23" s="1687"/>
      <c r="O23" s="1687"/>
      <c r="P23" s="1729"/>
      <c r="Q23" s="1716" t="str">
        <f>IF('INGRESO DE DATOS'!H82&lt;&gt;"",'INGRESO DE DATOS'!H82,"")</f>
        <v/>
      </c>
      <c r="R23" s="1717"/>
      <c r="S23" s="1717"/>
      <c r="T23" s="1717"/>
      <c r="U23" s="1717"/>
      <c r="V23" s="1718"/>
      <c r="W23" s="1683" t="str">
        <f>IF('INGRESO DE DATOS'!I82&lt;&gt;"",'INGRESO DE DATOS'!I82,"")</f>
        <v/>
      </c>
      <c r="X23" s="1684"/>
      <c r="Y23" s="1684"/>
      <c r="Z23" s="1684"/>
      <c r="AA23" s="1684"/>
      <c r="AB23" s="1685"/>
      <c r="AC23" s="1692"/>
      <c r="AD23" s="1693"/>
      <c r="AE23" s="1693"/>
      <c r="AF23" s="1693"/>
      <c r="AG23" s="1693"/>
      <c r="AH23" s="1693"/>
      <c r="AI23" s="1694"/>
      <c r="AJ23" s="1683" t="str">
        <f>IF(W23="","",W23)</f>
        <v/>
      </c>
      <c r="AK23" s="1684"/>
      <c r="AL23" s="1684"/>
      <c r="AM23" s="1684"/>
      <c r="AN23" s="1684"/>
      <c r="AO23" s="1684"/>
      <c r="AP23" s="1685"/>
      <c r="AQ23" s="1730" t="str">
        <f>IF(Q23="","",IF(Q23&lt;&gt;0,IF(Q23="N.D","N.D",(AJ23*VLOOKUP(Q23,$CZ$14:$DQ$30,10,FALSE)))))</f>
        <v/>
      </c>
      <c r="AR23" s="1687"/>
      <c r="AS23" s="1687"/>
      <c r="AT23" s="1687"/>
      <c r="AU23" s="1687"/>
      <c r="AV23" s="1688"/>
      <c r="AW23" s="1660">
        <v>31</v>
      </c>
      <c r="AX23" s="1661"/>
      <c r="AY23" s="1661"/>
      <c r="AZ23" s="1661"/>
      <c r="BA23" s="1716" t="str">
        <f>IF('INGRESO DE DATOS'!A108&lt;&gt;"",'INGRESO DE DATOS'!A108,"")</f>
        <v/>
      </c>
      <c r="BB23" s="1717"/>
      <c r="BC23" s="1717"/>
      <c r="BD23" s="1717"/>
      <c r="BE23" s="1717"/>
      <c r="BF23" s="1718"/>
      <c r="BG23" s="1686"/>
      <c r="BH23" s="1687"/>
      <c r="BI23" s="1687"/>
      <c r="BJ23" s="1687"/>
      <c r="BK23" s="1729"/>
      <c r="BL23" s="1716" t="str">
        <f>IF('INGRESO DE DATOS'!H108&lt;&gt;"",'INGRESO DE DATOS'!H108,"")</f>
        <v/>
      </c>
      <c r="BM23" s="1717"/>
      <c r="BN23" s="1717"/>
      <c r="BO23" s="1717"/>
      <c r="BP23" s="1717"/>
      <c r="BQ23" s="1718"/>
      <c r="BR23" s="1683" t="str">
        <f>IF('INGRESO DE DATOS'!I108&lt;&gt;"",'INGRESO DE DATOS'!I108,"")</f>
        <v/>
      </c>
      <c r="BS23" s="1684"/>
      <c r="BT23" s="1684"/>
      <c r="BU23" s="1684"/>
      <c r="BV23" s="1684"/>
      <c r="BW23" s="1685"/>
      <c r="BX23" s="1692"/>
      <c r="BY23" s="1693"/>
      <c r="BZ23" s="1693"/>
      <c r="CA23" s="1693"/>
      <c r="CB23" s="1693"/>
      <c r="CC23" s="1693"/>
      <c r="CD23" s="1694"/>
      <c r="CE23" s="1683" t="str">
        <f>IF(BR23="","",BR23)</f>
        <v/>
      </c>
      <c r="CF23" s="1684"/>
      <c r="CG23" s="1684"/>
      <c r="CH23" s="1684"/>
      <c r="CI23" s="1684"/>
      <c r="CJ23" s="1684"/>
      <c r="CK23" s="1685"/>
      <c r="CL23" s="1730" t="str">
        <f>IF(BL23="","",IF(BL23&lt;&gt;0,IF(BL23="N.D","N.D",(BR23*VLOOKUP(BL23,$CZ$14:$DQ$30,10,FALSE)))))</f>
        <v/>
      </c>
      <c r="CM23" s="1687"/>
      <c r="CN23" s="1687"/>
      <c r="CO23" s="1687"/>
      <c r="CP23" s="1687"/>
      <c r="CQ23" s="1687"/>
      <c r="CR23" s="1688"/>
      <c r="CZ23" s="1838" t="s">
        <v>316</v>
      </c>
      <c r="DA23" s="1838"/>
      <c r="DB23" s="1838"/>
      <c r="DC23" s="1838"/>
      <c r="DD23" s="1838"/>
      <c r="DE23" s="1838"/>
      <c r="DF23" s="1838"/>
      <c r="DG23" s="1838"/>
      <c r="DH23" s="1838"/>
      <c r="DI23" s="1842">
        <v>20</v>
      </c>
      <c r="DJ23" s="1842"/>
      <c r="DK23" s="1842"/>
      <c r="DL23" s="1842"/>
      <c r="DM23" s="1842"/>
      <c r="DN23" s="1842"/>
      <c r="DO23" s="1842"/>
      <c r="DP23" s="1842"/>
      <c r="DQ23" s="1842"/>
    </row>
    <row r="24" spans="2:121" ht="15.75" customHeight="1" thickTop="1" thickBot="1" x14ac:dyDescent="0.3">
      <c r="B24" s="1660">
        <v>10</v>
      </c>
      <c r="C24" s="1661"/>
      <c r="D24" s="1661"/>
      <c r="E24" s="1661"/>
      <c r="F24" s="1716" t="str">
        <f>IF('INGRESO DE DATOS'!A83&lt;&gt;"",'INGRESO DE DATOS'!A83,"")</f>
        <v/>
      </c>
      <c r="G24" s="1717"/>
      <c r="H24" s="1717"/>
      <c r="I24" s="1717"/>
      <c r="J24" s="1717"/>
      <c r="K24" s="1718"/>
      <c r="L24" s="1686"/>
      <c r="M24" s="1687"/>
      <c r="N24" s="1687"/>
      <c r="O24" s="1687"/>
      <c r="P24" s="1729"/>
      <c r="Q24" s="1716" t="str">
        <f>IF('INGRESO DE DATOS'!H83&lt;&gt;"",'INGRESO DE DATOS'!H83,"")</f>
        <v/>
      </c>
      <c r="R24" s="1717"/>
      <c r="S24" s="1717"/>
      <c r="T24" s="1717"/>
      <c r="U24" s="1717"/>
      <c r="V24" s="1718"/>
      <c r="W24" s="1683" t="str">
        <f>IF('INGRESO DE DATOS'!I83&lt;&gt;"",'INGRESO DE DATOS'!I83,"")</f>
        <v/>
      </c>
      <c r="X24" s="1684"/>
      <c r="Y24" s="1684"/>
      <c r="Z24" s="1684"/>
      <c r="AA24" s="1684"/>
      <c r="AB24" s="1685"/>
      <c r="AC24" s="1692"/>
      <c r="AD24" s="1693"/>
      <c r="AE24" s="1693"/>
      <c r="AF24" s="1693"/>
      <c r="AG24" s="1693"/>
      <c r="AH24" s="1693"/>
      <c r="AI24" s="1694"/>
      <c r="AJ24" s="1683" t="str">
        <f>IF(W24="","",W24)</f>
        <v/>
      </c>
      <c r="AK24" s="1684"/>
      <c r="AL24" s="1684"/>
      <c r="AM24" s="1684"/>
      <c r="AN24" s="1684"/>
      <c r="AO24" s="1684"/>
      <c r="AP24" s="1685"/>
      <c r="AQ24" s="1730" t="str">
        <f>IF(Q24="","",IF(Q24&lt;&gt;0,IF(Q24="N.D","N.D",(AJ24*VLOOKUP(Q24,$CZ$14:$DQ$30,10,FALSE)))))</f>
        <v/>
      </c>
      <c r="AR24" s="1687"/>
      <c r="AS24" s="1687"/>
      <c r="AT24" s="1687"/>
      <c r="AU24" s="1687"/>
      <c r="AV24" s="1688"/>
      <c r="AW24" s="1732" t="s">
        <v>53</v>
      </c>
      <c r="AX24" s="1733"/>
      <c r="AY24" s="1733"/>
      <c r="AZ24" s="1733"/>
      <c r="BA24" s="1733"/>
      <c r="BB24" s="1733"/>
      <c r="BC24" s="1733"/>
      <c r="BD24" s="1733"/>
      <c r="BE24" s="1733"/>
      <c r="BF24" s="1734"/>
      <c r="BG24" s="1692"/>
      <c r="BH24" s="1693"/>
      <c r="BI24" s="1693"/>
      <c r="BJ24" s="1693"/>
      <c r="BK24" s="1694"/>
      <c r="BL24" s="1692"/>
      <c r="BM24" s="1693"/>
      <c r="BN24" s="1693"/>
      <c r="BO24" s="1693"/>
      <c r="BP24" s="1693"/>
      <c r="BQ24" s="1694"/>
      <c r="BR24" s="1692"/>
      <c r="BS24" s="1693"/>
      <c r="BT24" s="1693"/>
      <c r="BU24" s="1693"/>
      <c r="BV24" s="1693"/>
      <c r="BW24" s="1694"/>
      <c r="BX24" s="1692"/>
      <c r="BY24" s="1693"/>
      <c r="BZ24" s="1693"/>
      <c r="CA24" s="1693"/>
      <c r="CB24" s="1693"/>
      <c r="CC24" s="1693"/>
      <c r="CD24" s="1694"/>
      <c r="CE24" s="1692"/>
      <c r="CF24" s="1693"/>
      <c r="CG24" s="1693"/>
      <c r="CH24" s="1693"/>
      <c r="CI24" s="1693"/>
      <c r="CJ24" s="1693"/>
      <c r="CK24" s="1694"/>
      <c r="CL24" s="1692"/>
      <c r="CM24" s="1693"/>
      <c r="CN24" s="1693"/>
      <c r="CO24" s="1693"/>
      <c r="CP24" s="1693"/>
      <c r="CQ24" s="1693"/>
      <c r="CR24" s="1731"/>
      <c r="CZ24" s="1839" t="s">
        <v>317</v>
      </c>
      <c r="DA24" s="1839"/>
      <c r="DB24" s="1839"/>
      <c r="DC24" s="1839"/>
      <c r="DD24" s="1839"/>
      <c r="DE24" s="1839"/>
      <c r="DF24" s="1839"/>
      <c r="DG24" s="1839"/>
      <c r="DH24" s="1839"/>
      <c r="DI24" s="1842">
        <v>25</v>
      </c>
      <c r="DJ24" s="1842"/>
      <c r="DK24" s="1842"/>
      <c r="DL24" s="1842"/>
      <c r="DM24" s="1842"/>
      <c r="DN24" s="1842"/>
      <c r="DO24" s="1842"/>
      <c r="DP24" s="1842"/>
      <c r="DQ24" s="1842"/>
    </row>
    <row r="25" spans="2:121" ht="15.75" customHeight="1" thickTop="1" thickBot="1" x14ac:dyDescent="0.3">
      <c r="B25" s="1660">
        <v>11</v>
      </c>
      <c r="C25" s="1661"/>
      <c r="D25" s="1661"/>
      <c r="E25" s="1661"/>
      <c r="F25" s="1716" t="str">
        <f>IF('INGRESO DE DATOS'!A84&lt;&gt;"",'INGRESO DE DATOS'!A84,"")</f>
        <v/>
      </c>
      <c r="G25" s="1717"/>
      <c r="H25" s="1717"/>
      <c r="I25" s="1717"/>
      <c r="J25" s="1717"/>
      <c r="K25" s="1718"/>
      <c r="L25" s="1686"/>
      <c r="M25" s="1687"/>
      <c r="N25" s="1687"/>
      <c r="O25" s="1687"/>
      <c r="P25" s="1729"/>
      <c r="Q25" s="1716" t="str">
        <f>IF('INGRESO DE DATOS'!H84&lt;&gt;"",'INGRESO DE DATOS'!H84,"")</f>
        <v/>
      </c>
      <c r="R25" s="1717"/>
      <c r="S25" s="1717"/>
      <c r="T25" s="1717"/>
      <c r="U25" s="1717"/>
      <c r="V25" s="1718"/>
      <c r="W25" s="1683" t="str">
        <f>IF('INGRESO DE DATOS'!I84&lt;&gt;"",'INGRESO DE DATOS'!I84,"")</f>
        <v/>
      </c>
      <c r="X25" s="1684"/>
      <c r="Y25" s="1684"/>
      <c r="Z25" s="1684"/>
      <c r="AA25" s="1684"/>
      <c r="AB25" s="1685"/>
      <c r="AC25" s="1692"/>
      <c r="AD25" s="1693"/>
      <c r="AE25" s="1693"/>
      <c r="AF25" s="1693"/>
      <c r="AG25" s="1693"/>
      <c r="AH25" s="1693"/>
      <c r="AI25" s="1694"/>
      <c r="AJ25" s="1683" t="str">
        <f>IF(W25="","",W25)</f>
        <v/>
      </c>
      <c r="AK25" s="1684"/>
      <c r="AL25" s="1684"/>
      <c r="AM25" s="1684"/>
      <c r="AN25" s="1684"/>
      <c r="AO25" s="1684"/>
      <c r="AP25" s="1685"/>
      <c r="AQ25" s="1730" t="str">
        <f>IF(Q25="","",IF(Q25&lt;&gt;0,IF(Q25="N.D","N.D",(AJ25*VLOOKUP(Q25,$CZ$14:$DQ$30,10,FALSE)))))</f>
        <v/>
      </c>
      <c r="AR25" s="1687"/>
      <c r="AS25" s="1687"/>
      <c r="AT25" s="1687"/>
      <c r="AU25" s="1687"/>
      <c r="AV25" s="1688"/>
      <c r="AW25" s="1660">
        <v>32</v>
      </c>
      <c r="AX25" s="1661"/>
      <c r="AY25" s="1661"/>
      <c r="AZ25" s="1661"/>
      <c r="BA25" s="1716" t="str">
        <f>IF('INGRESO DE DATOS'!A110&lt;&gt;"",'INGRESO DE DATOS'!A110,"")</f>
        <v/>
      </c>
      <c r="BB25" s="1717"/>
      <c r="BC25" s="1717"/>
      <c r="BD25" s="1717"/>
      <c r="BE25" s="1717"/>
      <c r="BF25" s="1718"/>
      <c r="BG25" s="1686"/>
      <c r="BH25" s="1687"/>
      <c r="BI25" s="1687"/>
      <c r="BJ25" s="1687"/>
      <c r="BK25" s="1729"/>
      <c r="BL25" s="1716" t="str">
        <f>IF('INGRESO DE DATOS'!H110&lt;&gt;"",'INGRESO DE DATOS'!H110,"")</f>
        <v/>
      </c>
      <c r="BM25" s="1717"/>
      <c r="BN25" s="1717"/>
      <c r="BO25" s="1717"/>
      <c r="BP25" s="1717"/>
      <c r="BQ25" s="1718"/>
      <c r="BR25" s="1683" t="str">
        <f>IF('INGRESO DE DATOS'!I110&lt;&gt;"",'INGRESO DE DATOS'!I110,"")</f>
        <v/>
      </c>
      <c r="BS25" s="1684"/>
      <c r="BT25" s="1684"/>
      <c r="BU25" s="1684"/>
      <c r="BV25" s="1684"/>
      <c r="BW25" s="1685"/>
      <c r="BX25" s="1692"/>
      <c r="BY25" s="1693"/>
      <c r="BZ25" s="1693"/>
      <c r="CA25" s="1693"/>
      <c r="CB25" s="1693"/>
      <c r="CC25" s="1693"/>
      <c r="CD25" s="1694"/>
      <c r="CE25" s="1683" t="str">
        <f>IF(BR25="","",BR25)</f>
        <v/>
      </c>
      <c r="CF25" s="1684"/>
      <c r="CG25" s="1684"/>
      <c r="CH25" s="1684"/>
      <c r="CI25" s="1684"/>
      <c r="CJ25" s="1684"/>
      <c r="CK25" s="1685"/>
      <c r="CL25" s="1730" t="str">
        <f>IF(BL25="","",IF(BL25&lt;&gt;0,IF(BL25="N.D","N.D",(BR25*VLOOKUP(BL25,$CZ$14:$DQ$30,10,FALSE)))))</f>
        <v/>
      </c>
      <c r="CM25" s="1687"/>
      <c r="CN25" s="1687"/>
      <c r="CO25" s="1687"/>
      <c r="CP25" s="1687"/>
      <c r="CQ25" s="1687"/>
      <c r="CR25" s="1688"/>
      <c r="CZ25" s="1838" t="s">
        <v>318</v>
      </c>
      <c r="DA25" s="1838"/>
      <c r="DB25" s="1838"/>
      <c r="DC25" s="1838"/>
      <c r="DD25" s="1838"/>
      <c r="DE25" s="1838"/>
      <c r="DF25" s="1838"/>
      <c r="DG25" s="1838"/>
      <c r="DH25" s="1838"/>
      <c r="DI25" s="1842">
        <v>30</v>
      </c>
      <c r="DJ25" s="1842"/>
      <c r="DK25" s="1842"/>
      <c r="DL25" s="1842"/>
      <c r="DM25" s="1842"/>
      <c r="DN25" s="1842"/>
      <c r="DO25" s="1842"/>
      <c r="DP25" s="1842"/>
      <c r="DQ25" s="1842"/>
    </row>
    <row r="26" spans="2:121" ht="15.75" customHeight="1" thickTop="1" thickBot="1" x14ac:dyDescent="0.3">
      <c r="B26" s="1732" t="s">
        <v>53</v>
      </c>
      <c r="C26" s="1733"/>
      <c r="D26" s="1733"/>
      <c r="E26" s="1733"/>
      <c r="F26" s="1733"/>
      <c r="G26" s="1733"/>
      <c r="H26" s="1733"/>
      <c r="I26" s="1733"/>
      <c r="J26" s="1733"/>
      <c r="K26" s="1734"/>
      <c r="L26" s="1692"/>
      <c r="M26" s="1693"/>
      <c r="N26" s="1693"/>
      <c r="O26" s="1693"/>
      <c r="P26" s="1694"/>
      <c r="Q26" s="1692"/>
      <c r="R26" s="1693"/>
      <c r="S26" s="1693"/>
      <c r="T26" s="1693"/>
      <c r="U26" s="1693"/>
      <c r="V26" s="1694"/>
      <c r="W26" s="1692"/>
      <c r="X26" s="1693"/>
      <c r="Y26" s="1693"/>
      <c r="Z26" s="1693"/>
      <c r="AA26" s="1693"/>
      <c r="AB26" s="1694"/>
      <c r="AC26" s="1692"/>
      <c r="AD26" s="1693"/>
      <c r="AE26" s="1693"/>
      <c r="AF26" s="1693"/>
      <c r="AG26" s="1693"/>
      <c r="AH26" s="1693"/>
      <c r="AI26" s="1694"/>
      <c r="AJ26" s="1692"/>
      <c r="AK26" s="1693"/>
      <c r="AL26" s="1693"/>
      <c r="AM26" s="1693"/>
      <c r="AN26" s="1693"/>
      <c r="AO26" s="1693"/>
      <c r="AP26" s="1694"/>
      <c r="AQ26" s="1692"/>
      <c r="AR26" s="1693"/>
      <c r="AS26" s="1693"/>
      <c r="AT26" s="1693"/>
      <c r="AU26" s="1693"/>
      <c r="AV26" s="1731"/>
      <c r="AW26" s="1712">
        <v>33</v>
      </c>
      <c r="AX26" s="1693"/>
      <c r="AY26" s="1693"/>
      <c r="AZ26" s="1694"/>
      <c r="BA26" s="1716" t="str">
        <f>IF('INGRESO DE DATOS'!A111&lt;&gt;"",'INGRESO DE DATOS'!A111,"")</f>
        <v/>
      </c>
      <c r="BB26" s="1717"/>
      <c r="BC26" s="1717"/>
      <c r="BD26" s="1717"/>
      <c r="BE26" s="1717"/>
      <c r="BF26" s="1718"/>
      <c r="BG26" s="1686"/>
      <c r="BH26" s="1687"/>
      <c r="BI26" s="1687"/>
      <c r="BJ26" s="1687"/>
      <c r="BK26" s="1729"/>
      <c r="BL26" s="1716" t="str">
        <f>IF('INGRESO DE DATOS'!H111&lt;&gt;"",'INGRESO DE DATOS'!H111,"")</f>
        <v/>
      </c>
      <c r="BM26" s="1717"/>
      <c r="BN26" s="1717"/>
      <c r="BO26" s="1717"/>
      <c r="BP26" s="1717"/>
      <c r="BQ26" s="1718"/>
      <c r="BR26" s="1683" t="str">
        <f>IF('INGRESO DE DATOS'!I111&lt;&gt;"",'INGRESO DE DATOS'!I111,"")</f>
        <v/>
      </c>
      <c r="BS26" s="1684"/>
      <c r="BT26" s="1684"/>
      <c r="BU26" s="1684"/>
      <c r="BV26" s="1684"/>
      <c r="BW26" s="1685"/>
      <c r="BX26" s="1692"/>
      <c r="BY26" s="1693"/>
      <c r="BZ26" s="1693"/>
      <c r="CA26" s="1693"/>
      <c r="CB26" s="1693"/>
      <c r="CC26" s="1693"/>
      <c r="CD26" s="1694"/>
      <c r="CE26" s="1683" t="str">
        <f>IF(BR26="","",BR26)</f>
        <v/>
      </c>
      <c r="CF26" s="1684"/>
      <c r="CG26" s="1684"/>
      <c r="CH26" s="1684"/>
      <c r="CI26" s="1684"/>
      <c r="CJ26" s="1684"/>
      <c r="CK26" s="1685"/>
      <c r="CL26" s="1730" t="str">
        <f>IF(BL26="","",IF(BL26&lt;&gt;0,IF(BL26="N.D","N.D",(BR26*VLOOKUP(BL26,$CZ$14:$DQ$30,10,FALSE)))))</f>
        <v/>
      </c>
      <c r="CM26" s="1687"/>
      <c r="CN26" s="1687"/>
      <c r="CO26" s="1687"/>
      <c r="CP26" s="1687"/>
      <c r="CQ26" s="1687"/>
      <c r="CR26" s="1688"/>
      <c r="CZ26" s="1839" t="s">
        <v>319</v>
      </c>
      <c r="DA26" s="1839"/>
      <c r="DB26" s="1839"/>
      <c r="DC26" s="1839"/>
      <c r="DD26" s="1839"/>
      <c r="DE26" s="1839"/>
      <c r="DF26" s="1839"/>
      <c r="DG26" s="1839"/>
      <c r="DH26" s="1839"/>
      <c r="DI26" s="1842">
        <v>5</v>
      </c>
      <c r="DJ26" s="1842"/>
      <c r="DK26" s="1842"/>
      <c r="DL26" s="1842"/>
      <c r="DM26" s="1842"/>
      <c r="DN26" s="1842"/>
      <c r="DO26" s="1842"/>
      <c r="DP26" s="1842"/>
      <c r="DQ26" s="1842"/>
    </row>
    <row r="27" spans="2:121" ht="15.75" customHeight="1" thickTop="1" thickBot="1" x14ac:dyDescent="0.3">
      <c r="B27" s="1660">
        <v>12</v>
      </c>
      <c r="C27" s="1661"/>
      <c r="D27" s="1661"/>
      <c r="E27" s="1661"/>
      <c r="F27" s="1716" t="str">
        <f>IF('INGRESO DE DATOS'!A86&lt;&gt;"",'INGRESO DE DATOS'!A86,"")</f>
        <v/>
      </c>
      <c r="G27" s="1717"/>
      <c r="H27" s="1717"/>
      <c r="I27" s="1717"/>
      <c r="J27" s="1717"/>
      <c r="K27" s="1718"/>
      <c r="L27" s="1686"/>
      <c r="M27" s="1687"/>
      <c r="N27" s="1687"/>
      <c r="O27" s="1687"/>
      <c r="P27" s="1729"/>
      <c r="Q27" s="1716" t="str">
        <f>IF('INGRESO DE DATOS'!H86&lt;&gt;"",'INGRESO DE DATOS'!H86,"")</f>
        <v/>
      </c>
      <c r="R27" s="1717"/>
      <c r="S27" s="1717"/>
      <c r="T27" s="1717"/>
      <c r="U27" s="1717"/>
      <c r="V27" s="1718"/>
      <c r="W27" s="1683" t="str">
        <f>IF('INGRESO DE DATOS'!I86&lt;&gt;"",'INGRESO DE DATOS'!I86,"")</f>
        <v/>
      </c>
      <c r="X27" s="1684"/>
      <c r="Y27" s="1684"/>
      <c r="Z27" s="1684"/>
      <c r="AA27" s="1684"/>
      <c r="AB27" s="1685"/>
      <c r="AC27" s="1692"/>
      <c r="AD27" s="1693"/>
      <c r="AE27" s="1693"/>
      <c r="AF27" s="1693"/>
      <c r="AG27" s="1693"/>
      <c r="AH27" s="1693"/>
      <c r="AI27" s="1694"/>
      <c r="AJ27" s="1683" t="str">
        <f>IF(W27="","",W27)</f>
        <v/>
      </c>
      <c r="AK27" s="1684"/>
      <c r="AL27" s="1684"/>
      <c r="AM27" s="1684"/>
      <c r="AN27" s="1684"/>
      <c r="AO27" s="1684"/>
      <c r="AP27" s="1685"/>
      <c r="AQ27" s="1730" t="str">
        <f>IF(Q27="","",IF(Q27&lt;&gt;0,IF(Q27="N.D","N.D",(AJ27*VLOOKUP(Q27,$CZ$14:$DQ$30,10,FALSE)))))</f>
        <v/>
      </c>
      <c r="AR27" s="1687"/>
      <c r="AS27" s="1687"/>
      <c r="AT27" s="1687"/>
      <c r="AU27" s="1687"/>
      <c r="AV27" s="1688"/>
      <c r="AW27" s="1660">
        <v>34</v>
      </c>
      <c r="AX27" s="1661"/>
      <c r="AY27" s="1661"/>
      <c r="AZ27" s="1661"/>
      <c r="BA27" s="1716" t="str">
        <f>IF('INGRESO DE DATOS'!A112&lt;&gt;"",'INGRESO DE DATOS'!A112,"")</f>
        <v/>
      </c>
      <c r="BB27" s="1717"/>
      <c r="BC27" s="1717"/>
      <c r="BD27" s="1717"/>
      <c r="BE27" s="1717"/>
      <c r="BF27" s="1718"/>
      <c r="BG27" s="1686"/>
      <c r="BH27" s="1687"/>
      <c r="BI27" s="1687"/>
      <c r="BJ27" s="1687"/>
      <c r="BK27" s="1729"/>
      <c r="BL27" s="1716" t="str">
        <f>IF('INGRESO DE DATOS'!H112&lt;&gt;"",'INGRESO DE DATOS'!H112,"")</f>
        <v/>
      </c>
      <c r="BM27" s="1717"/>
      <c r="BN27" s="1717"/>
      <c r="BO27" s="1717"/>
      <c r="BP27" s="1717"/>
      <c r="BQ27" s="1718"/>
      <c r="BR27" s="1683" t="str">
        <f>IF('INGRESO DE DATOS'!I112&lt;&gt;"",'INGRESO DE DATOS'!I112,"")</f>
        <v/>
      </c>
      <c r="BS27" s="1684"/>
      <c r="BT27" s="1684"/>
      <c r="BU27" s="1684"/>
      <c r="BV27" s="1684"/>
      <c r="BW27" s="1685"/>
      <c r="BX27" s="1692"/>
      <c r="BY27" s="1693"/>
      <c r="BZ27" s="1693"/>
      <c r="CA27" s="1693"/>
      <c r="CB27" s="1693"/>
      <c r="CC27" s="1693"/>
      <c r="CD27" s="1694"/>
      <c r="CE27" s="1683" t="str">
        <f>IF(BR27="","",BR27)</f>
        <v/>
      </c>
      <c r="CF27" s="1684"/>
      <c r="CG27" s="1684"/>
      <c r="CH27" s="1684"/>
      <c r="CI27" s="1684"/>
      <c r="CJ27" s="1684"/>
      <c r="CK27" s="1685"/>
      <c r="CL27" s="1730" t="str">
        <f>IF(BL27="","",IF(BL27&lt;&gt;0,IF(BL27="N.D","N.D",(BR27*VLOOKUP(BL27,$CZ$14:$DQ$30,10,FALSE)))))</f>
        <v/>
      </c>
      <c r="CM27" s="1687"/>
      <c r="CN27" s="1687"/>
      <c r="CO27" s="1687"/>
      <c r="CP27" s="1687"/>
      <c r="CQ27" s="1687"/>
      <c r="CR27" s="1688"/>
      <c r="CZ27" s="1838" t="s">
        <v>320</v>
      </c>
      <c r="DA27" s="1838"/>
      <c r="DB27" s="1838"/>
      <c r="DC27" s="1838"/>
      <c r="DD27" s="1838"/>
      <c r="DE27" s="1838"/>
      <c r="DF27" s="1838"/>
      <c r="DG27" s="1838"/>
      <c r="DH27" s="1838"/>
      <c r="DI27" s="1842">
        <v>50</v>
      </c>
      <c r="DJ27" s="1842"/>
      <c r="DK27" s="1842"/>
      <c r="DL27" s="1842"/>
      <c r="DM27" s="1842"/>
      <c r="DN27" s="1842"/>
      <c r="DO27" s="1842"/>
      <c r="DP27" s="1842"/>
      <c r="DQ27" s="1842"/>
    </row>
    <row r="28" spans="2:121" ht="15.75" customHeight="1" thickTop="1" thickBot="1" x14ac:dyDescent="0.3">
      <c r="B28" s="1660">
        <v>13</v>
      </c>
      <c r="C28" s="1661"/>
      <c r="D28" s="1661"/>
      <c r="E28" s="1661"/>
      <c r="F28" s="1716" t="str">
        <f>IF('INGRESO DE DATOS'!A87&lt;&gt;"",'INGRESO DE DATOS'!A87,"")</f>
        <v/>
      </c>
      <c r="G28" s="1717"/>
      <c r="H28" s="1717"/>
      <c r="I28" s="1717"/>
      <c r="J28" s="1717"/>
      <c r="K28" s="1718"/>
      <c r="L28" s="1686"/>
      <c r="M28" s="1687"/>
      <c r="N28" s="1687"/>
      <c r="O28" s="1687"/>
      <c r="P28" s="1729"/>
      <c r="Q28" s="1716" t="str">
        <f>IF('INGRESO DE DATOS'!H87&lt;&gt;"",'INGRESO DE DATOS'!H87,"")</f>
        <v/>
      </c>
      <c r="R28" s="1717"/>
      <c r="S28" s="1717"/>
      <c r="T28" s="1717"/>
      <c r="U28" s="1717"/>
      <c r="V28" s="1718"/>
      <c r="W28" s="1683" t="str">
        <f>IF('INGRESO DE DATOS'!I87&lt;&gt;"",'INGRESO DE DATOS'!I87,"")</f>
        <v/>
      </c>
      <c r="X28" s="1684"/>
      <c r="Y28" s="1684"/>
      <c r="Z28" s="1684"/>
      <c r="AA28" s="1684"/>
      <c r="AB28" s="1685"/>
      <c r="AC28" s="1692"/>
      <c r="AD28" s="1693"/>
      <c r="AE28" s="1693"/>
      <c r="AF28" s="1693"/>
      <c r="AG28" s="1693"/>
      <c r="AH28" s="1693"/>
      <c r="AI28" s="1694"/>
      <c r="AJ28" s="1683" t="str">
        <f>IF(W28="","",W28)</f>
        <v/>
      </c>
      <c r="AK28" s="1684"/>
      <c r="AL28" s="1684"/>
      <c r="AM28" s="1684"/>
      <c r="AN28" s="1684"/>
      <c r="AO28" s="1684"/>
      <c r="AP28" s="1685"/>
      <c r="AQ28" s="1730" t="str">
        <f>IF(Q28="","",IF(Q28&lt;&gt;0,IF(Q28="N.D","N.D",(AJ28*VLOOKUP(Q28,$CZ$14:$DQ$30,10,FALSE)))))</f>
        <v/>
      </c>
      <c r="AR28" s="1687"/>
      <c r="AS28" s="1687"/>
      <c r="AT28" s="1687"/>
      <c r="AU28" s="1687"/>
      <c r="AV28" s="1688"/>
      <c r="AW28" s="1660">
        <v>35</v>
      </c>
      <c r="AX28" s="1661"/>
      <c r="AY28" s="1661"/>
      <c r="AZ28" s="1661"/>
      <c r="BA28" s="1716" t="str">
        <f>IF('INGRESO DE DATOS'!A113&lt;&gt;"",'INGRESO DE DATOS'!A113,"")</f>
        <v/>
      </c>
      <c r="BB28" s="1717"/>
      <c r="BC28" s="1717"/>
      <c r="BD28" s="1717"/>
      <c r="BE28" s="1717"/>
      <c r="BF28" s="1718"/>
      <c r="BG28" s="1686"/>
      <c r="BH28" s="1687"/>
      <c r="BI28" s="1687"/>
      <c r="BJ28" s="1687"/>
      <c r="BK28" s="1729"/>
      <c r="BL28" s="1716" t="str">
        <f>IF('INGRESO DE DATOS'!H113&lt;&gt;"",'INGRESO DE DATOS'!H113,"")</f>
        <v/>
      </c>
      <c r="BM28" s="1717"/>
      <c r="BN28" s="1717"/>
      <c r="BO28" s="1717"/>
      <c r="BP28" s="1717"/>
      <c r="BQ28" s="1718"/>
      <c r="BR28" s="1683" t="str">
        <f>IF('INGRESO DE DATOS'!I113&lt;&gt;"",'INGRESO DE DATOS'!I113,"")</f>
        <v/>
      </c>
      <c r="BS28" s="1684"/>
      <c r="BT28" s="1684"/>
      <c r="BU28" s="1684"/>
      <c r="BV28" s="1684"/>
      <c r="BW28" s="1685"/>
      <c r="BX28" s="1692"/>
      <c r="BY28" s="1693"/>
      <c r="BZ28" s="1693"/>
      <c r="CA28" s="1693"/>
      <c r="CB28" s="1693"/>
      <c r="CC28" s="1693"/>
      <c r="CD28" s="1694"/>
      <c r="CE28" s="1683" t="str">
        <f>IF(BR28="","",BR28)</f>
        <v/>
      </c>
      <c r="CF28" s="1684"/>
      <c r="CG28" s="1684"/>
      <c r="CH28" s="1684"/>
      <c r="CI28" s="1684"/>
      <c r="CJ28" s="1684"/>
      <c r="CK28" s="1685"/>
      <c r="CL28" s="1730" t="str">
        <f>IF(BL28="","",IF(BL28&lt;&gt;0,IF(BL28="N.D","N.D",(BR28*VLOOKUP(BL28,$CZ$14:$DQ$30,10,FALSE)))))</f>
        <v/>
      </c>
      <c r="CM28" s="1687"/>
      <c r="CN28" s="1687"/>
      <c r="CO28" s="1687"/>
      <c r="CP28" s="1687"/>
      <c r="CQ28" s="1687"/>
      <c r="CR28" s="1688"/>
      <c r="CZ28" s="1839" t="s">
        <v>321</v>
      </c>
      <c r="DA28" s="1839"/>
      <c r="DB28" s="1839"/>
      <c r="DC28" s="1839"/>
      <c r="DD28" s="1839"/>
      <c r="DE28" s="1839"/>
      <c r="DF28" s="1839"/>
      <c r="DG28" s="1839"/>
      <c r="DH28" s="1839"/>
      <c r="DI28" s="1842">
        <v>12.5</v>
      </c>
      <c r="DJ28" s="1842"/>
      <c r="DK28" s="1842"/>
      <c r="DL28" s="1842"/>
      <c r="DM28" s="1842"/>
      <c r="DN28" s="1842"/>
      <c r="DO28" s="1842"/>
      <c r="DP28" s="1842"/>
      <c r="DQ28" s="1842"/>
    </row>
    <row r="29" spans="2:121" ht="15.75" customHeight="1" thickTop="1" thickBot="1" x14ac:dyDescent="0.3">
      <c r="B29" s="1660">
        <v>14</v>
      </c>
      <c r="C29" s="1661"/>
      <c r="D29" s="1661"/>
      <c r="E29" s="1661"/>
      <c r="F29" s="1716" t="str">
        <f>IF('INGRESO DE DATOS'!A88&lt;&gt;"",'INGRESO DE DATOS'!A88,"")</f>
        <v/>
      </c>
      <c r="G29" s="1717"/>
      <c r="H29" s="1717"/>
      <c r="I29" s="1717"/>
      <c r="J29" s="1717"/>
      <c r="K29" s="1718"/>
      <c r="L29" s="1686"/>
      <c r="M29" s="1687"/>
      <c r="N29" s="1687"/>
      <c r="O29" s="1687"/>
      <c r="P29" s="1729"/>
      <c r="Q29" s="1716" t="str">
        <f>IF('INGRESO DE DATOS'!H88&lt;&gt;"",'INGRESO DE DATOS'!H88,"")</f>
        <v/>
      </c>
      <c r="R29" s="1717"/>
      <c r="S29" s="1717"/>
      <c r="T29" s="1717"/>
      <c r="U29" s="1717"/>
      <c r="V29" s="1718"/>
      <c r="W29" s="1683" t="str">
        <f>IF('INGRESO DE DATOS'!I88&lt;&gt;"",'INGRESO DE DATOS'!I88,"")</f>
        <v/>
      </c>
      <c r="X29" s="1684"/>
      <c r="Y29" s="1684"/>
      <c r="Z29" s="1684"/>
      <c r="AA29" s="1684"/>
      <c r="AB29" s="1685"/>
      <c r="AC29" s="1692"/>
      <c r="AD29" s="1693"/>
      <c r="AE29" s="1693"/>
      <c r="AF29" s="1693"/>
      <c r="AG29" s="1693"/>
      <c r="AH29" s="1693"/>
      <c r="AI29" s="1694"/>
      <c r="AJ29" s="1683" t="str">
        <f>IF(W29="","",W29)</f>
        <v/>
      </c>
      <c r="AK29" s="1684"/>
      <c r="AL29" s="1684"/>
      <c r="AM29" s="1684"/>
      <c r="AN29" s="1684"/>
      <c r="AO29" s="1684"/>
      <c r="AP29" s="1685"/>
      <c r="AQ29" s="1730" t="str">
        <f>IF(Q29="","",IF(Q29&lt;&gt;0,IF(Q29="N.D","N.D",(AJ29*VLOOKUP(Q29,$CZ$14:$DQ$30,10,FALSE)))))</f>
        <v/>
      </c>
      <c r="AR29" s="1687"/>
      <c r="AS29" s="1687"/>
      <c r="AT29" s="1687"/>
      <c r="AU29" s="1687"/>
      <c r="AV29" s="1688"/>
      <c r="AW29" s="1660">
        <v>36</v>
      </c>
      <c r="AX29" s="1661"/>
      <c r="AY29" s="1661"/>
      <c r="AZ29" s="1661"/>
      <c r="BA29" s="1716" t="str">
        <f>IF('INGRESO DE DATOS'!A114&lt;&gt;"",'INGRESO DE DATOS'!A114,"")</f>
        <v/>
      </c>
      <c r="BB29" s="1717"/>
      <c r="BC29" s="1717"/>
      <c r="BD29" s="1717"/>
      <c r="BE29" s="1717"/>
      <c r="BF29" s="1718"/>
      <c r="BG29" s="1686"/>
      <c r="BH29" s="1687"/>
      <c r="BI29" s="1687"/>
      <c r="BJ29" s="1687"/>
      <c r="BK29" s="1729"/>
      <c r="BL29" s="1716" t="str">
        <f>IF('INGRESO DE DATOS'!H114&lt;&gt;"",'INGRESO DE DATOS'!H114,"")</f>
        <v/>
      </c>
      <c r="BM29" s="1717"/>
      <c r="BN29" s="1717"/>
      <c r="BO29" s="1717"/>
      <c r="BP29" s="1717"/>
      <c r="BQ29" s="1718"/>
      <c r="BR29" s="1683" t="str">
        <f>IF('INGRESO DE DATOS'!I114&lt;&gt;"",'INGRESO DE DATOS'!I114,"")</f>
        <v/>
      </c>
      <c r="BS29" s="1684"/>
      <c r="BT29" s="1684"/>
      <c r="BU29" s="1684"/>
      <c r="BV29" s="1684"/>
      <c r="BW29" s="1685"/>
      <c r="BX29" s="1692"/>
      <c r="BY29" s="1693"/>
      <c r="BZ29" s="1693"/>
      <c r="CA29" s="1693"/>
      <c r="CB29" s="1693"/>
      <c r="CC29" s="1693"/>
      <c r="CD29" s="1694"/>
      <c r="CE29" s="1683" t="str">
        <f>IF(BR29="","",BR29)</f>
        <v/>
      </c>
      <c r="CF29" s="1684"/>
      <c r="CG29" s="1684"/>
      <c r="CH29" s="1684"/>
      <c r="CI29" s="1684"/>
      <c r="CJ29" s="1684"/>
      <c r="CK29" s="1685"/>
      <c r="CL29" s="1730" t="str">
        <f>IF(BL29="","",IF(BL29&lt;&gt;0,IF(BL29="N.D","N.D",(BR29*VLOOKUP(BL29,$CZ$14:$DQ$30,10,FALSE)))))</f>
        <v/>
      </c>
      <c r="CM29" s="1687"/>
      <c r="CN29" s="1687"/>
      <c r="CO29" s="1687"/>
      <c r="CP29" s="1687"/>
      <c r="CQ29" s="1687"/>
      <c r="CR29" s="1688"/>
      <c r="CZ29" s="1839" t="s">
        <v>322</v>
      </c>
      <c r="DA29" s="1839"/>
      <c r="DB29" s="1839"/>
      <c r="DC29" s="1839"/>
      <c r="DD29" s="1839"/>
      <c r="DE29" s="1839"/>
      <c r="DF29" s="1839"/>
      <c r="DG29" s="1839"/>
      <c r="DH29" s="1839"/>
      <c r="DI29" s="1842">
        <v>5</v>
      </c>
      <c r="DJ29" s="1842"/>
      <c r="DK29" s="1842"/>
      <c r="DL29" s="1842"/>
      <c r="DM29" s="1842"/>
      <c r="DN29" s="1842"/>
      <c r="DO29" s="1842"/>
      <c r="DP29" s="1842"/>
      <c r="DQ29" s="1842"/>
    </row>
    <row r="30" spans="2:121" ht="15.75" customHeight="1" thickTop="1" thickBot="1" x14ac:dyDescent="0.3">
      <c r="B30" s="1660">
        <v>15</v>
      </c>
      <c r="C30" s="1661"/>
      <c r="D30" s="1661"/>
      <c r="E30" s="1661"/>
      <c r="F30" s="1716" t="str">
        <f>IF('INGRESO DE DATOS'!A89&lt;&gt;"",'INGRESO DE DATOS'!A89,"")</f>
        <v/>
      </c>
      <c r="G30" s="1717"/>
      <c r="H30" s="1717"/>
      <c r="I30" s="1717"/>
      <c r="J30" s="1717"/>
      <c r="K30" s="1718"/>
      <c r="L30" s="1686"/>
      <c r="M30" s="1687"/>
      <c r="N30" s="1687"/>
      <c r="O30" s="1687"/>
      <c r="P30" s="1729"/>
      <c r="Q30" s="1716" t="str">
        <f>IF('INGRESO DE DATOS'!H89&lt;&gt;"",'INGRESO DE DATOS'!H89,"")</f>
        <v/>
      </c>
      <c r="R30" s="1717"/>
      <c r="S30" s="1717"/>
      <c r="T30" s="1717"/>
      <c r="U30" s="1717"/>
      <c r="V30" s="1718"/>
      <c r="W30" s="1683" t="str">
        <f>IF('INGRESO DE DATOS'!I89&lt;&gt;"",'INGRESO DE DATOS'!I89,"")</f>
        <v/>
      </c>
      <c r="X30" s="1684"/>
      <c r="Y30" s="1684"/>
      <c r="Z30" s="1684"/>
      <c r="AA30" s="1684"/>
      <c r="AB30" s="1685"/>
      <c r="AC30" s="1692"/>
      <c r="AD30" s="1693"/>
      <c r="AE30" s="1693"/>
      <c r="AF30" s="1693"/>
      <c r="AG30" s="1693"/>
      <c r="AH30" s="1693"/>
      <c r="AI30" s="1694"/>
      <c r="AJ30" s="1683" t="str">
        <f>IF(W30="","",W30)</f>
        <v/>
      </c>
      <c r="AK30" s="1684"/>
      <c r="AL30" s="1684"/>
      <c r="AM30" s="1684"/>
      <c r="AN30" s="1684"/>
      <c r="AO30" s="1684"/>
      <c r="AP30" s="1685"/>
      <c r="AQ30" s="1730" t="str">
        <f>IF(Q30="","",IF(Q30&lt;&gt;0,IF(Q30="N.D","N.D",(AJ30*VLOOKUP(Q30,$CZ$14:$DQ$30,10,FALSE)))))</f>
        <v/>
      </c>
      <c r="AR30" s="1687"/>
      <c r="AS30" s="1687"/>
      <c r="AT30" s="1687"/>
      <c r="AU30" s="1687"/>
      <c r="AV30" s="1688"/>
      <c r="AW30" s="1732" t="s">
        <v>53</v>
      </c>
      <c r="AX30" s="1733"/>
      <c r="AY30" s="1733"/>
      <c r="AZ30" s="1733"/>
      <c r="BA30" s="1733"/>
      <c r="BB30" s="1733"/>
      <c r="BC30" s="1733"/>
      <c r="BD30" s="1733"/>
      <c r="BE30" s="1733"/>
      <c r="BF30" s="1734"/>
      <c r="BG30" s="1692"/>
      <c r="BH30" s="1693"/>
      <c r="BI30" s="1693"/>
      <c r="BJ30" s="1693"/>
      <c r="BK30" s="1694"/>
      <c r="BL30" s="1692"/>
      <c r="BM30" s="1693"/>
      <c r="BN30" s="1693"/>
      <c r="BO30" s="1693"/>
      <c r="BP30" s="1693"/>
      <c r="BQ30" s="1694"/>
      <c r="BR30" s="1692"/>
      <c r="BS30" s="1693"/>
      <c r="BT30" s="1693"/>
      <c r="BU30" s="1693"/>
      <c r="BV30" s="1693"/>
      <c r="BW30" s="1694"/>
      <c r="BX30" s="1692"/>
      <c r="BY30" s="1693"/>
      <c r="BZ30" s="1693"/>
      <c r="CA30" s="1693"/>
      <c r="CB30" s="1693"/>
      <c r="CC30" s="1693"/>
      <c r="CD30" s="1694"/>
      <c r="CE30" s="1692"/>
      <c r="CF30" s="1693"/>
      <c r="CG30" s="1693"/>
      <c r="CH30" s="1693"/>
      <c r="CI30" s="1693"/>
      <c r="CJ30" s="1693"/>
      <c r="CK30" s="1694"/>
      <c r="CL30" s="1692"/>
      <c r="CM30" s="1693"/>
      <c r="CN30" s="1693"/>
      <c r="CO30" s="1693"/>
      <c r="CP30" s="1693"/>
      <c r="CQ30" s="1693"/>
      <c r="CR30" s="1731"/>
      <c r="CZ30" s="1839" t="s">
        <v>101</v>
      </c>
      <c r="DA30" s="1839"/>
      <c r="DB30" s="1839"/>
      <c r="DC30" s="1839"/>
      <c r="DD30" s="1839"/>
      <c r="DE30" s="1839"/>
      <c r="DF30" s="1839"/>
      <c r="DG30" s="1839"/>
      <c r="DH30" s="1839"/>
      <c r="DI30" s="1842">
        <v>1</v>
      </c>
      <c r="DJ30" s="1842"/>
      <c r="DK30" s="1842"/>
      <c r="DL30" s="1842"/>
      <c r="DM30" s="1842"/>
      <c r="DN30" s="1842"/>
      <c r="DO30" s="1842"/>
      <c r="DP30" s="1842"/>
      <c r="DQ30" s="1842"/>
    </row>
    <row r="31" spans="2:121" ht="15.75" customHeight="1" thickTop="1" x14ac:dyDescent="0.2">
      <c r="B31" s="1660">
        <v>16</v>
      </c>
      <c r="C31" s="1661"/>
      <c r="D31" s="1661"/>
      <c r="E31" s="1661"/>
      <c r="F31" s="1716" t="str">
        <f>IF('INGRESO DE DATOS'!A90&lt;&gt;"",'INGRESO DE DATOS'!A90,"")</f>
        <v/>
      </c>
      <c r="G31" s="1717"/>
      <c r="H31" s="1717"/>
      <c r="I31" s="1717"/>
      <c r="J31" s="1717"/>
      <c r="K31" s="1718"/>
      <c r="L31" s="1686"/>
      <c r="M31" s="1687"/>
      <c r="N31" s="1687"/>
      <c r="O31" s="1687"/>
      <c r="P31" s="1729"/>
      <c r="Q31" s="1716" t="str">
        <f>IF('INGRESO DE DATOS'!H90&lt;&gt;"",'INGRESO DE DATOS'!H90,"")</f>
        <v/>
      </c>
      <c r="R31" s="1717"/>
      <c r="S31" s="1717"/>
      <c r="T31" s="1717"/>
      <c r="U31" s="1717"/>
      <c r="V31" s="1718"/>
      <c r="W31" s="1683" t="str">
        <f>IF('INGRESO DE DATOS'!I90&lt;&gt;"",'INGRESO DE DATOS'!I90,"")</f>
        <v/>
      </c>
      <c r="X31" s="1684"/>
      <c r="Y31" s="1684"/>
      <c r="Z31" s="1684"/>
      <c r="AA31" s="1684"/>
      <c r="AB31" s="1685"/>
      <c r="AC31" s="1692"/>
      <c r="AD31" s="1693"/>
      <c r="AE31" s="1693"/>
      <c r="AF31" s="1693"/>
      <c r="AG31" s="1693"/>
      <c r="AH31" s="1693"/>
      <c r="AI31" s="1694"/>
      <c r="AJ31" s="1683" t="str">
        <f>IF(W31="","",W31)</f>
        <v/>
      </c>
      <c r="AK31" s="1684"/>
      <c r="AL31" s="1684"/>
      <c r="AM31" s="1684"/>
      <c r="AN31" s="1684"/>
      <c r="AO31" s="1684"/>
      <c r="AP31" s="1685"/>
      <c r="AQ31" s="1730" t="str">
        <f>IF(Q31="","",IF(Q31&lt;&gt;0,IF(Q31="N.D","N.D",(AJ31*VLOOKUP(Q31,$CZ$14:$DQ$30,10,FALSE)))))</f>
        <v/>
      </c>
      <c r="AR31" s="1687"/>
      <c r="AS31" s="1687"/>
      <c r="AT31" s="1687"/>
      <c r="AU31" s="1687"/>
      <c r="AV31" s="1688"/>
      <c r="AW31" s="1660">
        <v>37</v>
      </c>
      <c r="AX31" s="1661"/>
      <c r="AY31" s="1661"/>
      <c r="AZ31" s="1661"/>
      <c r="BA31" s="1716" t="str">
        <f>IF('INGRESO DE DATOS'!A116&lt;&gt;"",'INGRESO DE DATOS'!A116,"")</f>
        <v/>
      </c>
      <c r="BB31" s="1717"/>
      <c r="BC31" s="1717"/>
      <c r="BD31" s="1717"/>
      <c r="BE31" s="1717"/>
      <c r="BF31" s="1718"/>
      <c r="BG31" s="1686"/>
      <c r="BH31" s="1687"/>
      <c r="BI31" s="1687"/>
      <c r="BJ31" s="1687"/>
      <c r="BK31" s="1729"/>
      <c r="BL31" s="1716" t="str">
        <f>IF('INGRESO DE DATOS'!H116&lt;&gt;"",'INGRESO DE DATOS'!H116,"")</f>
        <v/>
      </c>
      <c r="BM31" s="1717"/>
      <c r="BN31" s="1717"/>
      <c r="BO31" s="1717"/>
      <c r="BP31" s="1717"/>
      <c r="BQ31" s="1718"/>
      <c r="BR31" s="1683" t="str">
        <f>IF('INGRESO DE DATOS'!I116&lt;&gt;"",'INGRESO DE DATOS'!I116,"")</f>
        <v/>
      </c>
      <c r="BS31" s="1684"/>
      <c r="BT31" s="1684"/>
      <c r="BU31" s="1684"/>
      <c r="BV31" s="1684"/>
      <c r="BW31" s="1685"/>
      <c r="BX31" s="1692"/>
      <c r="BY31" s="1693"/>
      <c r="BZ31" s="1693"/>
      <c r="CA31" s="1693"/>
      <c r="CB31" s="1693"/>
      <c r="CC31" s="1693"/>
      <c r="CD31" s="1694"/>
      <c r="CE31" s="1683" t="str">
        <f>IF(BR31="","",BR31)</f>
        <v/>
      </c>
      <c r="CF31" s="1684"/>
      <c r="CG31" s="1684"/>
      <c r="CH31" s="1684"/>
      <c r="CI31" s="1684"/>
      <c r="CJ31" s="1684"/>
      <c r="CK31" s="1685"/>
      <c r="CL31" s="1730" t="str">
        <f>IF(BL31="","",IF(BL31&lt;&gt;0,IF(BL31="N.D","N.D",(BR31*VLOOKUP(BL31,$CZ$14:$DQ$30,10,FALSE)))))</f>
        <v/>
      </c>
      <c r="CM31" s="1687"/>
      <c r="CN31" s="1687"/>
      <c r="CO31" s="1687"/>
      <c r="CP31" s="1687"/>
      <c r="CQ31" s="1687"/>
      <c r="CR31" s="1688"/>
    </row>
    <row r="32" spans="2:121" ht="15.75" customHeight="1" x14ac:dyDescent="0.2">
      <c r="B32" s="1732" t="s">
        <v>53</v>
      </c>
      <c r="C32" s="1733"/>
      <c r="D32" s="1733"/>
      <c r="E32" s="1733"/>
      <c r="F32" s="1733"/>
      <c r="G32" s="1733"/>
      <c r="H32" s="1733"/>
      <c r="I32" s="1733"/>
      <c r="J32" s="1733"/>
      <c r="K32" s="1734"/>
      <c r="L32" s="1692"/>
      <c r="M32" s="1693"/>
      <c r="N32" s="1693"/>
      <c r="O32" s="1693"/>
      <c r="P32" s="1694"/>
      <c r="Q32" s="1692"/>
      <c r="R32" s="1693"/>
      <c r="S32" s="1693"/>
      <c r="T32" s="1693"/>
      <c r="U32" s="1693"/>
      <c r="V32" s="1694"/>
      <c r="W32" s="1692"/>
      <c r="X32" s="1693"/>
      <c r="Y32" s="1693"/>
      <c r="Z32" s="1693"/>
      <c r="AA32" s="1693"/>
      <c r="AB32" s="1694"/>
      <c r="AC32" s="1692"/>
      <c r="AD32" s="1693"/>
      <c r="AE32" s="1693"/>
      <c r="AF32" s="1693"/>
      <c r="AG32" s="1693"/>
      <c r="AH32" s="1693"/>
      <c r="AI32" s="1694"/>
      <c r="AJ32" s="1692"/>
      <c r="AK32" s="1693"/>
      <c r="AL32" s="1693"/>
      <c r="AM32" s="1693"/>
      <c r="AN32" s="1693"/>
      <c r="AO32" s="1693"/>
      <c r="AP32" s="1694"/>
      <c r="AQ32" s="1692"/>
      <c r="AR32" s="1693"/>
      <c r="AS32" s="1693"/>
      <c r="AT32" s="1693"/>
      <c r="AU32" s="1693"/>
      <c r="AV32" s="1731"/>
      <c r="AW32" s="1712">
        <v>38</v>
      </c>
      <c r="AX32" s="1693"/>
      <c r="AY32" s="1693"/>
      <c r="AZ32" s="1694"/>
      <c r="BA32" s="1716" t="str">
        <f>IF('INGRESO DE DATOS'!A117&lt;&gt;"",'INGRESO DE DATOS'!A117,"")</f>
        <v/>
      </c>
      <c r="BB32" s="1717"/>
      <c r="BC32" s="1717"/>
      <c r="BD32" s="1717"/>
      <c r="BE32" s="1717"/>
      <c r="BF32" s="1718"/>
      <c r="BG32" s="1686"/>
      <c r="BH32" s="1687"/>
      <c r="BI32" s="1687"/>
      <c r="BJ32" s="1687"/>
      <c r="BK32" s="1729"/>
      <c r="BL32" s="1716" t="str">
        <f>IF('INGRESO DE DATOS'!H117&lt;&gt;"",'INGRESO DE DATOS'!H117,"")</f>
        <v/>
      </c>
      <c r="BM32" s="1717"/>
      <c r="BN32" s="1717"/>
      <c r="BO32" s="1717"/>
      <c r="BP32" s="1717"/>
      <c r="BQ32" s="1718"/>
      <c r="BR32" s="1683" t="str">
        <f>IF('INGRESO DE DATOS'!I117&lt;&gt;"",'INGRESO DE DATOS'!I117,"")</f>
        <v/>
      </c>
      <c r="BS32" s="1684"/>
      <c r="BT32" s="1684"/>
      <c r="BU32" s="1684"/>
      <c r="BV32" s="1684"/>
      <c r="BW32" s="1685"/>
      <c r="BX32" s="1692"/>
      <c r="BY32" s="1693"/>
      <c r="BZ32" s="1693"/>
      <c r="CA32" s="1693"/>
      <c r="CB32" s="1693"/>
      <c r="CC32" s="1693"/>
      <c r="CD32" s="1694"/>
      <c r="CE32" s="1683" t="str">
        <f>IF(BR32="","",BR32)</f>
        <v/>
      </c>
      <c r="CF32" s="1684"/>
      <c r="CG32" s="1684"/>
      <c r="CH32" s="1684"/>
      <c r="CI32" s="1684"/>
      <c r="CJ32" s="1684"/>
      <c r="CK32" s="1685"/>
      <c r="CL32" s="1730" t="str">
        <f>IF(BL32="","",IF(BL32&lt;&gt;0,IF(BL32="N.D","N.D",(BR32*VLOOKUP(BL32,$CZ$14:$DQ$30,10,FALSE)))))</f>
        <v/>
      </c>
      <c r="CM32" s="1687"/>
      <c r="CN32" s="1687"/>
      <c r="CO32" s="1687"/>
      <c r="CP32" s="1687"/>
      <c r="CQ32" s="1687"/>
      <c r="CR32" s="1688"/>
    </row>
    <row r="33" spans="2:119" ht="15.75" customHeight="1" x14ac:dyDescent="0.2">
      <c r="B33" s="1660">
        <v>17</v>
      </c>
      <c r="C33" s="1661"/>
      <c r="D33" s="1661"/>
      <c r="E33" s="1661"/>
      <c r="F33" s="1716" t="str">
        <f>IF('INGRESO DE DATOS'!A92&lt;&gt;"",'INGRESO DE DATOS'!A92,"")</f>
        <v/>
      </c>
      <c r="G33" s="1717"/>
      <c r="H33" s="1717"/>
      <c r="I33" s="1717"/>
      <c r="J33" s="1717"/>
      <c r="K33" s="1718"/>
      <c r="L33" s="1686"/>
      <c r="M33" s="1687"/>
      <c r="N33" s="1687"/>
      <c r="O33" s="1687"/>
      <c r="P33" s="1729"/>
      <c r="Q33" s="1716" t="str">
        <f>IF('INGRESO DE DATOS'!H92&lt;&gt;"",'INGRESO DE DATOS'!H92,"")</f>
        <v/>
      </c>
      <c r="R33" s="1717"/>
      <c r="S33" s="1717"/>
      <c r="T33" s="1717"/>
      <c r="U33" s="1717"/>
      <c r="V33" s="1718"/>
      <c r="W33" s="1683" t="str">
        <f>IF('INGRESO DE DATOS'!I92&lt;&gt;"",'INGRESO DE DATOS'!I92,"")</f>
        <v/>
      </c>
      <c r="X33" s="1684"/>
      <c r="Y33" s="1684"/>
      <c r="Z33" s="1684"/>
      <c r="AA33" s="1684"/>
      <c r="AB33" s="1685"/>
      <c r="AC33" s="1692"/>
      <c r="AD33" s="1693"/>
      <c r="AE33" s="1693"/>
      <c r="AF33" s="1693"/>
      <c r="AG33" s="1693"/>
      <c r="AH33" s="1693"/>
      <c r="AI33" s="1694"/>
      <c r="AJ33" s="1683" t="str">
        <f>IF(W33="","",W33)</f>
        <v/>
      </c>
      <c r="AK33" s="1684"/>
      <c r="AL33" s="1684"/>
      <c r="AM33" s="1684"/>
      <c r="AN33" s="1684"/>
      <c r="AO33" s="1684"/>
      <c r="AP33" s="1685"/>
      <c r="AQ33" s="1730" t="str">
        <f>IF(Q33="","",IF(Q33&lt;&gt;0,IF(Q33="N.D","N.D",(AJ33*VLOOKUP(Q33,$CZ$14:$DQ$30,10,FALSE)))))</f>
        <v/>
      </c>
      <c r="AR33" s="1687"/>
      <c r="AS33" s="1687"/>
      <c r="AT33" s="1687"/>
      <c r="AU33" s="1687"/>
      <c r="AV33" s="1688"/>
      <c r="AW33" s="1660">
        <v>39</v>
      </c>
      <c r="AX33" s="1661"/>
      <c r="AY33" s="1661"/>
      <c r="AZ33" s="1661"/>
      <c r="BA33" s="1716" t="str">
        <f>IF('INGRESO DE DATOS'!A118&lt;&gt;"",'INGRESO DE DATOS'!A118,"")</f>
        <v/>
      </c>
      <c r="BB33" s="1717"/>
      <c r="BC33" s="1717"/>
      <c r="BD33" s="1717"/>
      <c r="BE33" s="1717"/>
      <c r="BF33" s="1718"/>
      <c r="BG33" s="1686"/>
      <c r="BH33" s="1687"/>
      <c r="BI33" s="1687"/>
      <c r="BJ33" s="1687"/>
      <c r="BK33" s="1729"/>
      <c r="BL33" s="1716" t="str">
        <f>IF('INGRESO DE DATOS'!H118&lt;&gt;"",'INGRESO DE DATOS'!H118,"")</f>
        <v/>
      </c>
      <c r="BM33" s="1717"/>
      <c r="BN33" s="1717"/>
      <c r="BO33" s="1717"/>
      <c r="BP33" s="1717"/>
      <c r="BQ33" s="1718"/>
      <c r="BR33" s="1683" t="str">
        <f>IF('INGRESO DE DATOS'!I118&lt;&gt;"",'INGRESO DE DATOS'!I118,"")</f>
        <v/>
      </c>
      <c r="BS33" s="1684"/>
      <c r="BT33" s="1684"/>
      <c r="BU33" s="1684"/>
      <c r="BV33" s="1684"/>
      <c r="BW33" s="1685"/>
      <c r="BX33" s="1692"/>
      <c r="BY33" s="1693"/>
      <c r="BZ33" s="1693"/>
      <c r="CA33" s="1693"/>
      <c r="CB33" s="1693"/>
      <c r="CC33" s="1693"/>
      <c r="CD33" s="1694"/>
      <c r="CE33" s="1683" t="str">
        <f>IF(BR33="","",BR33)</f>
        <v/>
      </c>
      <c r="CF33" s="1684"/>
      <c r="CG33" s="1684"/>
      <c r="CH33" s="1684"/>
      <c r="CI33" s="1684"/>
      <c r="CJ33" s="1684"/>
      <c r="CK33" s="1685"/>
      <c r="CL33" s="1730" t="str">
        <f>IF(BL33="","",IF(BL33&lt;&gt;0,IF(BL33="N.D","N.D",(BR33*VLOOKUP(BL33,$CZ$14:$DQ$30,10,FALSE)))))</f>
        <v/>
      </c>
      <c r="CM33" s="1687"/>
      <c r="CN33" s="1687"/>
      <c r="CO33" s="1687"/>
      <c r="CP33" s="1687"/>
      <c r="CQ33" s="1687"/>
      <c r="CR33" s="1688"/>
    </row>
    <row r="34" spans="2:119" ht="15.75" customHeight="1" x14ac:dyDescent="0.2">
      <c r="B34" s="1660">
        <v>18</v>
      </c>
      <c r="C34" s="1661"/>
      <c r="D34" s="1661"/>
      <c r="E34" s="1661"/>
      <c r="F34" s="1716" t="str">
        <f>IF('INGRESO DE DATOS'!A93&lt;&gt;"",'INGRESO DE DATOS'!A93,"")</f>
        <v/>
      </c>
      <c r="G34" s="1717"/>
      <c r="H34" s="1717"/>
      <c r="I34" s="1717"/>
      <c r="J34" s="1717"/>
      <c r="K34" s="1718"/>
      <c r="L34" s="1686"/>
      <c r="M34" s="1687"/>
      <c r="N34" s="1687"/>
      <c r="O34" s="1687"/>
      <c r="P34" s="1729"/>
      <c r="Q34" s="1716" t="str">
        <f>IF('INGRESO DE DATOS'!H93&lt;&gt;"",'INGRESO DE DATOS'!H93,"")</f>
        <v/>
      </c>
      <c r="R34" s="1717"/>
      <c r="S34" s="1717"/>
      <c r="T34" s="1717"/>
      <c r="U34" s="1717"/>
      <c r="V34" s="1718"/>
      <c r="W34" s="1683" t="str">
        <f>IF('INGRESO DE DATOS'!I93&lt;&gt;"",'INGRESO DE DATOS'!I93,"")</f>
        <v/>
      </c>
      <c r="X34" s="1684"/>
      <c r="Y34" s="1684"/>
      <c r="Z34" s="1684"/>
      <c r="AA34" s="1684"/>
      <c r="AB34" s="1685"/>
      <c r="AC34" s="1692"/>
      <c r="AD34" s="1693"/>
      <c r="AE34" s="1693"/>
      <c r="AF34" s="1693"/>
      <c r="AG34" s="1693"/>
      <c r="AH34" s="1693"/>
      <c r="AI34" s="1694"/>
      <c r="AJ34" s="1683" t="str">
        <f>IF(W34="","",W34)</f>
        <v/>
      </c>
      <c r="AK34" s="1684"/>
      <c r="AL34" s="1684"/>
      <c r="AM34" s="1684"/>
      <c r="AN34" s="1684"/>
      <c r="AO34" s="1684"/>
      <c r="AP34" s="1685"/>
      <c r="AQ34" s="1730" t="str">
        <f>IF(Q34="","",IF(Q34&lt;&gt;0,IF(Q34="N.D","N.D",(AJ34*VLOOKUP(Q34,$CZ$14:$DQ$30,10,FALSE)))))</f>
        <v/>
      </c>
      <c r="AR34" s="1687"/>
      <c r="AS34" s="1687"/>
      <c r="AT34" s="1687"/>
      <c r="AU34" s="1687"/>
      <c r="AV34" s="1688"/>
      <c r="AW34" s="1660">
        <v>40</v>
      </c>
      <c r="AX34" s="1661"/>
      <c r="AY34" s="1661"/>
      <c r="AZ34" s="1661"/>
      <c r="BA34" s="1716" t="str">
        <f>IF('INGRESO DE DATOS'!A119&lt;&gt;"",'INGRESO DE DATOS'!A119,"")</f>
        <v/>
      </c>
      <c r="BB34" s="1717"/>
      <c r="BC34" s="1717"/>
      <c r="BD34" s="1717"/>
      <c r="BE34" s="1717"/>
      <c r="BF34" s="1718"/>
      <c r="BG34" s="1686"/>
      <c r="BH34" s="1687"/>
      <c r="BI34" s="1687"/>
      <c r="BJ34" s="1687"/>
      <c r="BK34" s="1729"/>
      <c r="BL34" s="1716" t="str">
        <f>IF('INGRESO DE DATOS'!H119&lt;&gt;"",'INGRESO DE DATOS'!H119,"")</f>
        <v/>
      </c>
      <c r="BM34" s="1717"/>
      <c r="BN34" s="1717"/>
      <c r="BO34" s="1717"/>
      <c r="BP34" s="1717"/>
      <c r="BQ34" s="1718"/>
      <c r="BR34" s="1683" t="str">
        <f>IF('INGRESO DE DATOS'!I119&lt;&gt;"",'INGRESO DE DATOS'!I119,"")</f>
        <v/>
      </c>
      <c r="BS34" s="1684"/>
      <c r="BT34" s="1684"/>
      <c r="BU34" s="1684"/>
      <c r="BV34" s="1684"/>
      <c r="BW34" s="1685"/>
      <c r="BX34" s="1692"/>
      <c r="BY34" s="1693"/>
      <c r="BZ34" s="1693"/>
      <c r="CA34" s="1693"/>
      <c r="CB34" s="1693"/>
      <c r="CC34" s="1693"/>
      <c r="CD34" s="1694"/>
      <c r="CE34" s="1683" t="str">
        <f>IF(BR34="","",BR34)</f>
        <v/>
      </c>
      <c r="CF34" s="1684"/>
      <c r="CG34" s="1684"/>
      <c r="CH34" s="1684"/>
      <c r="CI34" s="1684"/>
      <c r="CJ34" s="1684"/>
      <c r="CK34" s="1685"/>
      <c r="CL34" s="1730" t="str">
        <f>IF(BL34="","",IF(BL34&lt;&gt;0,IF(BL34="N.D","N.D",(BR34*VLOOKUP(BL34,$CZ$14:$DQ$30,10,FALSE)))))</f>
        <v/>
      </c>
      <c r="CM34" s="1687"/>
      <c r="CN34" s="1687"/>
      <c r="CO34" s="1687"/>
      <c r="CP34" s="1687"/>
      <c r="CQ34" s="1687"/>
      <c r="CR34" s="1688"/>
    </row>
    <row r="35" spans="2:119" ht="15.75" customHeight="1" x14ac:dyDescent="0.2">
      <c r="B35" s="1660">
        <v>19</v>
      </c>
      <c r="C35" s="1661"/>
      <c r="D35" s="1661"/>
      <c r="E35" s="1661"/>
      <c r="F35" s="1716" t="str">
        <f>IF('INGRESO DE DATOS'!A94&lt;&gt;"",'INGRESO DE DATOS'!A94,"")</f>
        <v/>
      </c>
      <c r="G35" s="1717"/>
      <c r="H35" s="1717"/>
      <c r="I35" s="1717"/>
      <c r="J35" s="1717"/>
      <c r="K35" s="1718"/>
      <c r="L35" s="1686"/>
      <c r="M35" s="1687"/>
      <c r="N35" s="1687"/>
      <c r="O35" s="1687"/>
      <c r="P35" s="1729"/>
      <c r="Q35" s="1716" t="str">
        <f>IF('INGRESO DE DATOS'!H94&lt;&gt;"",'INGRESO DE DATOS'!H94,"")</f>
        <v/>
      </c>
      <c r="R35" s="1717"/>
      <c r="S35" s="1717"/>
      <c r="T35" s="1717"/>
      <c r="U35" s="1717"/>
      <c r="V35" s="1718"/>
      <c r="W35" s="1683" t="str">
        <f>IF('INGRESO DE DATOS'!I94&lt;&gt;"",'INGRESO DE DATOS'!I94,"")</f>
        <v/>
      </c>
      <c r="X35" s="1684"/>
      <c r="Y35" s="1684"/>
      <c r="Z35" s="1684"/>
      <c r="AA35" s="1684"/>
      <c r="AB35" s="1685"/>
      <c r="AC35" s="1692"/>
      <c r="AD35" s="1693"/>
      <c r="AE35" s="1693"/>
      <c r="AF35" s="1693"/>
      <c r="AG35" s="1693"/>
      <c r="AH35" s="1693"/>
      <c r="AI35" s="1694"/>
      <c r="AJ35" s="1683" t="str">
        <f>IF(W35="","",W35)</f>
        <v/>
      </c>
      <c r="AK35" s="1684"/>
      <c r="AL35" s="1684"/>
      <c r="AM35" s="1684"/>
      <c r="AN35" s="1684"/>
      <c r="AO35" s="1684"/>
      <c r="AP35" s="1685"/>
      <c r="AQ35" s="1730" t="str">
        <f>IF(Q35="","",IF(Q35&lt;&gt;0,IF(Q35="N.D","N.D",(AJ35*VLOOKUP(Q35,$CZ$14:$DQ$30,10,FALSE)))))</f>
        <v/>
      </c>
      <c r="AR35" s="1687"/>
      <c r="AS35" s="1687"/>
      <c r="AT35" s="1687"/>
      <c r="AU35" s="1687"/>
      <c r="AV35" s="1688"/>
      <c r="AW35" s="1660">
        <v>41</v>
      </c>
      <c r="AX35" s="1661"/>
      <c r="AY35" s="1661"/>
      <c r="AZ35" s="1661"/>
      <c r="BA35" s="1716" t="str">
        <f>IF('INGRESO DE DATOS'!A120&lt;&gt;"",'INGRESO DE DATOS'!A120,"")</f>
        <v/>
      </c>
      <c r="BB35" s="1717"/>
      <c r="BC35" s="1717"/>
      <c r="BD35" s="1717"/>
      <c r="BE35" s="1717"/>
      <c r="BF35" s="1718"/>
      <c r="BG35" s="1686"/>
      <c r="BH35" s="1687"/>
      <c r="BI35" s="1687"/>
      <c r="BJ35" s="1687"/>
      <c r="BK35" s="1729"/>
      <c r="BL35" s="1716" t="str">
        <f>IF('INGRESO DE DATOS'!H120&lt;&gt;"",'INGRESO DE DATOS'!H120,"")</f>
        <v/>
      </c>
      <c r="BM35" s="1717"/>
      <c r="BN35" s="1717"/>
      <c r="BO35" s="1717"/>
      <c r="BP35" s="1717"/>
      <c r="BQ35" s="1718"/>
      <c r="BR35" s="1683" t="str">
        <f>IF('INGRESO DE DATOS'!I120&lt;&gt;"",'INGRESO DE DATOS'!I120,"")</f>
        <v/>
      </c>
      <c r="BS35" s="1684"/>
      <c r="BT35" s="1684"/>
      <c r="BU35" s="1684"/>
      <c r="BV35" s="1684"/>
      <c r="BW35" s="1685"/>
      <c r="BX35" s="1692"/>
      <c r="BY35" s="1693"/>
      <c r="BZ35" s="1693"/>
      <c r="CA35" s="1693"/>
      <c r="CB35" s="1693"/>
      <c r="CC35" s="1693"/>
      <c r="CD35" s="1694"/>
      <c r="CE35" s="1683" t="str">
        <f>IF(BR35="","",BR35)</f>
        <v/>
      </c>
      <c r="CF35" s="1684"/>
      <c r="CG35" s="1684"/>
      <c r="CH35" s="1684"/>
      <c r="CI35" s="1684"/>
      <c r="CJ35" s="1684"/>
      <c r="CK35" s="1685"/>
      <c r="CL35" s="1730" t="str">
        <f>IF(BL35="","",IF(BL35&lt;&gt;0,IF(BL35="N.D","N.D",(BR35*VLOOKUP(BL35,$CZ$14:$DQ$30,10,FALSE)))))</f>
        <v/>
      </c>
      <c r="CM35" s="1687"/>
      <c r="CN35" s="1687"/>
      <c r="CO35" s="1687"/>
      <c r="CP35" s="1687"/>
      <c r="CQ35" s="1687"/>
      <c r="CR35" s="1688"/>
    </row>
    <row r="36" spans="2:119" ht="15.75" customHeight="1" x14ac:dyDescent="0.2">
      <c r="B36" s="1660">
        <v>20</v>
      </c>
      <c r="C36" s="1661"/>
      <c r="D36" s="1661"/>
      <c r="E36" s="1661"/>
      <c r="F36" s="1716" t="str">
        <f>IF('INGRESO DE DATOS'!A95&lt;&gt;"",'INGRESO DE DATOS'!A95,"")</f>
        <v/>
      </c>
      <c r="G36" s="1717"/>
      <c r="H36" s="1717"/>
      <c r="I36" s="1717"/>
      <c r="J36" s="1717"/>
      <c r="K36" s="1718"/>
      <c r="L36" s="1686"/>
      <c r="M36" s="1687"/>
      <c r="N36" s="1687"/>
      <c r="O36" s="1687"/>
      <c r="P36" s="1729"/>
      <c r="Q36" s="1716" t="str">
        <f>IF('INGRESO DE DATOS'!H95&lt;&gt;"",'INGRESO DE DATOS'!H95,"")</f>
        <v/>
      </c>
      <c r="R36" s="1717"/>
      <c r="S36" s="1717"/>
      <c r="T36" s="1717"/>
      <c r="U36" s="1717"/>
      <c r="V36" s="1718"/>
      <c r="W36" s="1683" t="str">
        <f>IF('INGRESO DE DATOS'!I95&lt;&gt;"",'INGRESO DE DATOS'!I95,"")</f>
        <v/>
      </c>
      <c r="X36" s="1684"/>
      <c r="Y36" s="1684"/>
      <c r="Z36" s="1684"/>
      <c r="AA36" s="1684"/>
      <c r="AB36" s="1685"/>
      <c r="AC36" s="1692"/>
      <c r="AD36" s="1693"/>
      <c r="AE36" s="1693"/>
      <c r="AF36" s="1693"/>
      <c r="AG36" s="1693"/>
      <c r="AH36" s="1693"/>
      <c r="AI36" s="1694"/>
      <c r="AJ36" s="1683" t="str">
        <f>IF(W36="","",W36)</f>
        <v/>
      </c>
      <c r="AK36" s="1684"/>
      <c r="AL36" s="1684"/>
      <c r="AM36" s="1684"/>
      <c r="AN36" s="1684"/>
      <c r="AO36" s="1684"/>
      <c r="AP36" s="1685"/>
      <c r="AQ36" s="1730" t="str">
        <f>IF(Q36="","",IF(Q36&lt;&gt;0,IF(Q36="N.D","N.D",(AJ36*VLOOKUP(Q36,$CZ$14:$DQ$30,10,FALSE)))))</f>
        <v/>
      </c>
      <c r="AR36" s="1687"/>
      <c r="AS36" s="1687"/>
      <c r="AT36" s="1687"/>
      <c r="AU36" s="1687"/>
      <c r="AV36" s="1688"/>
      <c r="AW36" s="1732" t="s">
        <v>53</v>
      </c>
      <c r="AX36" s="1733"/>
      <c r="AY36" s="1733"/>
      <c r="AZ36" s="1733"/>
      <c r="BA36" s="1733"/>
      <c r="BB36" s="1733"/>
      <c r="BC36" s="1733"/>
      <c r="BD36" s="1733"/>
      <c r="BE36" s="1733"/>
      <c r="BF36" s="1734"/>
      <c r="BG36" s="1692"/>
      <c r="BH36" s="1693"/>
      <c r="BI36" s="1693"/>
      <c r="BJ36" s="1693"/>
      <c r="BK36" s="1694"/>
      <c r="BL36" s="1692"/>
      <c r="BM36" s="1693"/>
      <c r="BN36" s="1693"/>
      <c r="BO36" s="1693"/>
      <c r="BP36" s="1693"/>
      <c r="BQ36" s="1694"/>
      <c r="BR36" s="1692"/>
      <c r="BS36" s="1693"/>
      <c r="BT36" s="1693"/>
      <c r="BU36" s="1693"/>
      <c r="BV36" s="1693"/>
      <c r="BW36" s="1694"/>
      <c r="BX36" s="1692"/>
      <c r="BY36" s="1693"/>
      <c r="BZ36" s="1693"/>
      <c r="CA36" s="1693"/>
      <c r="CB36" s="1693"/>
      <c r="CC36" s="1693"/>
      <c r="CD36" s="1694"/>
      <c r="CE36" s="1692"/>
      <c r="CF36" s="1693"/>
      <c r="CG36" s="1693"/>
      <c r="CH36" s="1693"/>
      <c r="CI36" s="1693"/>
      <c r="CJ36" s="1693"/>
      <c r="CK36" s="1694"/>
      <c r="CL36" s="1692"/>
      <c r="CM36" s="1693"/>
      <c r="CN36" s="1693"/>
      <c r="CO36" s="1693"/>
      <c r="CP36" s="1693"/>
      <c r="CQ36" s="1693"/>
      <c r="CR36" s="1731"/>
    </row>
    <row r="37" spans="2:119" ht="15.75" customHeight="1" x14ac:dyDescent="0.2">
      <c r="B37" s="1660">
        <v>21</v>
      </c>
      <c r="C37" s="1661"/>
      <c r="D37" s="1661"/>
      <c r="E37" s="1661"/>
      <c r="F37" s="1716" t="str">
        <f>IF('INGRESO DE DATOS'!A96&lt;&gt;"",'INGRESO DE DATOS'!A96,"")</f>
        <v/>
      </c>
      <c r="G37" s="1717"/>
      <c r="H37" s="1717"/>
      <c r="I37" s="1717"/>
      <c r="J37" s="1717"/>
      <c r="K37" s="1718"/>
      <c r="L37" s="1686"/>
      <c r="M37" s="1687"/>
      <c r="N37" s="1687"/>
      <c r="O37" s="1687"/>
      <c r="P37" s="1729"/>
      <c r="Q37" s="1716" t="str">
        <f>IF('INGRESO DE DATOS'!H96&lt;&gt;"",'INGRESO DE DATOS'!H96,"")</f>
        <v/>
      </c>
      <c r="R37" s="1717"/>
      <c r="S37" s="1717"/>
      <c r="T37" s="1717"/>
      <c r="U37" s="1717"/>
      <c r="V37" s="1718"/>
      <c r="W37" s="1683" t="str">
        <f>IF('INGRESO DE DATOS'!I96&lt;&gt;"",'INGRESO DE DATOS'!I96,"")</f>
        <v/>
      </c>
      <c r="X37" s="1684"/>
      <c r="Y37" s="1684"/>
      <c r="Z37" s="1684"/>
      <c r="AA37" s="1684"/>
      <c r="AB37" s="1685"/>
      <c r="AC37" s="1692"/>
      <c r="AD37" s="1693"/>
      <c r="AE37" s="1693"/>
      <c r="AF37" s="1693"/>
      <c r="AG37" s="1693"/>
      <c r="AH37" s="1693"/>
      <c r="AI37" s="1694"/>
      <c r="AJ37" s="1683" t="str">
        <f>IF(W37="","",W37)</f>
        <v/>
      </c>
      <c r="AK37" s="1684"/>
      <c r="AL37" s="1684"/>
      <c r="AM37" s="1684"/>
      <c r="AN37" s="1684"/>
      <c r="AO37" s="1684"/>
      <c r="AP37" s="1685"/>
      <c r="AQ37" s="1730" t="str">
        <f>IF(Q37="","",IF(Q37&lt;&gt;0,IF(Q37="N.D","N.D",(AJ37*VLOOKUP(Q37,$CZ$14:$DQ$30,10,FALSE)))))</f>
        <v/>
      </c>
      <c r="AR37" s="1687"/>
      <c r="AS37" s="1687"/>
      <c r="AT37" s="1687"/>
      <c r="AU37" s="1687"/>
      <c r="AV37" s="1688"/>
      <c r="AW37" s="1660">
        <v>42</v>
      </c>
      <c r="AX37" s="1661"/>
      <c r="AY37" s="1661"/>
      <c r="AZ37" s="1661"/>
      <c r="BA37" s="1716" t="str">
        <f>IF('INGRESO DE DATOS'!A122&lt;&gt;"",'INGRESO DE DATOS'!A122,"")</f>
        <v/>
      </c>
      <c r="BB37" s="1717"/>
      <c r="BC37" s="1717"/>
      <c r="BD37" s="1717"/>
      <c r="BE37" s="1717"/>
      <c r="BF37" s="1718"/>
      <c r="BG37" s="1686"/>
      <c r="BH37" s="1687"/>
      <c r="BI37" s="1687"/>
      <c r="BJ37" s="1687"/>
      <c r="BK37" s="1729"/>
      <c r="BL37" s="1716" t="str">
        <f>IF('INGRESO DE DATOS'!H122&lt;&gt;"",'INGRESO DE DATOS'!H122,"")</f>
        <v/>
      </c>
      <c r="BM37" s="1717"/>
      <c r="BN37" s="1717"/>
      <c r="BO37" s="1717"/>
      <c r="BP37" s="1717"/>
      <c r="BQ37" s="1718"/>
      <c r="BR37" s="1683" t="str">
        <f>IF('INGRESO DE DATOS'!I122&lt;&gt;"",'INGRESO DE DATOS'!I122,"")</f>
        <v/>
      </c>
      <c r="BS37" s="1684"/>
      <c r="BT37" s="1684"/>
      <c r="BU37" s="1684"/>
      <c r="BV37" s="1684"/>
      <c r="BW37" s="1685"/>
      <c r="BX37" s="1692"/>
      <c r="BY37" s="1693"/>
      <c r="BZ37" s="1693"/>
      <c r="CA37" s="1693"/>
      <c r="CB37" s="1693"/>
      <c r="CC37" s="1693"/>
      <c r="CD37" s="1694"/>
      <c r="CE37" s="1683" t="str">
        <f>IF(BR37="","",BR37)</f>
        <v/>
      </c>
      <c r="CF37" s="1684"/>
      <c r="CG37" s="1684"/>
      <c r="CH37" s="1684"/>
      <c r="CI37" s="1684"/>
      <c r="CJ37" s="1684"/>
      <c r="CK37" s="1685"/>
      <c r="CL37" s="1730" t="str">
        <f>IF(BL37="","",IF(BL37&lt;&gt;0,IF(BL37="N.D","N.D",(BR37*VLOOKUP(BL37,$CZ$14:$DQ$30,10,FALSE)))))</f>
        <v/>
      </c>
      <c r="CM37" s="1687"/>
      <c r="CN37" s="1687"/>
      <c r="CO37" s="1687"/>
      <c r="CP37" s="1687"/>
      <c r="CQ37" s="1687"/>
      <c r="CR37" s="1688"/>
    </row>
    <row r="38" spans="2:119" ht="15.75" customHeight="1" x14ac:dyDescent="0.2">
      <c r="B38" s="1732" t="s">
        <v>53</v>
      </c>
      <c r="C38" s="1733"/>
      <c r="D38" s="1733"/>
      <c r="E38" s="1733"/>
      <c r="F38" s="1733"/>
      <c r="G38" s="1733"/>
      <c r="H38" s="1733"/>
      <c r="I38" s="1733"/>
      <c r="J38" s="1733"/>
      <c r="K38" s="1734"/>
      <c r="L38" s="1735"/>
      <c r="M38" s="1736"/>
      <c r="N38" s="1736"/>
      <c r="O38" s="1736"/>
      <c r="P38" s="1737"/>
      <c r="Q38" s="1735"/>
      <c r="R38" s="1736"/>
      <c r="S38" s="1736"/>
      <c r="T38" s="1736"/>
      <c r="U38" s="1736"/>
      <c r="V38" s="1737"/>
      <c r="W38" s="1692"/>
      <c r="X38" s="1693"/>
      <c r="Y38" s="1693"/>
      <c r="Z38" s="1693"/>
      <c r="AA38" s="1693"/>
      <c r="AB38" s="1694"/>
      <c r="AC38" s="1692"/>
      <c r="AD38" s="1693"/>
      <c r="AE38" s="1693"/>
      <c r="AF38" s="1693"/>
      <c r="AG38" s="1693"/>
      <c r="AH38" s="1693"/>
      <c r="AI38" s="1694"/>
      <c r="AJ38" s="1692"/>
      <c r="AK38" s="1693"/>
      <c r="AL38" s="1693"/>
      <c r="AM38" s="1693"/>
      <c r="AN38" s="1693"/>
      <c r="AO38" s="1693"/>
      <c r="AP38" s="1694"/>
      <c r="AQ38" s="1692"/>
      <c r="AR38" s="1693"/>
      <c r="AS38" s="1693"/>
      <c r="AT38" s="1693"/>
      <c r="AU38" s="1693"/>
      <c r="AV38" s="1731"/>
      <c r="AW38" s="1712">
        <v>43</v>
      </c>
      <c r="AX38" s="1693"/>
      <c r="AY38" s="1693"/>
      <c r="AZ38" s="1694"/>
      <c r="BA38" s="1716" t="str">
        <f>IF('INGRESO DE DATOS'!A123&lt;&gt;"",'INGRESO DE DATOS'!A123,"")</f>
        <v/>
      </c>
      <c r="BB38" s="1717"/>
      <c r="BC38" s="1717"/>
      <c r="BD38" s="1717"/>
      <c r="BE38" s="1717"/>
      <c r="BF38" s="1718"/>
      <c r="BG38" s="1686"/>
      <c r="BH38" s="1687"/>
      <c r="BI38" s="1687"/>
      <c r="BJ38" s="1687"/>
      <c r="BK38" s="1729"/>
      <c r="BL38" s="1716" t="str">
        <f>IF('INGRESO DE DATOS'!H123&lt;&gt;"",'INGRESO DE DATOS'!H123,"")</f>
        <v/>
      </c>
      <c r="BM38" s="1717"/>
      <c r="BN38" s="1717"/>
      <c r="BO38" s="1717"/>
      <c r="BP38" s="1717"/>
      <c r="BQ38" s="1718"/>
      <c r="BR38" s="1683" t="str">
        <f>IF('INGRESO DE DATOS'!I123&lt;&gt;"",'INGRESO DE DATOS'!I123,"")</f>
        <v/>
      </c>
      <c r="BS38" s="1684"/>
      <c r="BT38" s="1684"/>
      <c r="BU38" s="1684"/>
      <c r="BV38" s="1684"/>
      <c r="BW38" s="1685"/>
      <c r="BX38" s="1692"/>
      <c r="BY38" s="1693"/>
      <c r="BZ38" s="1693"/>
      <c r="CA38" s="1693"/>
      <c r="CB38" s="1693"/>
      <c r="CC38" s="1693"/>
      <c r="CD38" s="1694"/>
      <c r="CE38" s="1683" t="str">
        <f>IF(BR38="","",BR38)</f>
        <v/>
      </c>
      <c r="CF38" s="1684"/>
      <c r="CG38" s="1684"/>
      <c r="CH38" s="1684"/>
      <c r="CI38" s="1684"/>
      <c r="CJ38" s="1684"/>
      <c r="CK38" s="1685"/>
      <c r="CL38" s="1730" t="str">
        <f>IF(BL38="","",IF(BL38&lt;&gt;0,IF(BL38="N.D","N.D",(BR38*VLOOKUP(BL38,$CZ$14:$DQ$30,10,FALSE)))))</f>
        <v/>
      </c>
      <c r="CM38" s="1687"/>
      <c r="CN38" s="1687"/>
      <c r="CO38" s="1687"/>
      <c r="CP38" s="1687"/>
      <c r="CQ38" s="1687"/>
      <c r="CR38" s="1688"/>
    </row>
    <row r="39" spans="2:119" ht="15.75" customHeight="1" x14ac:dyDescent="0.2">
      <c r="B39" s="1752">
        <v>22</v>
      </c>
      <c r="C39" s="1753"/>
      <c r="D39" s="1753"/>
      <c r="E39" s="1753"/>
      <c r="F39" s="1754" t="str">
        <f>IF('INGRESO DE DATOS'!A98&lt;&gt;"",'INGRESO DE DATOS'!A98,"")</f>
        <v/>
      </c>
      <c r="G39" s="1755"/>
      <c r="H39" s="1755"/>
      <c r="I39" s="1755"/>
      <c r="J39" s="1755"/>
      <c r="K39" s="1756"/>
      <c r="L39" s="1757"/>
      <c r="M39" s="1758"/>
      <c r="N39" s="1758"/>
      <c r="O39" s="1758"/>
      <c r="P39" s="1759"/>
      <c r="Q39" s="1754" t="str">
        <f>IF('INGRESO DE DATOS'!H98&lt;&gt;"",'INGRESO DE DATOS'!H98,"")</f>
        <v/>
      </c>
      <c r="R39" s="1755"/>
      <c r="S39" s="1755"/>
      <c r="T39" s="1755"/>
      <c r="U39" s="1755"/>
      <c r="V39" s="1756"/>
      <c r="W39" s="1760" t="str">
        <f>IF('INGRESO DE DATOS'!I98&lt;&gt;"",'INGRESO DE DATOS'!I98,"")</f>
        <v/>
      </c>
      <c r="X39" s="1761"/>
      <c r="Y39" s="1761"/>
      <c r="Z39" s="1761"/>
      <c r="AA39" s="1761"/>
      <c r="AB39" s="1762"/>
      <c r="AC39" s="1763"/>
      <c r="AD39" s="1764"/>
      <c r="AE39" s="1764"/>
      <c r="AF39" s="1764"/>
      <c r="AG39" s="1764"/>
      <c r="AH39" s="1764"/>
      <c r="AI39" s="1765"/>
      <c r="AJ39" s="1760" t="str">
        <f>IF(W39="","",W39)</f>
        <v/>
      </c>
      <c r="AK39" s="1761"/>
      <c r="AL39" s="1761"/>
      <c r="AM39" s="1761"/>
      <c r="AN39" s="1761"/>
      <c r="AO39" s="1761"/>
      <c r="AP39" s="1762"/>
      <c r="AQ39" s="1766" t="str">
        <f>IF(Q39="","",IF(Q39&lt;&gt;0,IF(Q39="N.D","N.D",(AJ39*VLOOKUP(Q39,$CZ$14:$DQ$30,10,FALSE)))))</f>
        <v/>
      </c>
      <c r="AR39" s="1758"/>
      <c r="AS39" s="1758"/>
      <c r="AT39" s="1758"/>
      <c r="AU39" s="1758"/>
      <c r="AV39" s="1767"/>
      <c r="AW39" s="1752">
        <v>44</v>
      </c>
      <c r="AX39" s="1753"/>
      <c r="AY39" s="1753"/>
      <c r="AZ39" s="1753"/>
      <c r="BA39" s="1768" t="s">
        <v>52</v>
      </c>
      <c r="BB39" s="1769"/>
      <c r="BC39" s="1769"/>
      <c r="BD39" s="1769"/>
      <c r="BE39" s="1769"/>
      <c r="BF39" s="1770"/>
      <c r="BG39" s="1757"/>
      <c r="BH39" s="1758"/>
      <c r="BI39" s="1758"/>
      <c r="BJ39" s="1758"/>
      <c r="BK39" s="1759"/>
      <c r="BL39" s="1754" t="str">
        <f>IF('INGRESO DE DATOS'!H124&lt;&gt;"",'INGRESO DE DATOS'!H124,"")</f>
        <v/>
      </c>
      <c r="BM39" s="1755"/>
      <c r="BN39" s="1755"/>
      <c r="BO39" s="1755"/>
      <c r="BP39" s="1755"/>
      <c r="BQ39" s="1756"/>
      <c r="BR39" s="1760" t="str">
        <f>IF('INGRESO DE DATOS'!I124&lt;&gt;"",'INGRESO DE DATOS'!I124,"")</f>
        <v/>
      </c>
      <c r="BS39" s="1761"/>
      <c r="BT39" s="1761"/>
      <c r="BU39" s="1761"/>
      <c r="BV39" s="1761"/>
      <c r="BW39" s="1762"/>
      <c r="BX39" s="1763"/>
      <c r="BY39" s="1764"/>
      <c r="BZ39" s="1764"/>
      <c r="CA39" s="1764"/>
      <c r="CB39" s="1764"/>
      <c r="CC39" s="1764"/>
      <c r="CD39" s="1765"/>
      <c r="CE39" s="1760" t="str">
        <f>IF(BR39="","",BR39)</f>
        <v/>
      </c>
      <c r="CF39" s="1761"/>
      <c r="CG39" s="1761"/>
      <c r="CH39" s="1761"/>
      <c r="CI39" s="1761"/>
      <c r="CJ39" s="1761"/>
      <c r="CK39" s="1762"/>
      <c r="CL39" s="1766" t="str">
        <f>IF(BL39="","",IF(BL39&lt;&gt;0,IF(BL39="N.D","N.D",(BR39*VLOOKUP(BL39,$CZ$14:$DQ$30,10,FALSE)))))</f>
        <v/>
      </c>
      <c r="CM39" s="1758"/>
      <c r="CN39" s="1758"/>
      <c r="CO39" s="1758"/>
      <c r="CP39" s="1758"/>
      <c r="CQ39" s="1758"/>
      <c r="CR39" s="1767"/>
    </row>
    <row r="40" spans="2:119" s="676" customFormat="1" ht="16.5" customHeight="1" x14ac:dyDescent="0.2">
      <c r="B40" s="1738" t="s">
        <v>54</v>
      </c>
      <c r="C40" s="1739"/>
      <c r="D40" s="1739"/>
      <c r="E40" s="1739"/>
      <c r="F40" s="1740"/>
      <c r="G40" s="1744" t="s">
        <v>303</v>
      </c>
      <c r="H40" s="1745"/>
      <c r="I40" s="1745"/>
      <c r="J40" s="1745"/>
      <c r="K40" s="1745"/>
      <c r="L40" s="1745"/>
      <c r="M40" s="1746"/>
      <c r="N40" s="1844" t="s">
        <v>254</v>
      </c>
      <c r="O40" s="1845"/>
      <c r="P40" s="1845"/>
      <c r="Q40" s="1845"/>
      <c r="R40" s="1845"/>
      <c r="S40" s="1845"/>
      <c r="T40" s="1845"/>
      <c r="U40" s="1845"/>
      <c r="V40" s="1845"/>
      <c r="W40" s="1845"/>
      <c r="X40" s="1845"/>
      <c r="Y40" s="1845"/>
      <c r="Z40" s="1845"/>
      <c r="AA40" s="1845"/>
      <c r="AB40" s="1845"/>
      <c r="AC40" s="1846"/>
      <c r="AD40" s="694" t="s">
        <v>55</v>
      </c>
      <c r="AM40" s="1849" t="s">
        <v>329</v>
      </c>
      <c r="AN40" s="1849"/>
      <c r="AO40" s="1849"/>
      <c r="AP40" s="1849"/>
      <c r="AQ40" s="1849"/>
      <c r="AR40" s="1849"/>
      <c r="AS40" s="1849"/>
      <c r="AT40" s="1849"/>
      <c r="AU40" s="1849"/>
      <c r="AV40" s="1849"/>
      <c r="AW40" s="1849"/>
      <c r="AX40" s="1849"/>
      <c r="AY40" s="1849"/>
      <c r="AZ40" s="1849"/>
      <c r="BA40" s="1849"/>
      <c r="BB40" s="1849"/>
      <c r="BC40" s="1849"/>
      <c r="BD40" s="1849"/>
      <c r="BE40" s="1849"/>
      <c r="BF40" s="1849"/>
      <c r="BG40" s="1849"/>
      <c r="BH40" s="1849"/>
      <c r="BI40" s="1849"/>
      <c r="BJ40" s="1849"/>
      <c r="BK40" s="1849"/>
      <c r="BL40" s="1849"/>
      <c r="BM40" s="1849"/>
      <c r="BN40" s="1849"/>
      <c r="BO40" s="1849"/>
      <c r="BP40" s="1849"/>
      <c r="BQ40" s="1849"/>
      <c r="BR40" s="1849"/>
      <c r="BS40" s="1849"/>
      <c r="BT40" s="1849"/>
      <c r="BU40" s="1849"/>
      <c r="BV40" s="1849"/>
      <c r="BW40" s="1849"/>
      <c r="BX40" s="1849"/>
      <c r="BY40" s="1849"/>
      <c r="BZ40" s="1849"/>
      <c r="CA40" s="1849"/>
      <c r="CB40" s="1849"/>
      <c r="CC40" s="1849"/>
      <c r="CD40" s="1849"/>
      <c r="CE40" s="1849"/>
      <c r="CF40" s="1849"/>
      <c r="CG40" s="1849"/>
      <c r="CH40" s="1849"/>
      <c r="CI40" s="1849"/>
      <c r="CJ40" s="1849"/>
      <c r="CK40" s="1849"/>
      <c r="CL40" s="1849"/>
      <c r="CM40" s="1849"/>
      <c r="CN40" s="1849"/>
      <c r="CO40" s="1849"/>
      <c r="CP40" s="1849"/>
      <c r="CQ40" s="1849"/>
      <c r="CR40" s="695"/>
      <c r="CS40" s="696"/>
      <c r="CT40" s="696"/>
      <c r="CU40" s="696"/>
      <c r="CV40" s="696"/>
      <c r="CW40" s="696"/>
      <c r="CX40" s="696"/>
      <c r="CY40" s="696"/>
      <c r="CZ40" s="696"/>
      <c r="DA40" s="696"/>
      <c r="DB40" s="696"/>
      <c r="DC40" s="696"/>
      <c r="DD40" s="696"/>
      <c r="DE40" s="696"/>
      <c r="DF40" s="696"/>
      <c r="DG40" s="696"/>
      <c r="DH40" s="696"/>
      <c r="DI40" s="696"/>
      <c r="DJ40" s="696"/>
      <c r="DK40" s="696"/>
      <c r="DL40" s="696"/>
      <c r="DM40" s="696"/>
      <c r="DN40" s="696"/>
      <c r="DO40" s="696"/>
    </row>
    <row r="41" spans="2:119" s="676" customFormat="1" ht="10.5" customHeight="1" x14ac:dyDescent="0.2">
      <c r="B41" s="1741"/>
      <c r="C41" s="1740"/>
      <c r="D41" s="1740"/>
      <c r="E41" s="1740"/>
      <c r="F41" s="1740"/>
      <c r="G41" s="697"/>
      <c r="H41" s="1747"/>
      <c r="I41" s="1747"/>
      <c r="J41" s="1747"/>
      <c r="K41" s="1747"/>
      <c r="L41" s="1747"/>
      <c r="M41" s="698"/>
      <c r="N41" s="1844"/>
      <c r="O41" s="1845"/>
      <c r="P41" s="1845"/>
      <c r="Q41" s="1845"/>
      <c r="R41" s="1845"/>
      <c r="S41" s="1845"/>
      <c r="T41" s="1845"/>
      <c r="U41" s="1845"/>
      <c r="V41" s="1845"/>
      <c r="W41" s="1845"/>
      <c r="X41" s="1845"/>
      <c r="Y41" s="1845"/>
      <c r="Z41" s="1845"/>
      <c r="AA41" s="1845"/>
      <c r="AB41" s="1845"/>
      <c r="AC41" s="1846"/>
      <c r="AD41" s="659"/>
      <c r="AE41" s="1850"/>
      <c r="AF41" s="1850"/>
      <c r="AG41" s="1850"/>
      <c r="AH41" s="1850"/>
      <c r="AI41" s="1850"/>
      <c r="AJ41" s="1850"/>
      <c r="AK41" s="1850"/>
      <c r="AL41" s="1850"/>
      <c r="AM41" s="1850"/>
      <c r="AN41" s="1850"/>
      <c r="AO41" s="1850"/>
      <c r="AP41" s="1850"/>
      <c r="AQ41" s="1850"/>
      <c r="AR41" s="1850"/>
      <c r="AS41" s="1850"/>
      <c r="AT41" s="1850"/>
      <c r="AU41" s="1850"/>
      <c r="AV41" s="1850"/>
      <c r="AW41" s="1850"/>
      <c r="AX41" s="1850"/>
      <c r="AY41" s="1850"/>
      <c r="AZ41" s="1850"/>
      <c r="BA41" s="1850"/>
      <c r="BB41" s="1850"/>
      <c r="BC41" s="1850"/>
      <c r="BD41" s="1850"/>
      <c r="BE41" s="1850"/>
      <c r="BF41" s="1850"/>
      <c r="BG41" s="1850"/>
      <c r="BH41" s="1850"/>
      <c r="BI41" s="1850"/>
      <c r="BJ41" s="1850"/>
      <c r="BK41" s="1850"/>
      <c r="BL41" s="1850"/>
      <c r="BM41" s="1850"/>
      <c r="BN41" s="1850"/>
      <c r="BO41" s="1850"/>
      <c r="BP41" s="1850"/>
      <c r="BQ41" s="1850"/>
      <c r="BR41" s="1850"/>
      <c r="BS41" s="1850"/>
      <c r="BT41" s="1850"/>
      <c r="BU41" s="1850"/>
      <c r="BV41" s="1850"/>
      <c r="BW41" s="1850"/>
      <c r="BX41" s="1850"/>
      <c r="BY41" s="1850"/>
      <c r="BZ41" s="1850"/>
      <c r="CA41" s="1850"/>
      <c r="CB41" s="1850"/>
      <c r="CC41" s="1850"/>
      <c r="CD41" s="1850"/>
      <c r="CE41" s="1850"/>
      <c r="CF41" s="1850"/>
      <c r="CG41" s="1850"/>
      <c r="CH41" s="1850"/>
      <c r="CI41" s="1850"/>
      <c r="CJ41" s="1850"/>
      <c r="CK41" s="1850"/>
      <c r="CL41" s="1850"/>
      <c r="CM41" s="1850"/>
      <c r="CN41" s="1850"/>
      <c r="CO41" s="1850"/>
      <c r="CP41" s="1850"/>
      <c r="CQ41" s="1850"/>
      <c r="CR41" s="695"/>
      <c r="CS41" s="696"/>
      <c r="CT41" s="696"/>
      <c r="CU41" s="696"/>
      <c r="CV41" s="696"/>
      <c r="CW41" s="696"/>
      <c r="CX41" s="696"/>
      <c r="CY41" s="696"/>
      <c r="CZ41" s="696"/>
      <c r="DA41" s="696"/>
      <c r="DB41" s="696"/>
      <c r="DC41" s="696"/>
      <c r="DD41" s="696"/>
      <c r="DE41" s="696"/>
      <c r="DF41" s="696"/>
      <c r="DG41" s="696"/>
      <c r="DH41" s="696"/>
      <c r="DI41" s="696"/>
      <c r="DJ41" s="696"/>
      <c r="DK41" s="696"/>
      <c r="DL41" s="696"/>
      <c r="DM41" s="696"/>
      <c r="DN41" s="696"/>
      <c r="DO41" s="696"/>
    </row>
    <row r="42" spans="2:119" s="676" customFormat="1" ht="3.75" customHeight="1" x14ac:dyDescent="0.2">
      <c r="B42" s="1742"/>
      <c r="C42" s="1743"/>
      <c r="D42" s="1743"/>
      <c r="E42" s="1743"/>
      <c r="F42" s="1743"/>
      <c r="G42" s="699"/>
      <c r="H42" s="700"/>
      <c r="I42" s="700"/>
      <c r="J42" s="700"/>
      <c r="K42" s="700"/>
      <c r="L42" s="700"/>
      <c r="M42" s="701"/>
      <c r="N42" s="1847"/>
      <c r="O42" s="1747"/>
      <c r="P42" s="1747"/>
      <c r="Q42" s="1747"/>
      <c r="R42" s="1747"/>
      <c r="S42" s="1747"/>
      <c r="T42" s="1747"/>
      <c r="U42" s="1747"/>
      <c r="V42" s="1747"/>
      <c r="W42" s="1747"/>
      <c r="X42" s="1747"/>
      <c r="Y42" s="1747"/>
      <c r="Z42" s="1747"/>
      <c r="AA42" s="1747"/>
      <c r="AB42" s="1747"/>
      <c r="AC42" s="1848"/>
      <c r="AD42" s="660"/>
      <c r="AE42" s="1849"/>
      <c r="AF42" s="1849"/>
      <c r="AG42" s="1849"/>
      <c r="AH42" s="1849"/>
      <c r="AI42" s="1849"/>
      <c r="AJ42" s="1849"/>
      <c r="AK42" s="1849"/>
      <c r="AL42" s="1849"/>
      <c r="AM42" s="1849"/>
      <c r="AN42" s="1849"/>
      <c r="AO42" s="1849"/>
      <c r="AP42" s="1849"/>
      <c r="AQ42" s="1849"/>
      <c r="AR42" s="1849"/>
      <c r="AS42" s="1849"/>
      <c r="AT42" s="1849"/>
      <c r="AU42" s="1849"/>
      <c r="AV42" s="1849"/>
      <c r="AW42" s="1849"/>
      <c r="AX42" s="1849"/>
      <c r="AY42" s="1849"/>
      <c r="AZ42" s="1849"/>
      <c r="BA42" s="1849"/>
      <c r="BB42" s="1849"/>
      <c r="BC42" s="1849"/>
      <c r="BD42" s="1849"/>
      <c r="BE42" s="1849"/>
      <c r="BF42" s="1849"/>
      <c r="BG42" s="1849"/>
      <c r="BH42" s="1849"/>
      <c r="BI42" s="1849"/>
      <c r="BJ42" s="1849"/>
      <c r="BK42" s="1849"/>
      <c r="BL42" s="1849"/>
      <c r="BM42" s="1849"/>
      <c r="BN42" s="1849"/>
      <c r="BO42" s="1849"/>
      <c r="BP42" s="1849"/>
      <c r="BQ42" s="1849"/>
      <c r="BR42" s="1849"/>
      <c r="BS42" s="1849"/>
      <c r="BT42" s="1849"/>
      <c r="BU42" s="1849"/>
      <c r="BV42" s="1849"/>
      <c r="BW42" s="1849"/>
      <c r="BX42" s="1849"/>
      <c r="BY42" s="1849"/>
      <c r="BZ42" s="1849"/>
      <c r="CA42" s="1849"/>
      <c r="CB42" s="1849"/>
      <c r="CC42" s="1849"/>
      <c r="CD42" s="1849"/>
      <c r="CE42" s="1849"/>
      <c r="CF42" s="1849"/>
      <c r="CG42" s="1849"/>
      <c r="CH42" s="1849"/>
      <c r="CI42" s="1849"/>
      <c r="CJ42" s="1849"/>
      <c r="CK42" s="1849"/>
      <c r="CL42" s="1849"/>
      <c r="CM42" s="1849"/>
      <c r="CN42" s="1849"/>
      <c r="CO42" s="1849"/>
      <c r="CP42" s="1849"/>
      <c r="CQ42" s="1849"/>
      <c r="CR42" s="695"/>
      <c r="CS42" s="696"/>
      <c r="CT42" s="696"/>
      <c r="CU42" s="696"/>
      <c r="CV42" s="696"/>
      <c r="CW42" s="696"/>
      <c r="CX42" s="696"/>
      <c r="CY42" s="696"/>
      <c r="CZ42" s="696"/>
      <c r="DA42" s="696"/>
      <c r="DB42" s="696"/>
      <c r="DC42" s="696"/>
      <c r="DD42" s="696"/>
      <c r="DE42" s="696"/>
      <c r="DF42" s="696"/>
      <c r="DG42" s="696"/>
      <c r="DH42" s="696"/>
      <c r="DI42" s="696"/>
      <c r="DJ42" s="696"/>
      <c r="DK42" s="696"/>
      <c r="DL42" s="696"/>
      <c r="DM42" s="696"/>
      <c r="DN42" s="696"/>
      <c r="DO42" s="696"/>
    </row>
    <row r="43" spans="2:119" s="676" customFormat="1" ht="16.5" customHeight="1" x14ac:dyDescent="0.2">
      <c r="B43" s="1786" t="s">
        <v>56</v>
      </c>
      <c r="C43" s="1787"/>
      <c r="D43" s="1787"/>
      <c r="E43" s="1787"/>
      <c r="F43" s="1787"/>
      <c r="G43" s="1699"/>
      <c r="H43" s="1699"/>
      <c r="I43" s="1699"/>
      <c r="J43" s="1699"/>
      <c r="K43" s="1699"/>
      <c r="L43" s="1699"/>
      <c r="M43" s="1788"/>
      <c r="N43" s="1748" t="s">
        <v>255</v>
      </c>
      <c r="O43" s="1749"/>
      <c r="P43" s="1749"/>
      <c r="Q43" s="1749"/>
      <c r="R43" s="1749"/>
      <c r="S43" s="1749"/>
      <c r="T43" s="1749"/>
      <c r="U43" s="1750"/>
      <c r="V43" s="1721" t="str">
        <f>IF('INGRESO DE DATOS'!E83&lt;&gt;"",'INGRESO DE DATOS'!E83,"")</f>
        <v/>
      </c>
      <c r="W43" s="1722"/>
      <c r="X43" s="1722"/>
      <c r="Y43" s="1722"/>
      <c r="Z43" s="1722"/>
      <c r="AA43" s="1722"/>
      <c r="AB43" s="1722"/>
      <c r="AC43" s="1751"/>
      <c r="AD43" s="661"/>
      <c r="AE43" s="1851"/>
      <c r="AF43" s="1851"/>
      <c r="AG43" s="1851"/>
      <c r="AH43" s="1851"/>
      <c r="AI43" s="1851"/>
      <c r="AJ43" s="1851"/>
      <c r="AK43" s="1851"/>
      <c r="AL43" s="1851"/>
      <c r="AM43" s="1851"/>
      <c r="AN43" s="1851"/>
      <c r="AO43" s="1851"/>
      <c r="AP43" s="1851"/>
      <c r="AQ43" s="1851"/>
      <c r="AR43" s="1851"/>
      <c r="AS43" s="1851"/>
      <c r="AT43" s="1851"/>
      <c r="AU43" s="1851"/>
      <c r="AV43" s="1851"/>
      <c r="AW43" s="1851"/>
      <c r="AX43" s="1851"/>
      <c r="AY43" s="1851"/>
      <c r="AZ43" s="1851"/>
      <c r="BA43" s="1851"/>
      <c r="BB43" s="1851"/>
      <c r="BC43" s="1851"/>
      <c r="BD43" s="1851"/>
      <c r="BE43" s="1851"/>
      <c r="BF43" s="1851"/>
      <c r="BG43" s="1851"/>
      <c r="BH43" s="1851"/>
      <c r="BI43" s="1851"/>
      <c r="BJ43" s="1851"/>
      <c r="BK43" s="1851"/>
      <c r="BL43" s="1851"/>
      <c r="BM43" s="1851"/>
      <c r="BN43" s="1851"/>
      <c r="BO43" s="1851"/>
      <c r="BP43" s="1851"/>
      <c r="BQ43" s="1851"/>
      <c r="BR43" s="1851"/>
      <c r="BS43" s="1851"/>
      <c r="BT43" s="1851"/>
      <c r="BU43" s="1851"/>
      <c r="BV43" s="1851"/>
      <c r="BW43" s="1851"/>
      <c r="BX43" s="1851"/>
      <c r="BY43" s="1851"/>
      <c r="BZ43" s="1851"/>
      <c r="CA43" s="1851"/>
      <c r="CB43" s="1851"/>
      <c r="CC43" s="1851"/>
      <c r="CD43" s="1851"/>
      <c r="CE43" s="1851"/>
      <c r="CF43" s="1851"/>
      <c r="CG43" s="1851"/>
      <c r="CH43" s="1851"/>
      <c r="CI43" s="1851"/>
      <c r="CJ43" s="1851"/>
      <c r="CK43" s="1851"/>
      <c r="CL43" s="1851"/>
      <c r="CM43" s="1851"/>
      <c r="CN43" s="1851"/>
      <c r="CO43" s="1851"/>
      <c r="CP43" s="1851"/>
      <c r="CQ43" s="1851"/>
      <c r="CR43" s="679"/>
    </row>
    <row r="44" spans="2:119" s="676" customFormat="1" ht="16.5" customHeight="1" x14ac:dyDescent="0.2">
      <c r="B44" s="1779" t="s">
        <v>57</v>
      </c>
      <c r="C44" s="1780"/>
      <c r="D44" s="1780"/>
      <c r="E44" s="1780"/>
      <c r="F44" s="1780"/>
      <c r="G44" s="1661"/>
      <c r="H44" s="1661"/>
      <c r="I44" s="1661"/>
      <c r="J44" s="1661"/>
      <c r="K44" s="1661"/>
      <c r="L44" s="1661"/>
      <c r="M44" s="1781"/>
      <c r="N44" s="1782" t="s">
        <v>259</v>
      </c>
      <c r="O44" s="1783"/>
      <c r="P44" s="1783"/>
      <c r="Q44" s="1783"/>
      <c r="R44" s="1783"/>
      <c r="S44" s="1783"/>
      <c r="T44" s="1783"/>
      <c r="U44" s="1784"/>
      <c r="V44" s="1716" t="str">
        <f>IF('INGRESO DE DATOS'!E87&lt;&gt;"",'INGRESO DE DATOS'!E87,"")</f>
        <v/>
      </c>
      <c r="W44" s="1717"/>
      <c r="X44" s="1717"/>
      <c r="Y44" s="1717"/>
      <c r="Z44" s="1717"/>
      <c r="AA44" s="1717"/>
      <c r="AB44" s="1717"/>
      <c r="AC44" s="1785"/>
      <c r="AD44" s="702"/>
      <c r="AE44" s="1673"/>
      <c r="AF44" s="1673"/>
      <c r="AG44" s="1673"/>
      <c r="AH44" s="1673"/>
      <c r="AI44" s="1673"/>
      <c r="AJ44" s="1673"/>
      <c r="AK44" s="1673"/>
      <c r="AL44" s="1673"/>
      <c r="AM44" s="1673"/>
      <c r="AN44" s="1673"/>
      <c r="AO44" s="1673"/>
      <c r="AP44" s="1673"/>
      <c r="AQ44" s="1673"/>
      <c r="AR44" s="1673"/>
      <c r="AS44" s="1673"/>
      <c r="AT44" s="1673"/>
      <c r="AU44" s="1673"/>
      <c r="AV44" s="1673"/>
      <c r="AW44" s="1673"/>
      <c r="AX44" s="1673"/>
      <c r="AY44" s="1673"/>
      <c r="AZ44" s="1673"/>
      <c r="BA44" s="1673"/>
      <c r="BB44" s="1673"/>
      <c r="BC44" s="1673"/>
      <c r="BD44" s="1673"/>
      <c r="BE44" s="1673"/>
      <c r="BF44" s="1673"/>
      <c r="BG44" s="1673"/>
      <c r="BH44" s="1673"/>
      <c r="BI44" s="1673"/>
      <c r="BJ44" s="1673"/>
      <c r="BK44" s="1673"/>
      <c r="BL44" s="1673"/>
      <c r="BM44" s="1673"/>
      <c r="BN44" s="1673"/>
      <c r="BO44" s="1673"/>
      <c r="BP44" s="1673"/>
      <c r="BQ44" s="1673"/>
      <c r="BR44" s="1673"/>
      <c r="BS44" s="1673"/>
      <c r="BT44" s="1673"/>
      <c r="BU44" s="1673"/>
      <c r="BV44" s="1673"/>
      <c r="BW44" s="1673"/>
      <c r="BX44" s="1673"/>
      <c r="BY44" s="1673"/>
      <c r="BZ44" s="1673"/>
      <c r="CA44" s="1673"/>
      <c r="CB44" s="1673"/>
      <c r="CC44" s="1673"/>
      <c r="CD44" s="1673"/>
      <c r="CE44" s="1673"/>
      <c r="CF44" s="1673"/>
      <c r="CG44" s="1673"/>
      <c r="CH44" s="1673"/>
      <c r="CI44" s="1673"/>
      <c r="CJ44" s="1673"/>
      <c r="CK44" s="1673"/>
      <c r="CL44" s="1673"/>
      <c r="CM44" s="1673"/>
      <c r="CN44" s="1673"/>
      <c r="CO44" s="1673"/>
      <c r="CP44" s="1673"/>
      <c r="CQ44" s="1673"/>
      <c r="CR44" s="704"/>
    </row>
    <row r="45" spans="2:119" s="676" customFormat="1" ht="16.5" customHeight="1" x14ac:dyDescent="0.2">
      <c r="B45" s="1779" t="s">
        <v>58</v>
      </c>
      <c r="C45" s="1780"/>
      <c r="D45" s="1780"/>
      <c r="E45" s="1780"/>
      <c r="F45" s="1780"/>
      <c r="G45" s="1661"/>
      <c r="H45" s="1661"/>
      <c r="I45" s="1661"/>
      <c r="J45" s="1661"/>
      <c r="K45" s="1661"/>
      <c r="L45" s="1661"/>
      <c r="M45" s="1781"/>
      <c r="N45" s="1782" t="s">
        <v>256</v>
      </c>
      <c r="O45" s="1783"/>
      <c r="P45" s="1783"/>
      <c r="Q45" s="1783"/>
      <c r="R45" s="1783"/>
      <c r="S45" s="1783"/>
      <c r="T45" s="1783"/>
      <c r="U45" s="1784"/>
      <c r="V45" s="1716" t="str">
        <f>IF('INGRESO DE DATOS'!E91&lt;&gt;"",'INGRESO DE DATOS'!E91,"")</f>
        <v/>
      </c>
      <c r="W45" s="1717"/>
      <c r="X45" s="1717"/>
      <c r="Y45" s="1717"/>
      <c r="Z45" s="1717"/>
      <c r="AA45" s="1717"/>
      <c r="AB45" s="1717"/>
      <c r="AC45" s="1785"/>
      <c r="AD45" s="705" t="s">
        <v>59</v>
      </c>
      <c r="AE45" s="705"/>
      <c r="AF45" s="705"/>
      <c r="AG45" s="705"/>
      <c r="AH45" s="705"/>
      <c r="AI45" s="1843" t="str">
        <f>IF('INGRESO DE DATOS'!I125&lt;&gt;"",'INGRESO DE DATOS'!I125,"")</f>
        <v/>
      </c>
      <c r="AJ45" s="1843"/>
      <c r="AK45" s="1843"/>
      <c r="AL45" s="1843"/>
      <c r="AM45" s="1843"/>
      <c r="AN45" s="1843"/>
      <c r="AO45" s="1843"/>
      <c r="AP45" s="1843"/>
      <c r="AQ45" s="1843"/>
      <c r="AR45" s="1843"/>
      <c r="AS45" s="1843"/>
      <c r="AT45" s="1843"/>
      <c r="AU45" s="1843"/>
      <c r="AV45" s="1843"/>
      <c r="AW45" s="1843"/>
      <c r="AX45" s="1843"/>
      <c r="AY45" s="1843"/>
      <c r="AZ45" s="1843"/>
      <c r="BA45" s="1843"/>
      <c r="BB45" s="1843"/>
      <c r="BC45" s="1843"/>
      <c r="BD45" s="1843"/>
      <c r="BE45" s="1843"/>
      <c r="BF45" s="1843"/>
      <c r="BG45" s="1843"/>
      <c r="BH45" s="1843"/>
      <c r="BI45" s="1843"/>
      <c r="BJ45" s="1843"/>
      <c r="BK45" s="1843"/>
      <c r="BL45" s="1843"/>
      <c r="BM45" s="1843"/>
      <c r="BN45" s="1843"/>
      <c r="BO45" s="1843"/>
      <c r="BP45" s="1843"/>
      <c r="BQ45" s="1843"/>
      <c r="BR45" s="1843"/>
      <c r="BS45" s="1843"/>
      <c r="BT45" s="1843"/>
      <c r="BU45" s="1843"/>
      <c r="BV45" s="1843"/>
      <c r="BW45" s="1843"/>
      <c r="BX45" s="1843"/>
      <c r="BY45" s="1843"/>
      <c r="BZ45" s="1843"/>
      <c r="CA45" s="1843"/>
      <c r="CB45" s="1843"/>
      <c r="CC45" s="1843"/>
      <c r="CD45" s="1843"/>
      <c r="CE45" s="1843"/>
      <c r="CF45" s="1843"/>
      <c r="CG45" s="1843"/>
      <c r="CH45" s="1843"/>
      <c r="CI45" s="1843"/>
      <c r="CJ45" s="1843"/>
      <c r="CK45" s="1843"/>
      <c r="CL45" s="1843"/>
      <c r="CM45" s="1843"/>
      <c r="CN45" s="1843"/>
      <c r="CO45" s="1843"/>
      <c r="CP45" s="1843"/>
      <c r="CQ45" s="1843"/>
      <c r="CR45" s="706"/>
    </row>
    <row r="46" spans="2:119" s="676" customFormat="1" ht="16.5" customHeight="1" x14ac:dyDescent="0.2">
      <c r="B46" s="1779" t="s">
        <v>60</v>
      </c>
      <c r="C46" s="1780"/>
      <c r="D46" s="1780"/>
      <c r="E46" s="1780"/>
      <c r="F46" s="1780"/>
      <c r="G46" s="1661"/>
      <c r="H46" s="1661"/>
      <c r="I46" s="1661"/>
      <c r="J46" s="1661"/>
      <c r="K46" s="1661"/>
      <c r="L46" s="1661"/>
      <c r="M46" s="1781"/>
      <c r="N46" s="1789" t="s">
        <v>304</v>
      </c>
      <c r="O46" s="1790"/>
      <c r="P46" s="1790"/>
      <c r="Q46" s="1790"/>
      <c r="R46" s="1790"/>
      <c r="S46" s="1790"/>
      <c r="T46" s="1790"/>
      <c r="U46" s="1791"/>
      <c r="V46" s="1798" t="str">
        <f>IF('INGRESO DE DATOS'!E95&lt;&gt;"",'INGRESO DE DATOS'!E95,"")</f>
        <v/>
      </c>
      <c r="W46" s="1799"/>
      <c r="X46" s="1799"/>
      <c r="Y46" s="1799"/>
      <c r="Z46" s="1799"/>
      <c r="AA46" s="1799"/>
      <c r="AB46" s="1799"/>
      <c r="AC46" s="1800"/>
      <c r="AD46" s="673"/>
      <c r="AI46" s="1840" t="s">
        <v>8</v>
      </c>
      <c r="AJ46" s="1840"/>
      <c r="AK46" s="1840"/>
      <c r="AL46" s="1840"/>
      <c r="AM46" s="1840"/>
      <c r="AN46" s="1840"/>
      <c r="AO46" s="1840"/>
      <c r="AP46" s="1840"/>
      <c r="AQ46" s="1840"/>
      <c r="AR46" s="1840"/>
      <c r="AS46" s="1840"/>
      <c r="AT46" s="1840"/>
      <c r="AU46" s="1840"/>
      <c r="AV46" s="1840"/>
      <c r="AW46" s="1840"/>
      <c r="AX46" s="1840"/>
      <c r="AY46" s="1840"/>
      <c r="AZ46" s="1840"/>
      <c r="BA46" s="1840"/>
      <c r="BB46" s="1840"/>
      <c r="BC46" s="1840"/>
      <c r="BD46" s="1840"/>
      <c r="BE46" s="1840"/>
      <c r="BF46" s="1840"/>
      <c r="BG46" s="1840"/>
      <c r="BH46" s="1840"/>
      <c r="BI46" s="1840"/>
      <c r="BJ46" s="1840"/>
      <c r="BK46" s="1840"/>
      <c r="BL46" s="1840"/>
      <c r="BM46" s="1840"/>
      <c r="BN46" s="1840"/>
      <c r="BO46" s="1840"/>
      <c r="BP46" s="1840"/>
      <c r="BQ46" s="1840"/>
      <c r="BR46" s="1840"/>
      <c r="BS46" s="1840"/>
      <c r="BT46" s="1840"/>
      <c r="BU46" s="1840"/>
      <c r="BV46" s="1840"/>
      <c r="BW46" s="1840"/>
      <c r="BX46" s="1840"/>
      <c r="BY46" s="1840"/>
      <c r="BZ46" s="1840"/>
      <c r="CA46" s="1840"/>
      <c r="CB46" s="1840"/>
      <c r="CC46" s="1840"/>
      <c r="CD46" s="1840"/>
      <c r="CE46" s="1840"/>
      <c r="CF46" s="1840"/>
      <c r="CG46" s="1840"/>
      <c r="CH46" s="1840"/>
      <c r="CI46" s="1840"/>
      <c r="CJ46" s="1840"/>
      <c r="CK46" s="1840"/>
      <c r="CL46" s="1840"/>
      <c r="CM46" s="1840"/>
      <c r="CN46" s="1840"/>
      <c r="CO46" s="1840"/>
      <c r="CP46" s="1840"/>
      <c r="CQ46" s="1840"/>
      <c r="CR46" s="679"/>
    </row>
    <row r="47" spans="2:119" s="676" customFormat="1" ht="11.25" customHeight="1" x14ac:dyDescent="0.2">
      <c r="B47" s="1771" t="s">
        <v>70</v>
      </c>
      <c r="C47" s="1772"/>
      <c r="D47" s="1772"/>
      <c r="E47" s="1772"/>
      <c r="F47" s="1772"/>
      <c r="G47" s="1775"/>
      <c r="H47" s="1775"/>
      <c r="I47" s="1775"/>
      <c r="J47" s="1775"/>
      <c r="K47" s="1775"/>
      <c r="L47" s="1775"/>
      <c r="M47" s="1776"/>
      <c r="N47" s="1792"/>
      <c r="O47" s="1793"/>
      <c r="P47" s="1793"/>
      <c r="Q47" s="1793"/>
      <c r="R47" s="1793"/>
      <c r="S47" s="1793"/>
      <c r="T47" s="1793"/>
      <c r="U47" s="1794"/>
      <c r="V47" s="1801"/>
      <c r="W47" s="1802"/>
      <c r="X47" s="1802"/>
      <c r="Y47" s="1802"/>
      <c r="Z47" s="1802"/>
      <c r="AA47" s="1802"/>
      <c r="AB47" s="1802"/>
      <c r="AC47" s="1803"/>
      <c r="AD47" s="707" t="s">
        <v>61</v>
      </c>
      <c r="AE47" s="708"/>
      <c r="AF47" s="708"/>
      <c r="AG47" s="708"/>
      <c r="AH47" s="708"/>
      <c r="AI47" s="1841"/>
      <c r="AJ47" s="1841"/>
      <c r="AK47" s="1841"/>
      <c r="AL47" s="1841"/>
      <c r="AM47" s="1841"/>
      <c r="AN47" s="1841"/>
      <c r="AO47" s="1841"/>
      <c r="AP47" s="1841"/>
      <c r="AQ47" s="1841"/>
      <c r="AR47" s="1841"/>
      <c r="AS47" s="1841"/>
      <c r="AT47" s="1841"/>
      <c r="AU47" s="1841"/>
      <c r="AV47" s="1841"/>
      <c r="AW47" s="1841"/>
      <c r="AX47" s="1841"/>
      <c r="AY47" s="1841"/>
      <c r="AZ47" s="1841"/>
      <c r="BA47" s="1841"/>
      <c r="BB47" s="1841"/>
      <c r="BC47" s="1841"/>
      <c r="BD47" s="1841"/>
      <c r="BE47" s="1841"/>
      <c r="BF47" s="1841"/>
      <c r="BG47" s="1841"/>
      <c r="BH47" s="1841"/>
      <c r="BI47" s="1841"/>
      <c r="BJ47" s="1841"/>
      <c r="BK47" s="1841"/>
      <c r="BL47" s="1841"/>
      <c r="BM47" s="1841"/>
      <c r="BN47" s="1841"/>
      <c r="BO47" s="1841"/>
      <c r="BP47" s="1841"/>
      <c r="BQ47" s="1841"/>
      <c r="BR47" s="1841"/>
      <c r="BS47" s="1841"/>
      <c r="BT47" s="1841"/>
      <c r="BU47" s="1841"/>
      <c r="BV47" s="1841"/>
      <c r="BW47" s="1841"/>
      <c r="BX47" s="1841"/>
      <c r="BY47" s="1841"/>
      <c r="BZ47" s="1841"/>
      <c r="CA47" s="1841"/>
      <c r="CB47" s="1841"/>
      <c r="CC47" s="1841"/>
      <c r="CD47" s="1841"/>
      <c r="CE47" s="1841"/>
      <c r="CF47" s="1841"/>
      <c r="CG47" s="1841"/>
      <c r="CH47" s="1841"/>
      <c r="CI47" s="1841"/>
      <c r="CJ47" s="1841"/>
      <c r="CK47" s="1841"/>
      <c r="CL47" s="1841"/>
      <c r="CM47" s="1841"/>
      <c r="CN47" s="1841"/>
      <c r="CO47" s="1841"/>
      <c r="CP47" s="1841"/>
      <c r="CQ47" s="1841"/>
      <c r="CR47" s="706"/>
    </row>
    <row r="48" spans="2:119" s="676" customFormat="1" ht="10.5" customHeight="1" x14ac:dyDescent="0.2">
      <c r="B48" s="1773"/>
      <c r="C48" s="1774"/>
      <c r="D48" s="1774"/>
      <c r="E48" s="1774"/>
      <c r="F48" s="1774"/>
      <c r="G48" s="1777"/>
      <c r="H48" s="1777"/>
      <c r="I48" s="1777"/>
      <c r="J48" s="1777"/>
      <c r="K48" s="1777"/>
      <c r="L48" s="1777"/>
      <c r="M48" s="1778"/>
      <c r="N48" s="1795"/>
      <c r="O48" s="1796"/>
      <c r="P48" s="1796"/>
      <c r="Q48" s="1796"/>
      <c r="R48" s="1796"/>
      <c r="S48" s="1796"/>
      <c r="T48" s="1796"/>
      <c r="U48" s="1797"/>
      <c r="V48" s="1804"/>
      <c r="W48" s="1805"/>
      <c r="X48" s="1805"/>
      <c r="Y48" s="1805"/>
      <c r="Z48" s="1805"/>
      <c r="AA48" s="1805"/>
      <c r="AB48" s="1805"/>
      <c r="AC48" s="1806"/>
      <c r="AD48" s="702"/>
      <c r="AE48" s="703"/>
      <c r="AF48" s="703"/>
      <c r="AG48" s="703"/>
      <c r="AH48" s="703"/>
      <c r="AI48" s="1840" t="s">
        <v>8</v>
      </c>
      <c r="AJ48" s="1840"/>
      <c r="AK48" s="1840"/>
      <c r="AL48" s="1840"/>
      <c r="AM48" s="1840"/>
      <c r="AN48" s="1840"/>
      <c r="AO48" s="1840"/>
      <c r="AP48" s="1840"/>
      <c r="AQ48" s="1840"/>
      <c r="AR48" s="1840"/>
      <c r="AS48" s="1840"/>
      <c r="AT48" s="1840"/>
      <c r="AU48" s="1840"/>
      <c r="AV48" s="1840"/>
      <c r="AW48" s="1840"/>
      <c r="AX48" s="1840"/>
      <c r="AY48" s="1840"/>
      <c r="AZ48" s="1840"/>
      <c r="BA48" s="1840"/>
      <c r="BB48" s="1840"/>
      <c r="BC48" s="1840"/>
      <c r="BD48" s="1840"/>
      <c r="BE48" s="1840"/>
      <c r="BF48" s="1840"/>
      <c r="BG48" s="1840"/>
      <c r="BH48" s="1840"/>
      <c r="BI48" s="1840"/>
      <c r="BJ48" s="1840"/>
      <c r="BK48" s="1840"/>
      <c r="BL48" s="1840"/>
      <c r="BM48" s="1840"/>
      <c r="BN48" s="1840"/>
      <c r="BO48" s="1840"/>
      <c r="BP48" s="1840"/>
      <c r="BQ48" s="1840"/>
      <c r="BR48" s="1840"/>
      <c r="BS48" s="1840"/>
      <c r="BT48" s="1840"/>
      <c r="BU48" s="1840"/>
      <c r="BV48" s="1840"/>
      <c r="BW48" s="1840"/>
      <c r="BX48" s="1840"/>
      <c r="BY48" s="1840"/>
      <c r="BZ48" s="1840"/>
      <c r="CA48" s="1840"/>
      <c r="CB48" s="1840"/>
      <c r="CC48" s="1840"/>
      <c r="CD48" s="1840"/>
      <c r="CE48" s="1840"/>
      <c r="CF48" s="1840"/>
      <c r="CG48" s="1840"/>
      <c r="CH48" s="1840"/>
      <c r="CI48" s="1840"/>
      <c r="CJ48" s="1840"/>
      <c r="CK48" s="1840"/>
      <c r="CL48" s="1840"/>
      <c r="CM48" s="1840"/>
      <c r="CN48" s="1840"/>
      <c r="CO48" s="1840"/>
      <c r="CP48" s="1840"/>
      <c r="CQ48" s="1840"/>
      <c r="CR48" s="709"/>
    </row>
    <row r="49" spans="2:96" s="676" customFormat="1" ht="9.75" customHeight="1" x14ac:dyDescent="0.2">
      <c r="B49" s="1704" t="s">
        <v>290</v>
      </c>
      <c r="C49" s="1704"/>
      <c r="D49" s="1704"/>
      <c r="E49" s="1704"/>
      <c r="F49" s="1704"/>
      <c r="G49" s="1704"/>
      <c r="H49" s="1704"/>
      <c r="I49" s="1704"/>
      <c r="J49" s="1704"/>
      <c r="K49" s="1704"/>
      <c r="L49" s="1704"/>
      <c r="M49" s="1704"/>
      <c r="N49" s="1705"/>
      <c r="O49" s="1705"/>
      <c r="P49" s="1705"/>
      <c r="Q49" s="1705"/>
      <c r="R49" s="1705"/>
      <c r="S49" s="1705"/>
      <c r="T49" s="1705"/>
      <c r="U49" s="1705"/>
      <c r="V49" s="1705"/>
      <c r="CL49" s="1647" t="s">
        <v>305</v>
      </c>
      <c r="CM49" s="1647"/>
      <c r="CN49" s="1647"/>
      <c r="CO49" s="1647"/>
      <c r="CP49" s="1647"/>
      <c r="CQ49" s="1647"/>
      <c r="CR49" s="1648"/>
    </row>
    <row r="50" spans="2:96" s="676" customFormat="1" ht="12" x14ac:dyDescent="0.2"/>
    <row r="52" spans="2:96" x14ac:dyDescent="0.2">
      <c r="U52" s="680"/>
    </row>
  </sheetData>
  <sheetProtection password="89D0" sheet="1" objects="1" scenarios="1"/>
  <mergeCells count="535">
    <mergeCell ref="B47:F48"/>
    <mergeCell ref="G47:M48"/>
    <mergeCell ref="B46:F46"/>
    <mergeCell ref="G46:M46"/>
    <mergeCell ref="B45:F45"/>
    <mergeCell ref="G45:M45"/>
    <mergeCell ref="N45:U45"/>
    <mergeCell ref="V45:AC45"/>
    <mergeCell ref="B43:F43"/>
    <mergeCell ref="G43:M43"/>
    <mergeCell ref="B40:F42"/>
    <mergeCell ref="G40:M40"/>
    <mergeCell ref="N40:AC42"/>
    <mergeCell ref="N44:U44"/>
    <mergeCell ref="V44:AC44"/>
    <mergeCell ref="B44:F44"/>
    <mergeCell ref="AM40:CQ40"/>
    <mergeCell ref="AE41:CQ42"/>
    <mergeCell ref="N43:U43"/>
    <mergeCell ref="V43:AC43"/>
    <mergeCell ref="AE43:CQ43"/>
    <mergeCell ref="H41:L41"/>
    <mergeCell ref="G44:M44"/>
    <mergeCell ref="CL38:CR38"/>
    <mergeCell ref="B39:E39"/>
    <mergeCell ref="F39:K39"/>
    <mergeCell ref="L39:P39"/>
    <mergeCell ref="Q39:V39"/>
    <mergeCell ref="W39:AB39"/>
    <mergeCell ref="AC39:AI39"/>
    <mergeCell ref="AJ39:AP39"/>
    <mergeCell ref="AQ39:AV39"/>
    <mergeCell ref="AW39:AZ39"/>
    <mergeCell ref="BA38:BF38"/>
    <mergeCell ref="BG38:BK38"/>
    <mergeCell ref="BL38:BQ38"/>
    <mergeCell ref="BR38:BW38"/>
    <mergeCell ref="BX38:CD38"/>
    <mergeCell ref="CE38:CK38"/>
    <mergeCell ref="CL39:CR39"/>
    <mergeCell ref="BA39:BF39"/>
    <mergeCell ref="BG39:BK39"/>
    <mergeCell ref="BL39:BQ39"/>
    <mergeCell ref="BR39:BW39"/>
    <mergeCell ref="BX39:CD39"/>
    <mergeCell ref="CE39:CK39"/>
    <mergeCell ref="B38:K38"/>
    <mergeCell ref="L38:P38"/>
    <mergeCell ref="Q38:V38"/>
    <mergeCell ref="W38:AB38"/>
    <mergeCell ref="AC38:AI38"/>
    <mergeCell ref="AJ38:AP38"/>
    <mergeCell ref="AQ38:AV38"/>
    <mergeCell ref="AW38:AZ38"/>
    <mergeCell ref="AW37:AZ37"/>
    <mergeCell ref="CE36:CK36"/>
    <mergeCell ref="L36:P36"/>
    <mergeCell ref="Q36:V36"/>
    <mergeCell ref="W36:AB36"/>
    <mergeCell ref="AC36:AI36"/>
    <mergeCell ref="AJ36:AP36"/>
    <mergeCell ref="AW36:BF36"/>
    <mergeCell ref="CE37:CK37"/>
    <mergeCell ref="CL37:CR37"/>
    <mergeCell ref="CL36:CR36"/>
    <mergeCell ref="B37:E37"/>
    <mergeCell ref="F37:K37"/>
    <mergeCell ref="L37:P37"/>
    <mergeCell ref="Q37:V37"/>
    <mergeCell ref="W37:AB37"/>
    <mergeCell ref="AC37:AI37"/>
    <mergeCell ref="AJ37:AP37"/>
    <mergeCell ref="B36:E36"/>
    <mergeCell ref="F36:K36"/>
    <mergeCell ref="BG36:BK36"/>
    <mergeCell ref="BL36:BQ36"/>
    <mergeCell ref="BR36:BW36"/>
    <mergeCell ref="BX36:CD36"/>
    <mergeCell ref="AQ36:AV36"/>
    <mergeCell ref="AJ35:AP35"/>
    <mergeCell ref="BA37:BF37"/>
    <mergeCell ref="BG37:BK37"/>
    <mergeCell ref="BL37:BQ37"/>
    <mergeCell ref="BR37:BW37"/>
    <mergeCell ref="BX37:CD37"/>
    <mergeCell ref="AQ37:AV37"/>
    <mergeCell ref="BX35:CD35"/>
    <mergeCell ref="B35:E35"/>
    <mergeCell ref="F35:K35"/>
    <mergeCell ref="L35:P35"/>
    <mergeCell ref="Q35:V35"/>
    <mergeCell ref="W35:AB35"/>
    <mergeCell ref="AC35:AI35"/>
    <mergeCell ref="AQ35:AV35"/>
    <mergeCell ref="AW35:AZ35"/>
    <mergeCell ref="BA35:BF35"/>
    <mergeCell ref="BG35:BK35"/>
    <mergeCell ref="BL35:BQ35"/>
    <mergeCell ref="BR35:BW35"/>
    <mergeCell ref="BX34:CD34"/>
    <mergeCell ref="CE34:CK34"/>
    <mergeCell ref="BA34:BF34"/>
    <mergeCell ref="BG34:BK34"/>
    <mergeCell ref="BL34:BQ34"/>
    <mergeCell ref="BR34:BW34"/>
    <mergeCell ref="AQ34:AV34"/>
    <mergeCell ref="AW34:AZ34"/>
    <mergeCell ref="BX33:CD33"/>
    <mergeCell ref="CE33:CK33"/>
    <mergeCell ref="CL33:CR33"/>
    <mergeCell ref="BA33:BF33"/>
    <mergeCell ref="BG33:BK33"/>
    <mergeCell ref="BR33:BW33"/>
    <mergeCell ref="BX32:CD32"/>
    <mergeCell ref="CE32:CK32"/>
    <mergeCell ref="CE35:CK35"/>
    <mergeCell ref="CL35:CR35"/>
    <mergeCell ref="CL34:CR34"/>
    <mergeCell ref="B32:K32"/>
    <mergeCell ref="L32:P32"/>
    <mergeCell ref="Q32:V32"/>
    <mergeCell ref="W32:AB32"/>
    <mergeCell ref="AC32:AI32"/>
    <mergeCell ref="AJ32:AP32"/>
    <mergeCell ref="CL32:CR32"/>
    <mergeCell ref="BA32:BF32"/>
    <mergeCell ref="BG32:BK32"/>
    <mergeCell ref="BL32:BQ32"/>
    <mergeCell ref="BR32:BW32"/>
    <mergeCell ref="BL33:BQ33"/>
    <mergeCell ref="B34:E34"/>
    <mergeCell ref="F34:K34"/>
    <mergeCell ref="L34:P34"/>
    <mergeCell ref="Q34:V34"/>
    <mergeCell ref="W34:AB34"/>
    <mergeCell ref="AC34:AI34"/>
    <mergeCell ref="AJ34:AP34"/>
    <mergeCell ref="B33:E33"/>
    <mergeCell ref="F33:K33"/>
    <mergeCell ref="L33:P33"/>
    <mergeCell ref="Q33:V33"/>
    <mergeCell ref="W33:AB33"/>
    <mergeCell ref="AC33:AI33"/>
    <mergeCell ref="B31:E31"/>
    <mergeCell ref="F31:K31"/>
    <mergeCell ref="L31:P31"/>
    <mergeCell ref="Q31:V31"/>
    <mergeCell ref="W31:AB31"/>
    <mergeCell ref="AC31:AI31"/>
    <mergeCell ref="AW31:AZ31"/>
    <mergeCell ref="BA31:BF31"/>
    <mergeCell ref="BG31:BK31"/>
    <mergeCell ref="B30:E30"/>
    <mergeCell ref="F30:K30"/>
    <mergeCell ref="L30:P30"/>
    <mergeCell ref="Q30:V30"/>
    <mergeCell ref="W30:AB30"/>
    <mergeCell ref="AC30:AI30"/>
    <mergeCell ref="AJ30:AP30"/>
    <mergeCell ref="AQ30:AV30"/>
    <mergeCell ref="BA29:BF29"/>
    <mergeCell ref="AW29:AZ29"/>
    <mergeCell ref="B29:E29"/>
    <mergeCell ref="F29:K29"/>
    <mergeCell ref="L29:P29"/>
    <mergeCell ref="Q29:V29"/>
    <mergeCell ref="W29:AB29"/>
    <mergeCell ref="AC29:AI29"/>
    <mergeCell ref="B28:E28"/>
    <mergeCell ref="F28:K28"/>
    <mergeCell ref="L28:P28"/>
    <mergeCell ref="Q28:V28"/>
    <mergeCell ref="W28:AB28"/>
    <mergeCell ref="AC28:AI28"/>
    <mergeCell ref="AJ28:AP28"/>
    <mergeCell ref="AQ28:AV28"/>
    <mergeCell ref="BA28:BF28"/>
    <mergeCell ref="B26:K26"/>
    <mergeCell ref="L26:P26"/>
    <mergeCell ref="Q26:V26"/>
    <mergeCell ref="W26:AB26"/>
    <mergeCell ref="AC26:AI26"/>
    <mergeCell ref="AJ26:AP26"/>
    <mergeCell ref="AQ26:AV26"/>
    <mergeCell ref="AW26:AZ26"/>
    <mergeCell ref="B27:E27"/>
    <mergeCell ref="F27:K27"/>
    <mergeCell ref="L27:P27"/>
    <mergeCell ref="Q27:V27"/>
    <mergeCell ref="W27:AB27"/>
    <mergeCell ref="AC27:AI27"/>
    <mergeCell ref="AJ27:AP27"/>
    <mergeCell ref="AQ27:AV27"/>
    <mergeCell ref="B25:E25"/>
    <mergeCell ref="F25:K25"/>
    <mergeCell ref="L25:P25"/>
    <mergeCell ref="Q25:V25"/>
    <mergeCell ref="W25:AB25"/>
    <mergeCell ref="AC25:AI25"/>
    <mergeCell ref="BX25:CD25"/>
    <mergeCell ref="AQ25:AV25"/>
    <mergeCell ref="AQ24:AV24"/>
    <mergeCell ref="AW24:BF24"/>
    <mergeCell ref="BG24:BK24"/>
    <mergeCell ref="BL24:BQ24"/>
    <mergeCell ref="B24:E24"/>
    <mergeCell ref="F24:K24"/>
    <mergeCell ref="L24:P24"/>
    <mergeCell ref="Q24:V24"/>
    <mergeCell ref="W24:AB24"/>
    <mergeCell ref="AC24:AI24"/>
    <mergeCell ref="AJ25:AP25"/>
    <mergeCell ref="CE23:CK23"/>
    <mergeCell ref="CL23:CR23"/>
    <mergeCell ref="CE22:CK22"/>
    <mergeCell ref="CL22:CR22"/>
    <mergeCell ref="AJ23:AP23"/>
    <mergeCell ref="AQ22:AV22"/>
    <mergeCell ref="BR24:BW24"/>
    <mergeCell ref="BX24:CD24"/>
    <mergeCell ref="CE25:CK25"/>
    <mergeCell ref="CL25:CR25"/>
    <mergeCell ref="BA25:BF25"/>
    <mergeCell ref="BG25:BK25"/>
    <mergeCell ref="BL25:BQ25"/>
    <mergeCell ref="BR25:BW25"/>
    <mergeCell ref="BX23:CD23"/>
    <mergeCell ref="BG23:BK23"/>
    <mergeCell ref="AW22:AZ22"/>
    <mergeCell ref="BA22:BF22"/>
    <mergeCell ref="BX22:CD22"/>
    <mergeCell ref="AJ24:AP24"/>
    <mergeCell ref="AW25:AZ25"/>
    <mergeCell ref="CE24:CK24"/>
    <mergeCell ref="CL24:CR24"/>
    <mergeCell ref="B23:E23"/>
    <mergeCell ref="F23:K23"/>
    <mergeCell ref="L23:P23"/>
    <mergeCell ref="Q23:V23"/>
    <mergeCell ref="W23:AB23"/>
    <mergeCell ref="BA23:BF23"/>
    <mergeCell ref="BL23:BQ23"/>
    <mergeCell ref="BR23:BW23"/>
    <mergeCell ref="B22:E22"/>
    <mergeCell ref="F22:K22"/>
    <mergeCell ref="BG22:BK22"/>
    <mergeCell ref="BL22:BQ22"/>
    <mergeCell ref="BR22:BW22"/>
    <mergeCell ref="AC23:AI23"/>
    <mergeCell ref="AQ23:AV23"/>
    <mergeCell ref="AW23:AZ23"/>
    <mergeCell ref="L22:P22"/>
    <mergeCell ref="Q22:V22"/>
    <mergeCell ref="W22:AB22"/>
    <mergeCell ref="AC22:AI22"/>
    <mergeCell ref="AJ22:AP22"/>
    <mergeCell ref="CL20:CR20"/>
    <mergeCell ref="B21:E21"/>
    <mergeCell ref="F21:K21"/>
    <mergeCell ref="L21:P21"/>
    <mergeCell ref="Q21:V21"/>
    <mergeCell ref="W21:AB21"/>
    <mergeCell ref="AC21:AI21"/>
    <mergeCell ref="AJ21:AP21"/>
    <mergeCell ref="BA20:BF20"/>
    <mergeCell ref="BG20:BK20"/>
    <mergeCell ref="BL20:BQ20"/>
    <mergeCell ref="BR20:BW20"/>
    <mergeCell ref="BX20:CD20"/>
    <mergeCell ref="CE20:CK20"/>
    <mergeCell ref="BX21:CD21"/>
    <mergeCell ref="CE21:CK21"/>
    <mergeCell ref="CL21:CR21"/>
    <mergeCell ref="BA21:BF21"/>
    <mergeCell ref="BG21:BK21"/>
    <mergeCell ref="BL21:BQ21"/>
    <mergeCell ref="BR21:BW21"/>
    <mergeCell ref="B20:K20"/>
    <mergeCell ref="L20:P20"/>
    <mergeCell ref="Q20:V20"/>
    <mergeCell ref="W20:AB20"/>
    <mergeCell ref="AC20:AI20"/>
    <mergeCell ref="AJ20:AP20"/>
    <mergeCell ref="AW19:AZ19"/>
    <mergeCell ref="AQ21:AV21"/>
    <mergeCell ref="AW21:AZ21"/>
    <mergeCell ref="BR18:BW18"/>
    <mergeCell ref="AJ18:AP18"/>
    <mergeCell ref="AQ18:AV18"/>
    <mergeCell ref="AW18:BF18"/>
    <mergeCell ref="BG18:BK18"/>
    <mergeCell ref="AQ20:AV20"/>
    <mergeCell ref="AW20:AZ20"/>
    <mergeCell ref="W18:AB18"/>
    <mergeCell ref="BR19:BW19"/>
    <mergeCell ref="BX19:CD19"/>
    <mergeCell ref="CE19:CK19"/>
    <mergeCell ref="CL19:CR19"/>
    <mergeCell ref="BA19:BF19"/>
    <mergeCell ref="BG19:BK19"/>
    <mergeCell ref="BL19:BQ19"/>
    <mergeCell ref="BX18:CD18"/>
    <mergeCell ref="CE18:CK18"/>
    <mergeCell ref="B19:E19"/>
    <mergeCell ref="F19:K19"/>
    <mergeCell ref="L19:P19"/>
    <mergeCell ref="Q19:V19"/>
    <mergeCell ref="W19:AB19"/>
    <mergeCell ref="AC19:AI19"/>
    <mergeCell ref="AC18:AI18"/>
    <mergeCell ref="AJ19:AP19"/>
    <mergeCell ref="AQ19:AV19"/>
    <mergeCell ref="B18:E18"/>
    <mergeCell ref="F18:K18"/>
    <mergeCell ref="L18:P18"/>
    <mergeCell ref="Q18:V18"/>
    <mergeCell ref="B17:E17"/>
    <mergeCell ref="F17:K17"/>
    <mergeCell ref="L17:P17"/>
    <mergeCell ref="Q17:V17"/>
    <mergeCell ref="W17:AB17"/>
    <mergeCell ref="AC16:AI16"/>
    <mergeCell ref="AC17:AI17"/>
    <mergeCell ref="BR17:BW17"/>
    <mergeCell ref="BX17:CD17"/>
    <mergeCell ref="AJ17:AP17"/>
    <mergeCell ref="AQ17:AV17"/>
    <mergeCell ref="AW17:AZ17"/>
    <mergeCell ref="BL16:BQ16"/>
    <mergeCell ref="L16:P16"/>
    <mergeCell ref="Q16:V16"/>
    <mergeCell ref="W16:AB16"/>
    <mergeCell ref="AJ16:AP16"/>
    <mergeCell ref="AQ16:AV16"/>
    <mergeCell ref="BL17:BQ17"/>
    <mergeCell ref="B16:E16"/>
    <mergeCell ref="F16:K16"/>
    <mergeCell ref="F15:K15"/>
    <mergeCell ref="L15:P15"/>
    <mergeCell ref="Q15:V15"/>
    <mergeCell ref="W15:AB15"/>
    <mergeCell ref="BA16:BF16"/>
    <mergeCell ref="BA15:BF15"/>
    <mergeCell ref="AW16:AZ16"/>
    <mergeCell ref="B11:E13"/>
    <mergeCell ref="F11:K13"/>
    <mergeCell ref="L11:P13"/>
    <mergeCell ref="Q11:V13"/>
    <mergeCell ref="AC15:AI15"/>
    <mergeCell ref="AJ15:AP15"/>
    <mergeCell ref="AQ15:AV15"/>
    <mergeCell ref="AW15:AZ15"/>
    <mergeCell ref="AD12:AH12"/>
    <mergeCell ref="B49:V49"/>
    <mergeCell ref="BR15:BW15"/>
    <mergeCell ref="BG15:BK15"/>
    <mergeCell ref="BA11:BF13"/>
    <mergeCell ref="AC14:AI14"/>
    <mergeCell ref="AJ14:AP14"/>
    <mergeCell ref="AQ14:AV14"/>
    <mergeCell ref="AW14:AZ14"/>
    <mergeCell ref="AJ11:AP11"/>
    <mergeCell ref="AQ11:AV11"/>
    <mergeCell ref="AW11:AZ13"/>
    <mergeCell ref="AC11:AI11"/>
    <mergeCell ref="B14:E14"/>
    <mergeCell ref="F14:K14"/>
    <mergeCell ref="L14:P14"/>
    <mergeCell ref="Q14:V14"/>
    <mergeCell ref="W14:AB14"/>
    <mergeCell ref="BA17:BF17"/>
    <mergeCell ref="AI45:CQ45"/>
    <mergeCell ref="N46:U48"/>
    <mergeCell ref="V46:AC48"/>
    <mergeCell ref="AI46:CQ46"/>
    <mergeCell ref="B15:E15"/>
    <mergeCell ref="CL49:CR49"/>
    <mergeCell ref="CG2:CR3"/>
    <mergeCell ref="CG4:CR4"/>
    <mergeCell ref="CG5:CR5"/>
    <mergeCell ref="O7:R7"/>
    <mergeCell ref="S7:T7"/>
    <mergeCell ref="U7:AD7"/>
    <mergeCell ref="AE7:AF7"/>
    <mergeCell ref="AG7:AP7"/>
    <mergeCell ref="CF9:CG9"/>
    <mergeCell ref="CO9:CP9"/>
    <mergeCell ref="BY7:BZ7"/>
    <mergeCell ref="CA7:CF7"/>
    <mergeCell ref="CG7:CH7"/>
    <mergeCell ref="CI7:CN7"/>
    <mergeCell ref="CO7:CP7"/>
    <mergeCell ref="F2:BU3"/>
    <mergeCell ref="BV2:CF3"/>
    <mergeCell ref="F4:BU5"/>
    <mergeCell ref="BV4:CF4"/>
    <mergeCell ref="BV5:CF5"/>
    <mergeCell ref="BS12:BV12"/>
    <mergeCell ref="CO12:CR12"/>
    <mergeCell ref="BL15:BQ15"/>
    <mergeCell ref="F9:G9"/>
    <mergeCell ref="AQ7:AR7"/>
    <mergeCell ref="AS7:AX7"/>
    <mergeCell ref="AY7:AZ7"/>
    <mergeCell ref="BA7:BO7"/>
    <mergeCell ref="AQ13:AV13"/>
    <mergeCell ref="BJ9:BK9"/>
    <mergeCell ref="BG11:BK13"/>
    <mergeCell ref="BL11:BQ13"/>
    <mergeCell ref="W11:AB11"/>
    <mergeCell ref="L9:M9"/>
    <mergeCell ref="S9:T9"/>
    <mergeCell ref="Y9:Z9"/>
    <mergeCell ref="AV9:AW9"/>
    <mergeCell ref="BD9:BE9"/>
    <mergeCell ref="BQ9:BR9"/>
    <mergeCell ref="AS12:AV12"/>
    <mergeCell ref="X12:AA12"/>
    <mergeCell ref="AK12:AO12"/>
    <mergeCell ref="BP7:BQ7"/>
    <mergeCell ref="BR7:BX7"/>
    <mergeCell ref="BX11:CD11"/>
    <mergeCell ref="BY12:CC12"/>
    <mergeCell ref="BR11:BW11"/>
    <mergeCell ref="CZ14:DH14"/>
    <mergeCell ref="DI14:DQ14"/>
    <mergeCell ref="BA14:BF14"/>
    <mergeCell ref="BG14:BK14"/>
    <mergeCell ref="CL13:CQ13"/>
    <mergeCell ref="BW9:BX9"/>
    <mergeCell ref="BL14:BQ14"/>
    <mergeCell ref="BR14:BW14"/>
    <mergeCell ref="BX14:CD14"/>
    <mergeCell ref="CE14:CK14"/>
    <mergeCell ref="CL14:CR14"/>
    <mergeCell ref="CE11:CK11"/>
    <mergeCell ref="CL11:CR11"/>
    <mergeCell ref="CF12:CJ12"/>
    <mergeCell ref="CZ16:DH16"/>
    <mergeCell ref="DI16:DQ16"/>
    <mergeCell ref="CZ15:DH15"/>
    <mergeCell ref="DI15:DQ15"/>
    <mergeCell ref="BG16:BK16"/>
    <mergeCell ref="CL16:CR16"/>
    <mergeCell ref="CZ17:DH17"/>
    <mergeCell ref="DI17:DQ17"/>
    <mergeCell ref="CZ18:DH18"/>
    <mergeCell ref="DI18:DQ18"/>
    <mergeCell ref="CL17:CR17"/>
    <mergeCell ref="BG17:BK17"/>
    <mergeCell ref="CE17:CK17"/>
    <mergeCell ref="CL18:CR18"/>
    <mergeCell ref="BL18:BQ18"/>
    <mergeCell ref="BX15:CD15"/>
    <mergeCell ref="CE15:CK15"/>
    <mergeCell ref="CL15:CR15"/>
    <mergeCell ref="BR16:BW16"/>
    <mergeCell ref="BX16:CD16"/>
    <mergeCell ref="CE16:CK16"/>
    <mergeCell ref="CZ19:DH19"/>
    <mergeCell ref="DI19:DQ19"/>
    <mergeCell ref="CZ20:DH20"/>
    <mergeCell ref="DI20:DQ20"/>
    <mergeCell ref="CZ21:DH21"/>
    <mergeCell ref="DI21:DQ21"/>
    <mergeCell ref="CZ22:DH22"/>
    <mergeCell ref="DI22:DQ22"/>
    <mergeCell ref="CZ23:DH23"/>
    <mergeCell ref="DI23:DQ23"/>
    <mergeCell ref="CZ24:DH24"/>
    <mergeCell ref="DI24:DQ24"/>
    <mergeCell ref="CZ25:DH25"/>
    <mergeCell ref="DI25:DQ25"/>
    <mergeCell ref="DI26:DQ26"/>
    <mergeCell ref="CZ27:DH27"/>
    <mergeCell ref="DI27:DQ27"/>
    <mergeCell ref="CZ28:DH28"/>
    <mergeCell ref="DI28:DQ28"/>
    <mergeCell ref="AI47:CQ47"/>
    <mergeCell ref="AI48:CQ48"/>
    <mergeCell ref="AW30:BF30"/>
    <mergeCell ref="CL30:CR30"/>
    <mergeCell ref="CL26:CR26"/>
    <mergeCell ref="BA26:BF26"/>
    <mergeCell ref="BG26:BK26"/>
    <mergeCell ref="BL26:BQ26"/>
    <mergeCell ref="BR26:BW26"/>
    <mergeCell ref="BX26:CD26"/>
    <mergeCell ref="CE26:CK26"/>
    <mergeCell ref="BG27:BK27"/>
    <mergeCell ref="BL27:BQ27"/>
    <mergeCell ref="BR27:BW27"/>
    <mergeCell ref="BX27:CD27"/>
    <mergeCell ref="AW27:AZ27"/>
    <mergeCell ref="CE28:CK28"/>
    <mergeCell ref="BG28:BK28"/>
    <mergeCell ref="BL28:BQ28"/>
    <mergeCell ref="BR28:BW28"/>
    <mergeCell ref="CE27:CK27"/>
    <mergeCell ref="AE44:CQ44"/>
    <mergeCell ref="CL28:CR28"/>
    <mergeCell ref="AW28:AZ28"/>
    <mergeCell ref="DI29:DQ29"/>
    <mergeCell ref="CZ26:DH26"/>
    <mergeCell ref="CZ30:DH30"/>
    <mergeCell ref="DI30:DQ30"/>
    <mergeCell ref="CE30:CK30"/>
    <mergeCell ref="CE31:CK31"/>
    <mergeCell ref="CL29:CR29"/>
    <mergeCell ref="CE29:CK29"/>
    <mergeCell ref="CL31:CR31"/>
    <mergeCell ref="AJ33:AP33"/>
    <mergeCell ref="AW32:AZ32"/>
    <mergeCell ref="AQ33:AV33"/>
    <mergeCell ref="AW33:AZ33"/>
    <mergeCell ref="BR31:BW31"/>
    <mergeCell ref="BX31:CD31"/>
    <mergeCell ref="CL27:CR27"/>
    <mergeCell ref="BA27:BF27"/>
    <mergeCell ref="CZ29:DH29"/>
    <mergeCell ref="BX28:CD28"/>
    <mergeCell ref="AJ29:AP29"/>
    <mergeCell ref="AQ29:AV29"/>
    <mergeCell ref="BG30:BK30"/>
    <mergeCell ref="BL30:BQ30"/>
    <mergeCell ref="BR30:BW30"/>
    <mergeCell ref="BX30:CD30"/>
    <mergeCell ref="BG29:BK29"/>
    <mergeCell ref="BL29:BQ29"/>
    <mergeCell ref="BR29:BW29"/>
    <mergeCell ref="BX29:CD29"/>
    <mergeCell ref="AJ31:AP31"/>
    <mergeCell ref="AQ31:AV31"/>
    <mergeCell ref="AQ32:AV32"/>
    <mergeCell ref="BL31:BQ31"/>
  </mergeCells>
  <printOptions horizontalCentered="1" verticalCentered="1"/>
  <pageMargins left="0" right="0" top="0" bottom="0" header="0" footer="0"/>
  <pageSetup scale="9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8">
    <tabColor rgb="FFCFDDED"/>
  </sheetPr>
  <dimension ref="B1:BB64"/>
  <sheetViews>
    <sheetView showGridLines="0" workbookViewId="0">
      <selection activeCell="AY26" sqref="AY26:BB26"/>
    </sheetView>
  </sheetViews>
  <sheetFormatPr baseColWidth="10" defaultColWidth="3" defaultRowHeight="12.75" x14ac:dyDescent="0.2"/>
  <cols>
    <col min="1" max="1" width="0.85546875" style="27" customWidth="1"/>
    <col min="2" max="2" width="1.140625" style="27" customWidth="1"/>
    <col min="3" max="3" width="2.140625" style="27" customWidth="1"/>
    <col min="4" max="8" width="3" style="27" customWidth="1"/>
    <col min="9" max="9" width="1.85546875" style="27" customWidth="1"/>
    <col min="10" max="11" width="3" style="27" customWidth="1"/>
    <col min="12" max="12" width="1.42578125" style="27" customWidth="1"/>
    <col min="13" max="15" width="3" style="27" customWidth="1"/>
    <col min="16" max="16" width="2.28515625" style="27" customWidth="1"/>
    <col min="17" max="17" width="1.28515625" style="27" customWidth="1"/>
    <col min="18" max="44" width="3" style="27" customWidth="1"/>
    <col min="45" max="45" width="2.85546875" style="27" customWidth="1"/>
    <col min="46" max="46" width="3" style="27" customWidth="1"/>
    <col min="47" max="47" width="2.42578125" style="27" customWidth="1"/>
    <col min="48" max="50" width="3" style="27" customWidth="1"/>
    <col min="51" max="51" width="2.28515625" style="27" customWidth="1"/>
    <col min="52" max="53" width="3" style="27" customWidth="1"/>
    <col min="54" max="54" width="4.28515625" style="27" customWidth="1"/>
    <col min="55" max="55" width="0.5703125" style="27" customWidth="1"/>
    <col min="56" max="16384" width="3" style="27"/>
  </cols>
  <sheetData>
    <row r="1" spans="2:54" ht="3" customHeight="1" x14ac:dyDescent="0.2"/>
    <row r="2" spans="2:54" ht="12.75" customHeight="1" x14ac:dyDescent="0.2">
      <c r="B2" s="1445"/>
      <c r="C2" s="1445"/>
      <c r="D2" s="1445"/>
      <c r="E2" s="1445"/>
      <c r="F2" s="1448" t="s">
        <v>326</v>
      </c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49"/>
      <c r="AA2" s="1449"/>
      <c r="AB2" s="1449"/>
      <c r="AC2" s="1449"/>
      <c r="AD2" s="1449"/>
      <c r="AE2" s="1449"/>
      <c r="AF2" s="1449"/>
      <c r="AG2" s="1449"/>
      <c r="AH2" s="1449"/>
      <c r="AI2" s="1449"/>
      <c r="AJ2" s="1449"/>
      <c r="AK2" s="1449"/>
      <c r="AL2" s="1449"/>
      <c r="AM2" s="1449"/>
      <c r="AN2" s="1449"/>
      <c r="AO2" s="1449"/>
      <c r="AP2" s="1449"/>
      <c r="AQ2" s="1454" t="s">
        <v>74</v>
      </c>
      <c r="AR2" s="1454"/>
      <c r="AS2" s="1454"/>
      <c r="AT2" s="1454"/>
      <c r="AU2" s="1454"/>
      <c r="AV2" s="1454" t="s">
        <v>11</v>
      </c>
      <c r="AW2" s="1454"/>
      <c r="AX2" s="1454"/>
      <c r="AY2" s="1454"/>
      <c r="AZ2" s="1454"/>
      <c r="BA2" s="1454"/>
      <c r="BB2" s="1454"/>
    </row>
    <row r="3" spans="2:54" ht="12.75" customHeight="1" x14ac:dyDescent="0.2">
      <c r="B3" s="1446"/>
      <c r="C3" s="1446"/>
      <c r="D3" s="1446"/>
      <c r="E3" s="1446"/>
      <c r="F3" s="1451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  <c r="T3" s="1452"/>
      <c r="U3" s="1452"/>
      <c r="V3" s="1452"/>
      <c r="W3" s="1452"/>
      <c r="X3" s="1452"/>
      <c r="Y3" s="1452"/>
      <c r="Z3" s="1452"/>
      <c r="AA3" s="1452"/>
      <c r="AB3" s="1452"/>
      <c r="AC3" s="1452"/>
      <c r="AD3" s="1452"/>
      <c r="AE3" s="1452"/>
      <c r="AF3" s="1452"/>
      <c r="AG3" s="1452"/>
      <c r="AH3" s="1452"/>
      <c r="AI3" s="1452"/>
      <c r="AJ3" s="1452"/>
      <c r="AK3" s="1452"/>
      <c r="AL3" s="1452"/>
      <c r="AM3" s="1452"/>
      <c r="AN3" s="1452"/>
      <c r="AO3" s="1452"/>
      <c r="AP3" s="1452"/>
      <c r="AQ3" s="1455" t="s">
        <v>72</v>
      </c>
      <c r="AR3" s="1455"/>
      <c r="AS3" s="1455"/>
      <c r="AT3" s="1455"/>
      <c r="AU3" s="1455"/>
      <c r="AV3" s="1455" t="s">
        <v>72</v>
      </c>
      <c r="AW3" s="1455"/>
      <c r="AX3" s="1455"/>
      <c r="AY3" s="1455"/>
      <c r="AZ3" s="1455"/>
      <c r="BA3" s="1455"/>
      <c r="BB3" s="1455"/>
    </row>
    <row r="4" spans="2:54" ht="13.5" customHeight="1" x14ac:dyDescent="0.2">
      <c r="B4" s="1447"/>
      <c r="C4" s="1447"/>
      <c r="D4" s="1447"/>
      <c r="E4" s="1447"/>
      <c r="F4" s="1456" t="s">
        <v>288</v>
      </c>
      <c r="G4" s="1456"/>
      <c r="H4" s="1456"/>
      <c r="I4" s="1456"/>
      <c r="J4" s="1456"/>
      <c r="K4" s="1456"/>
      <c r="L4" s="1456"/>
      <c r="M4" s="1456"/>
      <c r="N4" s="1456"/>
      <c r="O4" s="1456"/>
      <c r="P4" s="1456"/>
      <c r="Q4" s="1456"/>
      <c r="R4" s="1456"/>
      <c r="S4" s="1456"/>
      <c r="T4" s="1456"/>
      <c r="U4" s="1456"/>
      <c r="V4" s="1456"/>
      <c r="W4" s="1456"/>
      <c r="X4" s="1456"/>
      <c r="Y4" s="1456"/>
      <c r="Z4" s="1456"/>
      <c r="AA4" s="1456"/>
      <c r="AB4" s="1456"/>
      <c r="AC4" s="1456"/>
      <c r="AD4" s="1456"/>
      <c r="AE4" s="1456"/>
      <c r="AF4" s="1456"/>
      <c r="AG4" s="1456"/>
      <c r="AH4" s="1456"/>
      <c r="AI4" s="1456"/>
      <c r="AJ4" s="1456"/>
      <c r="AK4" s="1456"/>
      <c r="AL4" s="1456"/>
      <c r="AM4" s="1456"/>
      <c r="AN4" s="1456"/>
      <c r="AO4" s="1456"/>
      <c r="AP4" s="1456"/>
      <c r="AQ4" s="1457" t="str">
        <f>IF('INGRESO DE DATOS'!C68&lt;&gt;"",'INGRESO DE DATOS'!C68,"")</f>
        <v/>
      </c>
      <c r="AR4" s="1457"/>
      <c r="AS4" s="1457"/>
      <c r="AT4" s="1457"/>
      <c r="AU4" s="1457"/>
      <c r="AV4" s="1457" t="str">
        <f>IF('INGRESO DE DATOS'!C69&lt;&gt;"",'INGRESO DE DATOS'!C69,"")</f>
        <v/>
      </c>
      <c r="AW4" s="1457"/>
      <c r="AX4" s="1457"/>
      <c r="AY4" s="1457"/>
      <c r="AZ4" s="1457"/>
      <c r="BA4" s="1457"/>
      <c r="BB4" s="1457"/>
    </row>
    <row r="5" spans="2:54" ht="3" customHeight="1" x14ac:dyDescent="0.2">
      <c r="B5" s="32"/>
      <c r="C5" s="33"/>
      <c r="D5" s="33"/>
      <c r="E5" s="33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7"/>
      <c r="AF5" s="717"/>
      <c r="AG5" s="717"/>
      <c r="AH5" s="717"/>
      <c r="AI5" s="717"/>
      <c r="AJ5" s="717"/>
      <c r="AK5" s="717"/>
      <c r="AL5" s="717"/>
      <c r="AM5" s="717"/>
      <c r="AN5" s="717"/>
      <c r="AO5" s="717"/>
      <c r="AP5" s="717"/>
      <c r="AQ5" s="718"/>
      <c r="AR5" s="718"/>
      <c r="AS5" s="718"/>
      <c r="AT5" s="718"/>
      <c r="AU5" s="718"/>
      <c r="AV5" s="718"/>
      <c r="AW5" s="718"/>
      <c r="AX5" s="718"/>
      <c r="AY5" s="718"/>
      <c r="AZ5" s="718"/>
      <c r="BA5" s="718"/>
      <c r="BB5" s="719"/>
    </row>
    <row r="6" spans="2:54" s="730" customFormat="1" ht="10.5" customHeight="1" x14ac:dyDescent="0.2">
      <c r="B6" s="720"/>
      <c r="C6" s="637" t="s">
        <v>30</v>
      </c>
      <c r="D6" s="721"/>
      <c r="E6" s="721"/>
      <c r="F6" s="722"/>
      <c r="G6" s="723"/>
      <c r="H6" s="721"/>
      <c r="I6" s="721"/>
      <c r="J6" s="636" t="s">
        <v>62</v>
      </c>
      <c r="K6" s="723"/>
      <c r="L6" s="723"/>
      <c r="M6" s="723"/>
      <c r="N6" s="723"/>
      <c r="O6" s="723"/>
      <c r="P6" s="723"/>
      <c r="Q6" s="723"/>
      <c r="R6" s="723"/>
      <c r="S6" s="724"/>
      <c r="T6" s="721"/>
      <c r="U6" s="723"/>
      <c r="V6" s="723"/>
      <c r="W6" s="636" t="s">
        <v>75</v>
      </c>
      <c r="X6" s="723"/>
      <c r="Y6" s="721"/>
      <c r="Z6" s="722"/>
      <c r="AA6" s="725"/>
      <c r="AB6" s="725"/>
      <c r="AC6" s="725"/>
      <c r="AD6" s="725"/>
      <c r="AE6" s="725"/>
      <c r="AF6" s="725"/>
      <c r="AG6" s="725"/>
      <c r="AH6" s="723"/>
      <c r="AI6" s="723"/>
      <c r="AJ6" s="723"/>
      <c r="AK6" s="723"/>
      <c r="AL6" s="723"/>
      <c r="AM6" s="723"/>
      <c r="AN6" s="723"/>
      <c r="AO6" s="723"/>
      <c r="AP6" s="723"/>
      <c r="AQ6" s="726"/>
      <c r="AR6" s="636" t="s">
        <v>65</v>
      </c>
      <c r="AS6" s="726"/>
      <c r="AT6" s="726"/>
      <c r="AU6" s="727" t="s">
        <v>97</v>
      </c>
      <c r="AV6" s="726"/>
      <c r="AW6" s="726"/>
      <c r="AX6" s="726"/>
      <c r="AY6" s="728" t="s">
        <v>64</v>
      </c>
      <c r="AZ6" s="726"/>
      <c r="BA6" s="727"/>
      <c r="BB6" s="729"/>
    </row>
    <row r="7" spans="2:54" s="730" customFormat="1" ht="2.25" customHeight="1" x14ac:dyDescent="0.2">
      <c r="B7" s="720"/>
      <c r="C7" s="637"/>
      <c r="D7" s="721"/>
      <c r="E7" s="721"/>
      <c r="F7" s="723"/>
      <c r="G7" s="723"/>
      <c r="H7" s="721"/>
      <c r="I7" s="721"/>
      <c r="J7" s="731"/>
      <c r="K7" s="723"/>
      <c r="L7" s="723"/>
      <c r="M7" s="723"/>
      <c r="N7" s="723"/>
      <c r="O7" s="723"/>
      <c r="P7" s="723"/>
      <c r="Q7" s="723"/>
      <c r="R7" s="723"/>
      <c r="S7" s="723"/>
      <c r="T7" s="721"/>
      <c r="U7" s="723"/>
      <c r="V7" s="723"/>
      <c r="W7" s="723"/>
      <c r="X7" s="723"/>
      <c r="Y7" s="721"/>
      <c r="Z7" s="723"/>
      <c r="AA7" s="723"/>
      <c r="AB7" s="723"/>
      <c r="AC7" s="723"/>
      <c r="AD7" s="723"/>
      <c r="AE7" s="723"/>
      <c r="AF7" s="723"/>
      <c r="AG7" s="723"/>
      <c r="AH7" s="723"/>
      <c r="AI7" s="723"/>
      <c r="AJ7" s="723"/>
      <c r="AK7" s="723"/>
      <c r="AL7" s="723"/>
      <c r="AM7" s="723"/>
      <c r="AN7" s="723"/>
      <c r="AO7" s="723"/>
      <c r="AP7" s="723"/>
      <c r="AQ7" s="726"/>
      <c r="AR7" s="723"/>
      <c r="AS7" s="726"/>
      <c r="AT7" s="726"/>
      <c r="AU7" s="726"/>
      <c r="AV7" s="726"/>
      <c r="AW7" s="726"/>
      <c r="AX7" s="726"/>
      <c r="AY7" s="726"/>
      <c r="AZ7" s="726"/>
      <c r="BA7" s="726"/>
      <c r="BB7" s="729"/>
    </row>
    <row r="8" spans="2:54" s="730" customFormat="1" ht="11.25" customHeight="1" x14ac:dyDescent="0.2">
      <c r="B8" s="720"/>
      <c r="C8" s="637" t="s">
        <v>63</v>
      </c>
      <c r="D8" s="721"/>
      <c r="E8" s="721"/>
      <c r="F8" s="724" t="s">
        <v>97</v>
      </c>
      <c r="G8" s="723"/>
      <c r="H8" s="721"/>
      <c r="I8" s="721"/>
      <c r="J8" s="636" t="s">
        <v>76</v>
      </c>
      <c r="K8" s="723"/>
      <c r="L8" s="723"/>
      <c r="M8" s="723"/>
      <c r="N8" s="723"/>
      <c r="O8" s="723"/>
      <c r="P8" s="723"/>
      <c r="Q8" s="723"/>
      <c r="R8" s="723"/>
      <c r="S8" s="724"/>
      <c r="T8" s="721"/>
      <c r="U8" s="723"/>
      <c r="V8" s="723"/>
      <c r="W8" s="732"/>
      <c r="X8" s="723"/>
      <c r="Y8" s="721"/>
      <c r="Z8" s="725"/>
      <c r="AA8" s="725"/>
      <c r="AB8" s="725"/>
      <c r="AC8" s="725"/>
      <c r="AD8" s="725"/>
      <c r="AE8" s="725"/>
      <c r="AF8" s="725"/>
      <c r="AG8" s="725"/>
      <c r="AH8" s="723"/>
      <c r="AI8" s="723"/>
      <c r="AJ8" s="723"/>
      <c r="AK8" s="723"/>
      <c r="AL8" s="723"/>
      <c r="AM8" s="723"/>
      <c r="AN8" s="723"/>
      <c r="AO8" s="723"/>
      <c r="AP8" s="723"/>
      <c r="AQ8" s="726"/>
      <c r="AR8" s="732"/>
      <c r="AS8" s="726"/>
      <c r="AT8" s="726"/>
      <c r="AU8" s="733"/>
      <c r="AV8" s="726"/>
      <c r="AW8" s="726"/>
      <c r="AX8" s="726"/>
      <c r="AY8" s="726"/>
      <c r="AZ8" s="726"/>
      <c r="BA8" s="726"/>
      <c r="BB8" s="729"/>
    </row>
    <row r="9" spans="2:54" ht="3" customHeight="1" x14ac:dyDescent="0.2">
      <c r="B9" s="641"/>
      <c r="C9" s="642"/>
      <c r="D9" s="642"/>
      <c r="E9" s="642"/>
      <c r="F9" s="734"/>
      <c r="G9" s="734"/>
      <c r="H9" s="734"/>
      <c r="I9" s="734"/>
      <c r="J9" s="734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35"/>
      <c r="AC9" s="735"/>
      <c r="AD9" s="735"/>
      <c r="AE9" s="735"/>
      <c r="AF9" s="735"/>
      <c r="AG9" s="735"/>
      <c r="AH9" s="735"/>
      <c r="AI9" s="735"/>
      <c r="AJ9" s="735"/>
      <c r="AK9" s="735"/>
      <c r="AL9" s="735"/>
      <c r="AM9" s="735"/>
      <c r="AN9" s="735"/>
      <c r="AO9" s="735"/>
      <c r="AP9" s="735"/>
      <c r="AQ9" s="733"/>
      <c r="AR9" s="733"/>
      <c r="AS9" s="733"/>
      <c r="AT9" s="733"/>
      <c r="AU9" s="736"/>
      <c r="AV9" s="736"/>
      <c r="AW9" s="736"/>
      <c r="AX9" s="736"/>
      <c r="AY9" s="736"/>
      <c r="AZ9" s="736"/>
      <c r="BA9" s="736"/>
      <c r="BB9" s="737"/>
    </row>
    <row r="10" spans="2:54" s="626" customFormat="1" ht="11.25" customHeight="1" x14ac:dyDescent="0.2">
      <c r="B10" s="1622" t="s">
        <v>77</v>
      </c>
      <c r="C10" s="1623"/>
      <c r="D10" s="1623"/>
      <c r="E10" s="1623" t="s">
        <v>48</v>
      </c>
      <c r="F10" s="1623"/>
      <c r="G10" s="1623"/>
      <c r="H10" s="1623"/>
      <c r="I10" s="1623"/>
      <c r="J10" s="1626"/>
      <c r="K10" s="1631" t="s">
        <v>78</v>
      </c>
      <c r="L10" s="1631"/>
      <c r="M10" s="1631"/>
      <c r="N10" s="1631"/>
      <c r="O10" s="1631"/>
      <c r="P10" s="1631"/>
      <c r="Q10" s="1631"/>
      <c r="R10" s="1631"/>
      <c r="S10" s="1631"/>
      <c r="T10" s="1631"/>
      <c r="U10" s="1631"/>
      <c r="V10" s="1618" t="s">
        <v>79</v>
      </c>
      <c r="W10" s="1619"/>
      <c r="X10" s="1619"/>
      <c r="Y10" s="1619"/>
      <c r="Z10" s="1619"/>
      <c r="AA10" s="1619"/>
      <c r="AB10" s="1619"/>
      <c r="AC10" s="1619"/>
      <c r="AD10" s="1619"/>
      <c r="AE10" s="1619"/>
      <c r="AF10" s="1620"/>
      <c r="AG10" s="1618" t="s">
        <v>38</v>
      </c>
      <c r="AH10" s="1619"/>
      <c r="AI10" s="1619"/>
      <c r="AJ10" s="1619"/>
      <c r="AK10" s="1619"/>
      <c r="AL10" s="1619"/>
      <c r="AM10" s="1619"/>
      <c r="AN10" s="1619"/>
      <c r="AO10" s="1619"/>
      <c r="AP10" s="1619"/>
      <c r="AQ10" s="1620"/>
      <c r="AR10" s="1618" t="s">
        <v>39</v>
      </c>
      <c r="AS10" s="1619"/>
      <c r="AT10" s="1619"/>
      <c r="AU10" s="1619"/>
      <c r="AV10" s="1619"/>
      <c r="AW10" s="1619"/>
      <c r="AX10" s="1619"/>
      <c r="AY10" s="1619"/>
      <c r="AZ10" s="1619"/>
      <c r="BA10" s="1619"/>
      <c r="BB10" s="1620"/>
    </row>
    <row r="11" spans="2:54" s="626" customFormat="1" ht="19.5" customHeight="1" x14ac:dyDescent="0.2">
      <c r="B11" s="1624"/>
      <c r="C11" s="1625"/>
      <c r="D11" s="1625"/>
      <c r="E11" s="1625"/>
      <c r="F11" s="1625"/>
      <c r="G11" s="1625"/>
      <c r="H11" s="1625"/>
      <c r="I11" s="1625"/>
      <c r="J11" s="1627"/>
      <c r="K11" s="1621" t="s">
        <v>49</v>
      </c>
      <c r="L11" s="1621"/>
      <c r="M11" s="1621"/>
      <c r="N11" s="1621" t="s">
        <v>80</v>
      </c>
      <c r="O11" s="1621"/>
      <c r="P11" s="1621"/>
      <c r="Q11" s="1621"/>
      <c r="R11" s="1621" t="s">
        <v>81</v>
      </c>
      <c r="S11" s="1621"/>
      <c r="T11" s="1621"/>
      <c r="U11" s="1621"/>
      <c r="V11" s="1621" t="s">
        <v>49</v>
      </c>
      <c r="W11" s="1621"/>
      <c r="X11" s="1621"/>
      <c r="Y11" s="1628" t="s">
        <v>80</v>
      </c>
      <c r="Z11" s="1629"/>
      <c r="AA11" s="1629"/>
      <c r="AB11" s="1630"/>
      <c r="AC11" s="1621" t="s">
        <v>81</v>
      </c>
      <c r="AD11" s="1621"/>
      <c r="AE11" s="1621"/>
      <c r="AF11" s="1621"/>
      <c r="AG11" s="1621" t="s">
        <v>49</v>
      </c>
      <c r="AH11" s="1621"/>
      <c r="AI11" s="1621"/>
      <c r="AJ11" s="1628" t="s">
        <v>80</v>
      </c>
      <c r="AK11" s="1629"/>
      <c r="AL11" s="1629"/>
      <c r="AM11" s="1630"/>
      <c r="AN11" s="1621" t="s">
        <v>81</v>
      </c>
      <c r="AO11" s="1621"/>
      <c r="AP11" s="1621"/>
      <c r="AQ11" s="1621"/>
      <c r="AR11" s="1621" t="s">
        <v>49</v>
      </c>
      <c r="AS11" s="1621"/>
      <c r="AT11" s="1621"/>
      <c r="AU11" s="1628" t="s">
        <v>80</v>
      </c>
      <c r="AV11" s="1629"/>
      <c r="AW11" s="1629"/>
      <c r="AX11" s="1630"/>
      <c r="AY11" s="1621" t="s">
        <v>81</v>
      </c>
      <c r="AZ11" s="1621"/>
      <c r="BA11" s="1621"/>
      <c r="BB11" s="1621"/>
    </row>
    <row r="12" spans="2:54" ht="10.5" customHeight="1" x14ac:dyDescent="0.2">
      <c r="B12" s="1632">
        <v>1</v>
      </c>
      <c r="C12" s="1633"/>
      <c r="D12" s="1633"/>
      <c r="E12" s="1480" t="str">
        <f>IF('INGRESO DE DATOS'!A110&lt;&gt;"",'INGRESO DE DATOS'!A110,"")</f>
        <v/>
      </c>
      <c r="F12" s="1480"/>
      <c r="G12" s="1480"/>
      <c r="H12" s="1480"/>
      <c r="I12" s="1480"/>
      <c r="J12" s="1617"/>
      <c r="K12" s="1611"/>
      <c r="L12" s="1611"/>
      <c r="M12" s="1611"/>
      <c r="N12" s="1611"/>
      <c r="O12" s="1611"/>
      <c r="P12" s="1611"/>
      <c r="Q12" s="1611"/>
      <c r="R12" s="1611"/>
      <c r="S12" s="1611"/>
      <c r="T12" s="1611"/>
      <c r="U12" s="1611"/>
      <c r="V12" s="1611"/>
      <c r="W12" s="1611"/>
      <c r="X12" s="1611"/>
      <c r="Y12" s="1611"/>
      <c r="Z12" s="161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1611"/>
      <c r="AM12" s="1611"/>
      <c r="AN12" s="1611"/>
      <c r="AO12" s="1611"/>
      <c r="AP12" s="1611"/>
      <c r="AQ12" s="1611"/>
      <c r="AR12" s="1611"/>
      <c r="AS12" s="1611"/>
      <c r="AT12" s="1611"/>
      <c r="AU12" s="1611"/>
      <c r="AV12" s="1611"/>
      <c r="AW12" s="1611"/>
      <c r="AX12" s="1611"/>
      <c r="AY12" s="1611"/>
      <c r="AZ12" s="1611"/>
      <c r="BA12" s="1611"/>
      <c r="BB12" s="1611"/>
    </row>
    <row r="13" spans="2:54" ht="10.5" customHeight="1" x14ac:dyDescent="0.2">
      <c r="B13" s="1478">
        <v>2</v>
      </c>
      <c r="C13" s="1479"/>
      <c r="D13" s="1479"/>
      <c r="E13" s="1480" t="str">
        <f>IF('INGRESO DE DATOS'!A111&lt;&gt;"",'INGRESO DE DATOS'!A111,"")</f>
        <v/>
      </c>
      <c r="F13" s="1480"/>
      <c r="G13" s="1480"/>
      <c r="H13" s="1480"/>
      <c r="I13" s="1480"/>
      <c r="J13" s="1617"/>
      <c r="K13" s="1611"/>
      <c r="L13" s="1611"/>
      <c r="M13" s="1611"/>
      <c r="N13" s="1611"/>
      <c r="O13" s="1611"/>
      <c r="P13" s="1611"/>
      <c r="Q13" s="1611"/>
      <c r="R13" s="1611"/>
      <c r="S13" s="1611"/>
      <c r="T13" s="1611"/>
      <c r="U13" s="1611"/>
      <c r="V13" s="1611"/>
      <c r="W13" s="1611"/>
      <c r="X13" s="1611"/>
      <c r="Y13" s="1611"/>
      <c r="Z13" s="1611"/>
      <c r="AA13" s="1611"/>
      <c r="AB13" s="1611"/>
      <c r="AC13" s="1611"/>
      <c r="AD13" s="1611"/>
      <c r="AE13" s="1611"/>
      <c r="AF13" s="1611"/>
      <c r="AG13" s="1611"/>
      <c r="AH13" s="1611"/>
      <c r="AI13" s="1611"/>
      <c r="AJ13" s="1611"/>
      <c r="AK13" s="1611"/>
      <c r="AL13" s="1611"/>
      <c r="AM13" s="1611"/>
      <c r="AN13" s="1611"/>
      <c r="AO13" s="1611"/>
      <c r="AP13" s="1611"/>
      <c r="AQ13" s="1611"/>
      <c r="AR13" s="1611"/>
      <c r="AS13" s="1611"/>
      <c r="AT13" s="1611"/>
      <c r="AU13" s="1611"/>
      <c r="AV13" s="1611"/>
      <c r="AW13" s="1611"/>
      <c r="AX13" s="1611"/>
      <c r="AY13" s="1611"/>
      <c r="AZ13" s="1611"/>
      <c r="BA13" s="1611"/>
      <c r="BB13" s="1611"/>
    </row>
    <row r="14" spans="2:54" ht="10.5" customHeight="1" x14ac:dyDescent="0.2">
      <c r="B14" s="1478">
        <v>3</v>
      </c>
      <c r="C14" s="1479"/>
      <c r="D14" s="1479"/>
      <c r="E14" s="1480" t="str">
        <f>IF('INGRESO DE DATOS'!A112&lt;&gt;"",'INGRESO DE DATOS'!A112,"")</f>
        <v/>
      </c>
      <c r="F14" s="1480"/>
      <c r="G14" s="1480"/>
      <c r="H14" s="1480"/>
      <c r="I14" s="1480"/>
      <c r="J14" s="1617"/>
      <c r="K14" s="1611"/>
      <c r="L14" s="1611"/>
      <c r="M14" s="1611"/>
      <c r="N14" s="1611"/>
      <c r="O14" s="1611"/>
      <c r="P14" s="1611"/>
      <c r="Q14" s="1611"/>
      <c r="R14" s="1611"/>
      <c r="S14" s="1611"/>
      <c r="T14" s="1611"/>
      <c r="U14" s="1611"/>
      <c r="V14" s="1611"/>
      <c r="W14" s="1611"/>
      <c r="X14" s="1611"/>
      <c r="Y14" s="1611"/>
      <c r="Z14" s="1611"/>
      <c r="AA14" s="1611"/>
      <c r="AB14" s="1611"/>
      <c r="AC14" s="1611"/>
      <c r="AD14" s="1611"/>
      <c r="AE14" s="1611"/>
      <c r="AF14" s="1611"/>
      <c r="AG14" s="1611"/>
      <c r="AH14" s="1611"/>
      <c r="AI14" s="1611"/>
      <c r="AJ14" s="1611"/>
      <c r="AK14" s="1611"/>
      <c r="AL14" s="1611"/>
      <c r="AM14" s="1611"/>
      <c r="AN14" s="1611"/>
      <c r="AO14" s="1611"/>
      <c r="AP14" s="1611"/>
      <c r="AQ14" s="1611"/>
      <c r="AR14" s="1611"/>
      <c r="AS14" s="1611"/>
      <c r="AT14" s="1611"/>
      <c r="AU14" s="1611"/>
      <c r="AV14" s="1611"/>
      <c r="AW14" s="1611"/>
      <c r="AX14" s="1611"/>
      <c r="AY14" s="1611"/>
      <c r="AZ14" s="1611"/>
      <c r="BA14" s="1611"/>
      <c r="BB14" s="1611"/>
    </row>
    <row r="15" spans="2:54" ht="10.5" customHeight="1" x14ac:dyDescent="0.2">
      <c r="B15" s="1478">
        <v>4</v>
      </c>
      <c r="C15" s="1479"/>
      <c r="D15" s="1479"/>
      <c r="E15" s="1480" t="str">
        <f>IF('INGRESO DE DATOS'!A113&lt;&gt;"",'INGRESO DE DATOS'!A113,"")</f>
        <v/>
      </c>
      <c r="F15" s="1480"/>
      <c r="G15" s="1480"/>
      <c r="H15" s="1480"/>
      <c r="I15" s="1480"/>
      <c r="J15" s="1617"/>
      <c r="K15" s="1611"/>
      <c r="L15" s="1611"/>
      <c r="M15" s="1611"/>
      <c r="N15" s="1611"/>
      <c r="O15" s="1611"/>
      <c r="P15" s="1611"/>
      <c r="Q15" s="1611"/>
      <c r="R15" s="1611"/>
      <c r="S15" s="1611"/>
      <c r="T15" s="1611"/>
      <c r="U15" s="1611"/>
      <c r="V15" s="1611"/>
      <c r="W15" s="1611"/>
      <c r="X15" s="1611"/>
      <c r="Y15" s="1611"/>
      <c r="Z15" s="1611"/>
      <c r="AA15" s="1611"/>
      <c r="AB15" s="1611"/>
      <c r="AC15" s="1611"/>
      <c r="AD15" s="1611"/>
      <c r="AE15" s="1611"/>
      <c r="AF15" s="1611"/>
      <c r="AG15" s="1611"/>
      <c r="AH15" s="1611"/>
      <c r="AI15" s="1611"/>
      <c r="AJ15" s="1611"/>
      <c r="AK15" s="1611"/>
      <c r="AL15" s="1611"/>
      <c r="AM15" s="1611"/>
      <c r="AN15" s="1611"/>
      <c r="AO15" s="1611"/>
      <c r="AP15" s="1611"/>
      <c r="AQ15" s="1611"/>
      <c r="AR15" s="1611"/>
      <c r="AS15" s="1611"/>
      <c r="AT15" s="1611"/>
      <c r="AU15" s="1611"/>
      <c r="AV15" s="1611"/>
      <c r="AW15" s="1611"/>
      <c r="AX15" s="1611"/>
      <c r="AY15" s="1611"/>
      <c r="AZ15" s="1611"/>
      <c r="BA15" s="1611"/>
      <c r="BB15" s="1611"/>
    </row>
    <row r="16" spans="2:54" ht="10.5" customHeight="1" x14ac:dyDescent="0.2">
      <c r="B16" s="1478">
        <v>5</v>
      </c>
      <c r="C16" s="1479"/>
      <c r="D16" s="1479"/>
      <c r="E16" s="1480" t="str">
        <f>IF('INGRESO DE DATOS'!A114&lt;&gt;"",'INGRESO DE DATOS'!A114,"")</f>
        <v/>
      </c>
      <c r="F16" s="1480"/>
      <c r="G16" s="1480"/>
      <c r="H16" s="1480"/>
      <c r="I16" s="1480"/>
      <c r="J16" s="1617"/>
      <c r="K16" s="1611"/>
      <c r="L16" s="1611"/>
      <c r="M16" s="1611"/>
      <c r="N16" s="1611"/>
      <c r="O16" s="1611"/>
      <c r="P16" s="1611"/>
      <c r="Q16" s="1611"/>
      <c r="R16" s="1611"/>
      <c r="S16" s="1611"/>
      <c r="T16" s="1611"/>
      <c r="U16" s="1611"/>
      <c r="V16" s="1611"/>
      <c r="W16" s="1611"/>
      <c r="X16" s="1611"/>
      <c r="Y16" s="1611"/>
      <c r="Z16" s="1611"/>
      <c r="AA16" s="1611"/>
      <c r="AB16" s="1611"/>
      <c r="AC16" s="1611"/>
      <c r="AD16" s="1611"/>
      <c r="AE16" s="1611"/>
      <c r="AF16" s="1611"/>
      <c r="AG16" s="1611"/>
      <c r="AH16" s="1611"/>
      <c r="AI16" s="1611"/>
      <c r="AJ16" s="1611"/>
      <c r="AK16" s="1611"/>
      <c r="AL16" s="1611"/>
      <c r="AM16" s="1611"/>
      <c r="AN16" s="1611"/>
      <c r="AO16" s="1611"/>
      <c r="AP16" s="1611"/>
      <c r="AQ16" s="1611"/>
      <c r="AR16" s="1611"/>
      <c r="AS16" s="1611"/>
      <c r="AT16" s="1611"/>
      <c r="AU16" s="1611"/>
      <c r="AV16" s="1611"/>
      <c r="AW16" s="1611"/>
      <c r="AX16" s="1611"/>
      <c r="AY16" s="1611"/>
      <c r="AZ16" s="1611"/>
      <c r="BA16" s="1611"/>
      <c r="BB16" s="1611"/>
    </row>
    <row r="17" spans="2:54" ht="10.5" customHeight="1" x14ac:dyDescent="0.2">
      <c r="B17" s="1478">
        <v>6</v>
      </c>
      <c r="C17" s="1479"/>
      <c r="D17" s="1479"/>
      <c r="E17" s="1480" t="str">
        <f>IF('INGRESO DE DATOS'!A116&lt;&gt;"",'INGRESO DE DATOS'!A116,"")</f>
        <v/>
      </c>
      <c r="F17" s="1480"/>
      <c r="G17" s="1480"/>
      <c r="H17" s="1480"/>
      <c r="I17" s="1480"/>
      <c r="J17" s="1617"/>
      <c r="K17" s="1611"/>
      <c r="L17" s="1611"/>
      <c r="M17" s="1611"/>
      <c r="N17" s="1611"/>
      <c r="O17" s="1611"/>
      <c r="P17" s="1611"/>
      <c r="Q17" s="1611"/>
      <c r="R17" s="1611"/>
      <c r="S17" s="1611"/>
      <c r="T17" s="1611"/>
      <c r="U17" s="1611"/>
      <c r="V17" s="1611"/>
      <c r="W17" s="1611"/>
      <c r="X17" s="1611"/>
      <c r="Y17" s="1611"/>
      <c r="Z17" s="1611"/>
      <c r="AA17" s="1611"/>
      <c r="AB17" s="1611"/>
      <c r="AC17" s="1611"/>
      <c r="AD17" s="1611"/>
      <c r="AE17" s="1611"/>
      <c r="AF17" s="1611"/>
      <c r="AG17" s="1611"/>
      <c r="AH17" s="1611"/>
      <c r="AI17" s="1611"/>
      <c r="AJ17" s="1611"/>
      <c r="AK17" s="1611"/>
      <c r="AL17" s="1611"/>
      <c r="AM17" s="1611"/>
      <c r="AN17" s="1611"/>
      <c r="AO17" s="1611"/>
      <c r="AP17" s="1611"/>
      <c r="AQ17" s="1611"/>
      <c r="AR17" s="1611"/>
      <c r="AS17" s="1611"/>
      <c r="AT17" s="1611"/>
      <c r="AU17" s="1611"/>
      <c r="AV17" s="1611"/>
      <c r="AW17" s="1611"/>
      <c r="AX17" s="1611"/>
      <c r="AY17" s="1611"/>
      <c r="AZ17" s="1611"/>
      <c r="BA17" s="1611"/>
      <c r="BB17" s="1611"/>
    </row>
    <row r="18" spans="2:54" ht="10.5" customHeight="1" x14ac:dyDescent="0.2">
      <c r="B18" s="1614" t="s">
        <v>82</v>
      </c>
      <c r="C18" s="1615"/>
      <c r="D18" s="1615"/>
      <c r="E18" s="1615"/>
      <c r="F18" s="1615"/>
      <c r="G18" s="1615"/>
      <c r="H18" s="1615"/>
      <c r="I18" s="1615"/>
      <c r="J18" s="1615"/>
      <c r="K18" s="1615"/>
      <c r="L18" s="1615"/>
      <c r="M18" s="1615"/>
      <c r="N18" s="1615"/>
      <c r="O18" s="1615"/>
      <c r="P18" s="1615"/>
      <c r="Q18" s="1615"/>
      <c r="R18" s="1615"/>
      <c r="S18" s="1615"/>
      <c r="T18" s="1615"/>
      <c r="U18" s="1615"/>
      <c r="V18" s="1615"/>
      <c r="W18" s="1615"/>
      <c r="X18" s="1615"/>
      <c r="Y18" s="1615"/>
      <c r="Z18" s="1615"/>
      <c r="AA18" s="1615"/>
      <c r="AB18" s="1615"/>
      <c r="AC18" s="1615"/>
      <c r="AD18" s="1615"/>
      <c r="AE18" s="1615"/>
      <c r="AF18" s="1615"/>
      <c r="AG18" s="1615"/>
      <c r="AH18" s="1615"/>
      <c r="AI18" s="1615"/>
      <c r="AJ18" s="1615"/>
      <c r="AK18" s="1615"/>
      <c r="AL18" s="1615"/>
      <c r="AM18" s="1615"/>
      <c r="AN18" s="1615"/>
      <c r="AO18" s="1615"/>
      <c r="AP18" s="1615"/>
      <c r="AQ18" s="1615"/>
      <c r="AR18" s="1615"/>
      <c r="AS18" s="1615"/>
      <c r="AT18" s="1615"/>
      <c r="AU18" s="1615"/>
      <c r="AV18" s="1615"/>
      <c r="AW18" s="1615"/>
      <c r="AX18" s="1615"/>
      <c r="AY18" s="1615"/>
      <c r="AZ18" s="1615"/>
      <c r="BA18" s="1615"/>
      <c r="BB18" s="1616"/>
    </row>
    <row r="19" spans="2:54" ht="10.5" customHeight="1" x14ac:dyDescent="0.2">
      <c r="B19" s="1612">
        <v>7</v>
      </c>
      <c r="C19" s="1613"/>
      <c r="D19" s="1613"/>
      <c r="E19" s="1480" t="str">
        <f>IF('INGRESO DE DATOS'!A117&lt;&gt;"",'INGRESO DE DATOS'!A117,"")</f>
        <v/>
      </c>
      <c r="F19" s="1480"/>
      <c r="G19" s="1480"/>
      <c r="H19" s="1480"/>
      <c r="I19" s="1480"/>
      <c r="J19" s="1617"/>
      <c r="K19" s="1611"/>
      <c r="L19" s="1611"/>
      <c r="M19" s="1611"/>
      <c r="N19" s="1611"/>
      <c r="O19" s="1611"/>
      <c r="P19" s="1611"/>
      <c r="Q19" s="1611"/>
      <c r="R19" s="1611"/>
      <c r="S19" s="1611"/>
      <c r="T19" s="1611"/>
      <c r="U19" s="1611"/>
      <c r="V19" s="1611"/>
      <c r="W19" s="1611"/>
      <c r="X19" s="1611"/>
      <c r="Y19" s="1611"/>
      <c r="Z19" s="1611"/>
      <c r="AA19" s="1611"/>
      <c r="AB19" s="1611"/>
      <c r="AC19" s="1611"/>
      <c r="AD19" s="1611"/>
      <c r="AE19" s="1611"/>
      <c r="AF19" s="1611"/>
      <c r="AG19" s="1611"/>
      <c r="AH19" s="1611"/>
      <c r="AI19" s="1611"/>
      <c r="AJ19" s="1611"/>
      <c r="AK19" s="1611"/>
      <c r="AL19" s="1611"/>
      <c r="AM19" s="1611"/>
      <c r="AN19" s="1611"/>
      <c r="AO19" s="1611"/>
      <c r="AP19" s="1611"/>
      <c r="AQ19" s="1611"/>
      <c r="AR19" s="1611"/>
      <c r="AS19" s="1611"/>
      <c r="AT19" s="1611"/>
      <c r="AU19" s="1611"/>
      <c r="AV19" s="1611"/>
      <c r="AW19" s="1611"/>
      <c r="AX19" s="1611"/>
      <c r="AY19" s="1611"/>
      <c r="AZ19" s="1611"/>
      <c r="BA19" s="1611"/>
      <c r="BB19" s="1611"/>
    </row>
    <row r="20" spans="2:54" ht="10.5" customHeight="1" x14ac:dyDescent="0.2">
      <c r="B20" s="1612">
        <v>8</v>
      </c>
      <c r="C20" s="1613"/>
      <c r="D20" s="1613"/>
      <c r="E20" s="1480" t="str">
        <f>IF('INGRESO DE DATOS'!A118&lt;&gt;"",'INGRESO DE DATOS'!A118,"")</f>
        <v/>
      </c>
      <c r="F20" s="1480"/>
      <c r="G20" s="1480"/>
      <c r="H20" s="1480"/>
      <c r="I20" s="1480"/>
      <c r="J20" s="1617"/>
      <c r="K20" s="1611"/>
      <c r="L20" s="1611"/>
      <c r="M20" s="1611"/>
      <c r="N20" s="1611"/>
      <c r="O20" s="1611"/>
      <c r="P20" s="1611"/>
      <c r="Q20" s="1611"/>
      <c r="R20" s="1611"/>
      <c r="S20" s="1611"/>
      <c r="T20" s="1611"/>
      <c r="U20" s="1611"/>
      <c r="V20" s="1611"/>
      <c r="W20" s="1611"/>
      <c r="X20" s="1611"/>
      <c r="Y20" s="1611"/>
      <c r="Z20" s="1611"/>
      <c r="AA20" s="1611"/>
      <c r="AB20" s="1611"/>
      <c r="AC20" s="1611"/>
      <c r="AD20" s="1611"/>
      <c r="AE20" s="1611"/>
      <c r="AF20" s="1611"/>
      <c r="AG20" s="1611"/>
      <c r="AH20" s="1611"/>
      <c r="AI20" s="1611"/>
      <c r="AJ20" s="1611"/>
      <c r="AK20" s="1611"/>
      <c r="AL20" s="1611"/>
      <c r="AM20" s="1611"/>
      <c r="AN20" s="1611"/>
      <c r="AO20" s="1611"/>
      <c r="AP20" s="1611"/>
      <c r="AQ20" s="1611"/>
      <c r="AR20" s="1611"/>
      <c r="AS20" s="1611"/>
      <c r="AT20" s="1611"/>
      <c r="AU20" s="1611"/>
      <c r="AV20" s="1611"/>
      <c r="AW20" s="1611"/>
      <c r="AX20" s="1611"/>
      <c r="AY20" s="1611"/>
      <c r="AZ20" s="1611"/>
      <c r="BA20" s="1611"/>
      <c r="BB20" s="1611"/>
    </row>
    <row r="21" spans="2:54" ht="10.5" customHeight="1" x14ac:dyDescent="0.2">
      <c r="B21" s="1612">
        <v>9</v>
      </c>
      <c r="C21" s="1613"/>
      <c r="D21" s="1613"/>
      <c r="E21" s="1480" t="str">
        <f>IF('INGRESO DE DATOS'!A119&lt;&gt;"",'INGRESO DE DATOS'!A119,"")</f>
        <v/>
      </c>
      <c r="F21" s="1480"/>
      <c r="G21" s="1480"/>
      <c r="H21" s="1480"/>
      <c r="I21" s="1480"/>
      <c r="J21" s="1617"/>
      <c r="K21" s="1611"/>
      <c r="L21" s="1611"/>
      <c r="M21" s="1611"/>
      <c r="N21" s="1611"/>
      <c r="O21" s="1611"/>
      <c r="P21" s="1611"/>
      <c r="Q21" s="1611"/>
      <c r="R21" s="1611"/>
      <c r="S21" s="1611"/>
      <c r="T21" s="1611"/>
      <c r="U21" s="1611"/>
      <c r="V21" s="1611"/>
      <c r="W21" s="1611"/>
      <c r="X21" s="1611"/>
      <c r="Y21" s="1611"/>
      <c r="Z21" s="1611"/>
      <c r="AA21" s="1611"/>
      <c r="AB21" s="1611"/>
      <c r="AC21" s="1611"/>
      <c r="AD21" s="1611"/>
      <c r="AE21" s="1611"/>
      <c r="AF21" s="1611"/>
      <c r="AG21" s="1611"/>
      <c r="AH21" s="1611"/>
      <c r="AI21" s="1611"/>
      <c r="AJ21" s="1611"/>
      <c r="AK21" s="1611"/>
      <c r="AL21" s="1611"/>
      <c r="AM21" s="1611"/>
      <c r="AN21" s="1611"/>
      <c r="AO21" s="1611"/>
      <c r="AP21" s="1611"/>
      <c r="AQ21" s="1611"/>
      <c r="AR21" s="1611"/>
      <c r="AS21" s="1611"/>
      <c r="AT21" s="1611"/>
      <c r="AU21" s="1611"/>
      <c r="AV21" s="1611"/>
      <c r="AW21" s="1611"/>
      <c r="AX21" s="1611"/>
      <c r="AY21" s="1611"/>
      <c r="AZ21" s="1611"/>
      <c r="BA21" s="1611"/>
      <c r="BB21" s="1611"/>
    </row>
    <row r="22" spans="2:54" ht="10.5" customHeight="1" x14ac:dyDescent="0.2">
      <c r="B22" s="1612">
        <v>10</v>
      </c>
      <c r="C22" s="1613"/>
      <c r="D22" s="1613"/>
      <c r="E22" s="1480" t="str">
        <f>IF('INGRESO DE DATOS'!A120&lt;&gt;"",'INGRESO DE DATOS'!A120,"")</f>
        <v/>
      </c>
      <c r="F22" s="1480"/>
      <c r="G22" s="1480"/>
      <c r="H22" s="1480"/>
      <c r="I22" s="1480"/>
      <c r="J22" s="1617"/>
      <c r="K22" s="1611"/>
      <c r="L22" s="1611"/>
      <c r="M22" s="1611"/>
      <c r="N22" s="1611"/>
      <c r="O22" s="1611"/>
      <c r="P22" s="1611"/>
      <c r="Q22" s="1611"/>
      <c r="R22" s="1611"/>
      <c r="S22" s="1611"/>
      <c r="T22" s="1611"/>
      <c r="U22" s="1611"/>
      <c r="V22" s="1611"/>
      <c r="W22" s="1611"/>
      <c r="X22" s="1611"/>
      <c r="Y22" s="1611"/>
      <c r="Z22" s="1611"/>
      <c r="AA22" s="1611"/>
      <c r="AB22" s="1611"/>
      <c r="AC22" s="1611"/>
      <c r="AD22" s="1611"/>
      <c r="AE22" s="1611"/>
      <c r="AF22" s="1611"/>
      <c r="AG22" s="1611"/>
      <c r="AH22" s="1611"/>
      <c r="AI22" s="1611"/>
      <c r="AJ22" s="1611"/>
      <c r="AK22" s="1611"/>
      <c r="AL22" s="1611"/>
      <c r="AM22" s="1611"/>
      <c r="AN22" s="1611"/>
      <c r="AO22" s="1611"/>
      <c r="AP22" s="1611"/>
      <c r="AQ22" s="1611"/>
      <c r="AR22" s="1611"/>
      <c r="AS22" s="1611"/>
      <c r="AT22" s="1611"/>
      <c r="AU22" s="1611"/>
      <c r="AV22" s="1611"/>
      <c r="AW22" s="1611"/>
      <c r="AX22" s="1611"/>
      <c r="AY22" s="1611"/>
      <c r="AZ22" s="1611"/>
      <c r="BA22" s="1611"/>
      <c r="BB22" s="1611"/>
    </row>
    <row r="23" spans="2:54" ht="10.5" customHeight="1" x14ac:dyDescent="0.2">
      <c r="B23" s="1612">
        <v>11</v>
      </c>
      <c r="C23" s="1613"/>
      <c r="D23" s="1613"/>
      <c r="E23" s="1480" t="str">
        <f>IF('INGRESO DE DATOS'!A122&lt;&gt;"",'INGRESO DE DATOS'!A122,"")</f>
        <v/>
      </c>
      <c r="F23" s="1480"/>
      <c r="G23" s="1480"/>
      <c r="H23" s="1480"/>
      <c r="I23" s="1480"/>
      <c r="J23" s="1617"/>
      <c r="K23" s="1611"/>
      <c r="L23" s="1611"/>
      <c r="M23" s="1611"/>
      <c r="N23" s="1611"/>
      <c r="O23" s="1611"/>
      <c r="P23" s="1611"/>
      <c r="Q23" s="1611"/>
      <c r="R23" s="1611"/>
      <c r="S23" s="1611"/>
      <c r="T23" s="1611"/>
      <c r="U23" s="1611"/>
      <c r="V23" s="1611"/>
      <c r="W23" s="1611"/>
      <c r="X23" s="1611"/>
      <c r="Y23" s="1611"/>
      <c r="Z23" s="1611"/>
      <c r="AA23" s="1611"/>
      <c r="AB23" s="1611"/>
      <c r="AC23" s="1611"/>
      <c r="AD23" s="1611"/>
      <c r="AE23" s="1611"/>
      <c r="AF23" s="1611"/>
      <c r="AG23" s="1611"/>
      <c r="AH23" s="1611"/>
      <c r="AI23" s="1611"/>
      <c r="AJ23" s="1611"/>
      <c r="AK23" s="1611"/>
      <c r="AL23" s="1611"/>
      <c r="AM23" s="1611"/>
      <c r="AN23" s="1611"/>
      <c r="AO23" s="1611"/>
      <c r="AP23" s="1611"/>
      <c r="AQ23" s="1611"/>
      <c r="AR23" s="1611"/>
      <c r="AS23" s="1611"/>
      <c r="AT23" s="1611"/>
      <c r="AU23" s="1611"/>
      <c r="AV23" s="1611"/>
      <c r="AW23" s="1611"/>
      <c r="AX23" s="1611"/>
      <c r="AY23" s="1611"/>
      <c r="AZ23" s="1611"/>
      <c r="BA23" s="1611"/>
      <c r="BB23" s="1611"/>
    </row>
    <row r="24" spans="2:54" ht="10.5" customHeight="1" x14ac:dyDescent="0.2">
      <c r="B24" s="1614" t="s">
        <v>82</v>
      </c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5"/>
      <c r="P24" s="1615"/>
      <c r="Q24" s="1615"/>
      <c r="R24" s="1615"/>
      <c r="S24" s="1615"/>
      <c r="T24" s="1615"/>
      <c r="U24" s="1615"/>
      <c r="V24" s="1615"/>
      <c r="W24" s="1615"/>
      <c r="X24" s="1615"/>
      <c r="Y24" s="1615"/>
      <c r="Z24" s="1615"/>
      <c r="AA24" s="1615"/>
      <c r="AB24" s="1615"/>
      <c r="AC24" s="1615"/>
      <c r="AD24" s="1615"/>
      <c r="AE24" s="1615"/>
      <c r="AF24" s="1615"/>
      <c r="AG24" s="1615"/>
      <c r="AH24" s="1615"/>
      <c r="AI24" s="1615"/>
      <c r="AJ24" s="1615"/>
      <c r="AK24" s="1615"/>
      <c r="AL24" s="1615"/>
      <c r="AM24" s="1615"/>
      <c r="AN24" s="1615"/>
      <c r="AO24" s="1615"/>
      <c r="AP24" s="1615"/>
      <c r="AQ24" s="1615"/>
      <c r="AR24" s="1615"/>
      <c r="AS24" s="1615"/>
      <c r="AT24" s="1615"/>
      <c r="AU24" s="1615"/>
      <c r="AV24" s="1615"/>
      <c r="AW24" s="1615"/>
      <c r="AX24" s="1615"/>
      <c r="AY24" s="1615"/>
      <c r="AZ24" s="1615"/>
      <c r="BA24" s="1615"/>
      <c r="BB24" s="1616"/>
    </row>
    <row r="25" spans="2:54" ht="10.5" customHeight="1" x14ac:dyDescent="0.2">
      <c r="B25" s="1612">
        <v>12</v>
      </c>
      <c r="C25" s="1613"/>
      <c r="D25" s="1613"/>
      <c r="E25" s="1480" t="str">
        <f>IF('INGRESO DE DATOS'!A123&lt;&gt;"",'INGRESO DE DATOS'!A123,"")</f>
        <v/>
      </c>
      <c r="F25" s="1480"/>
      <c r="G25" s="1480"/>
      <c r="H25" s="1480"/>
      <c r="I25" s="1480"/>
      <c r="J25" s="1617"/>
      <c r="K25" s="1611"/>
      <c r="L25" s="1611"/>
      <c r="M25" s="1611"/>
      <c r="N25" s="1611"/>
      <c r="O25" s="1611"/>
      <c r="P25" s="1611"/>
      <c r="Q25" s="1611"/>
      <c r="R25" s="1611"/>
      <c r="S25" s="1611"/>
      <c r="T25" s="1611"/>
      <c r="U25" s="1611"/>
      <c r="V25" s="1611"/>
      <c r="W25" s="1611"/>
      <c r="X25" s="1611"/>
      <c r="Y25" s="1611"/>
      <c r="Z25" s="1611"/>
      <c r="AA25" s="1611"/>
      <c r="AB25" s="1611"/>
      <c r="AC25" s="1611"/>
      <c r="AD25" s="1611"/>
      <c r="AE25" s="1611"/>
      <c r="AF25" s="1611"/>
      <c r="AG25" s="1611"/>
      <c r="AH25" s="1611"/>
      <c r="AI25" s="1611"/>
      <c r="AJ25" s="1611"/>
      <c r="AK25" s="1611"/>
      <c r="AL25" s="1611"/>
      <c r="AM25" s="1611"/>
      <c r="AN25" s="1611"/>
      <c r="AO25" s="1611"/>
      <c r="AP25" s="1611"/>
      <c r="AQ25" s="1611"/>
      <c r="AR25" s="1611"/>
      <c r="AS25" s="1611"/>
      <c r="AT25" s="1611"/>
      <c r="AU25" s="1611"/>
      <c r="AV25" s="1611"/>
      <c r="AW25" s="1611"/>
      <c r="AX25" s="1611"/>
      <c r="AY25" s="1611"/>
      <c r="AZ25" s="1611"/>
      <c r="BA25" s="1611"/>
      <c r="BB25" s="1611"/>
    </row>
    <row r="26" spans="2:54" ht="10.5" customHeight="1" x14ac:dyDescent="0.2">
      <c r="B26" s="1612">
        <v>13</v>
      </c>
      <c r="C26" s="1613"/>
      <c r="D26" s="1613"/>
      <c r="E26" s="1634" t="str">
        <f>IF('INGRESO DE DATOS'!A124&lt;&gt;"",'INGRESO DE DATOS'!A124,"")</f>
        <v>MUESTRA CONTROL</v>
      </c>
      <c r="F26" s="1634"/>
      <c r="G26" s="1634"/>
      <c r="H26" s="1634"/>
      <c r="I26" s="1634"/>
      <c r="J26" s="1635"/>
      <c r="K26" s="1611"/>
      <c r="L26" s="1611"/>
      <c r="M26" s="1611"/>
      <c r="N26" s="1611"/>
      <c r="O26" s="1611"/>
      <c r="P26" s="1611"/>
      <c r="Q26" s="1611"/>
      <c r="R26" s="1611"/>
      <c r="S26" s="1611"/>
      <c r="T26" s="1611"/>
      <c r="U26" s="1611"/>
      <c r="V26" s="1611"/>
      <c r="W26" s="1611"/>
      <c r="X26" s="1611"/>
      <c r="Y26" s="1611"/>
      <c r="Z26" s="1611"/>
      <c r="AA26" s="1611"/>
      <c r="AB26" s="1611"/>
      <c r="AC26" s="1611"/>
      <c r="AD26" s="1611"/>
      <c r="AE26" s="1611"/>
      <c r="AF26" s="1611"/>
      <c r="AG26" s="1611"/>
      <c r="AH26" s="1611"/>
      <c r="AI26" s="1611"/>
      <c r="AJ26" s="1611"/>
      <c r="AK26" s="1611"/>
      <c r="AL26" s="1611"/>
      <c r="AM26" s="1611"/>
      <c r="AN26" s="1611"/>
      <c r="AO26" s="1611"/>
      <c r="AP26" s="1611"/>
      <c r="AQ26" s="1611"/>
      <c r="AR26" s="1611"/>
      <c r="AS26" s="1611"/>
      <c r="AT26" s="1611"/>
      <c r="AU26" s="1611"/>
      <c r="AV26" s="1611"/>
      <c r="AW26" s="1611"/>
      <c r="AX26" s="1611"/>
      <c r="AY26" s="1611"/>
      <c r="AZ26" s="1611"/>
      <c r="BA26" s="1611"/>
      <c r="BB26" s="1611"/>
    </row>
    <row r="27" spans="2:54" ht="10.5" customHeight="1" x14ac:dyDescent="0.2">
      <c r="B27" s="1612">
        <v>14</v>
      </c>
      <c r="C27" s="1613"/>
      <c r="D27" s="1613"/>
      <c r="E27" s="1480"/>
      <c r="F27" s="1480"/>
      <c r="G27" s="1480"/>
      <c r="H27" s="1480"/>
      <c r="I27" s="1480"/>
      <c r="J27" s="1617"/>
      <c r="K27" s="1611"/>
      <c r="L27" s="1611"/>
      <c r="M27" s="1611"/>
      <c r="N27" s="1611"/>
      <c r="O27" s="1611"/>
      <c r="P27" s="1611"/>
      <c r="Q27" s="1611"/>
      <c r="R27" s="1611"/>
      <c r="S27" s="1611"/>
      <c r="T27" s="1611"/>
      <c r="U27" s="1611"/>
      <c r="V27" s="1611"/>
      <c r="W27" s="1611"/>
      <c r="X27" s="1611"/>
      <c r="Y27" s="1611"/>
      <c r="Z27" s="1611"/>
      <c r="AA27" s="1611"/>
      <c r="AB27" s="1611"/>
      <c r="AC27" s="1611"/>
      <c r="AD27" s="1611"/>
      <c r="AE27" s="1611"/>
      <c r="AF27" s="1611"/>
      <c r="AG27" s="1611"/>
      <c r="AH27" s="1611"/>
      <c r="AI27" s="1611"/>
      <c r="AJ27" s="1611"/>
      <c r="AK27" s="1611"/>
      <c r="AL27" s="1611"/>
      <c r="AM27" s="1611"/>
      <c r="AN27" s="1611"/>
      <c r="AO27" s="1611"/>
      <c r="AP27" s="1611"/>
      <c r="AQ27" s="1611"/>
      <c r="AR27" s="1611"/>
      <c r="AS27" s="1611"/>
      <c r="AT27" s="1611"/>
      <c r="AU27" s="1611"/>
      <c r="AV27" s="1611"/>
      <c r="AW27" s="1611"/>
      <c r="AX27" s="1611"/>
      <c r="AY27" s="1611"/>
      <c r="AZ27" s="1611"/>
      <c r="BA27" s="1611"/>
      <c r="BB27" s="1611"/>
    </row>
    <row r="28" spans="2:54" ht="10.5" customHeight="1" x14ac:dyDescent="0.2">
      <c r="B28" s="1612">
        <v>15</v>
      </c>
      <c r="C28" s="1613"/>
      <c r="D28" s="1613"/>
      <c r="E28" s="1480"/>
      <c r="F28" s="1480"/>
      <c r="G28" s="1480"/>
      <c r="H28" s="1480"/>
      <c r="I28" s="1480"/>
      <c r="J28" s="1617"/>
      <c r="K28" s="1611"/>
      <c r="L28" s="1611"/>
      <c r="M28" s="1611"/>
      <c r="N28" s="1611"/>
      <c r="O28" s="1611"/>
      <c r="P28" s="1611"/>
      <c r="Q28" s="1611"/>
      <c r="R28" s="1611"/>
      <c r="S28" s="1611"/>
      <c r="T28" s="1611"/>
      <c r="U28" s="1611"/>
      <c r="V28" s="1611"/>
      <c r="W28" s="1611"/>
      <c r="X28" s="1611"/>
      <c r="Y28" s="1611"/>
      <c r="Z28" s="1611"/>
      <c r="AA28" s="1611"/>
      <c r="AB28" s="1611"/>
      <c r="AC28" s="1611"/>
      <c r="AD28" s="1611"/>
      <c r="AE28" s="1611"/>
      <c r="AF28" s="1611"/>
      <c r="AG28" s="1611"/>
      <c r="AH28" s="1611"/>
      <c r="AI28" s="1611"/>
      <c r="AJ28" s="1611"/>
      <c r="AK28" s="1611"/>
      <c r="AL28" s="1611"/>
      <c r="AM28" s="1611"/>
      <c r="AN28" s="1611"/>
      <c r="AO28" s="1611"/>
      <c r="AP28" s="1611"/>
      <c r="AQ28" s="1611"/>
      <c r="AR28" s="1611"/>
      <c r="AS28" s="1611"/>
      <c r="AT28" s="1611"/>
      <c r="AU28" s="1611"/>
      <c r="AV28" s="1611"/>
      <c r="AW28" s="1611"/>
      <c r="AX28" s="1611"/>
      <c r="AY28" s="1611"/>
      <c r="AZ28" s="1611"/>
      <c r="BA28" s="1611"/>
      <c r="BB28" s="1611"/>
    </row>
    <row r="29" spans="2:54" ht="10.5" customHeight="1" x14ac:dyDescent="0.2">
      <c r="B29" s="1612">
        <v>16</v>
      </c>
      <c r="C29" s="1613"/>
      <c r="D29" s="1613"/>
      <c r="E29" s="1480"/>
      <c r="F29" s="1480"/>
      <c r="G29" s="1480"/>
      <c r="H29" s="1480"/>
      <c r="I29" s="1480"/>
      <c r="J29" s="1617"/>
      <c r="K29" s="1611"/>
      <c r="L29" s="1611"/>
      <c r="M29" s="1611"/>
      <c r="N29" s="1611"/>
      <c r="O29" s="1611"/>
      <c r="P29" s="1611"/>
      <c r="Q29" s="1611"/>
      <c r="R29" s="1611"/>
      <c r="S29" s="1611"/>
      <c r="T29" s="1611"/>
      <c r="U29" s="1611"/>
      <c r="V29" s="1611"/>
      <c r="W29" s="1611"/>
      <c r="X29" s="1611"/>
      <c r="Y29" s="1611"/>
      <c r="Z29" s="1611"/>
      <c r="AA29" s="1611"/>
      <c r="AB29" s="1611"/>
      <c r="AC29" s="1611"/>
      <c r="AD29" s="1611"/>
      <c r="AE29" s="1611"/>
      <c r="AF29" s="1611"/>
      <c r="AG29" s="1611"/>
      <c r="AH29" s="1611"/>
      <c r="AI29" s="1611"/>
      <c r="AJ29" s="1611"/>
      <c r="AK29" s="1611"/>
      <c r="AL29" s="1611"/>
      <c r="AM29" s="1611"/>
      <c r="AN29" s="1611"/>
      <c r="AO29" s="1611"/>
      <c r="AP29" s="1611"/>
      <c r="AQ29" s="1611"/>
      <c r="AR29" s="1611"/>
      <c r="AS29" s="1611"/>
      <c r="AT29" s="1611"/>
      <c r="AU29" s="1611"/>
      <c r="AV29" s="1611"/>
      <c r="AW29" s="1611"/>
      <c r="AX29" s="1611"/>
      <c r="AY29" s="1611"/>
      <c r="AZ29" s="1611"/>
      <c r="BA29" s="1611"/>
      <c r="BB29" s="1611"/>
    </row>
    <row r="30" spans="2:54" ht="10.5" customHeight="1" x14ac:dyDescent="0.2">
      <c r="B30" s="1614" t="s">
        <v>82</v>
      </c>
      <c r="C30" s="1615"/>
      <c r="D30" s="1615"/>
      <c r="E30" s="1615"/>
      <c r="F30" s="1615"/>
      <c r="G30" s="1615"/>
      <c r="H30" s="1615"/>
      <c r="I30" s="1615"/>
      <c r="J30" s="1615"/>
      <c r="K30" s="1615"/>
      <c r="L30" s="1615"/>
      <c r="M30" s="1615"/>
      <c r="N30" s="1615"/>
      <c r="O30" s="1615"/>
      <c r="P30" s="1615"/>
      <c r="Q30" s="1615"/>
      <c r="R30" s="1615"/>
      <c r="S30" s="1615"/>
      <c r="T30" s="1615"/>
      <c r="U30" s="1615"/>
      <c r="V30" s="1615"/>
      <c r="W30" s="1615"/>
      <c r="X30" s="1615"/>
      <c r="Y30" s="1615"/>
      <c r="Z30" s="1615"/>
      <c r="AA30" s="1615"/>
      <c r="AB30" s="1615"/>
      <c r="AC30" s="1615"/>
      <c r="AD30" s="1615"/>
      <c r="AE30" s="1615"/>
      <c r="AF30" s="1615"/>
      <c r="AG30" s="1615"/>
      <c r="AH30" s="1615"/>
      <c r="AI30" s="1615"/>
      <c r="AJ30" s="1615"/>
      <c r="AK30" s="1615"/>
      <c r="AL30" s="1615"/>
      <c r="AM30" s="1615"/>
      <c r="AN30" s="1615"/>
      <c r="AO30" s="1615"/>
      <c r="AP30" s="1615"/>
      <c r="AQ30" s="1615"/>
      <c r="AR30" s="1615"/>
      <c r="AS30" s="1615"/>
      <c r="AT30" s="1615"/>
      <c r="AU30" s="1615"/>
      <c r="AV30" s="1615"/>
      <c r="AW30" s="1615"/>
      <c r="AX30" s="1615"/>
      <c r="AY30" s="1615"/>
      <c r="AZ30" s="1615"/>
      <c r="BA30" s="1615"/>
      <c r="BB30" s="1616"/>
    </row>
    <row r="31" spans="2:54" ht="10.5" customHeight="1" x14ac:dyDescent="0.2">
      <c r="B31" s="1612">
        <v>17</v>
      </c>
      <c r="C31" s="1613"/>
      <c r="D31" s="1613"/>
      <c r="E31" s="1480"/>
      <c r="F31" s="1480"/>
      <c r="G31" s="1480"/>
      <c r="H31" s="1480"/>
      <c r="I31" s="1480"/>
      <c r="J31" s="1617"/>
      <c r="K31" s="1611"/>
      <c r="L31" s="1611"/>
      <c r="M31" s="1611"/>
      <c r="N31" s="1611"/>
      <c r="O31" s="1611"/>
      <c r="P31" s="1611"/>
      <c r="Q31" s="1611"/>
      <c r="R31" s="1611"/>
      <c r="S31" s="1611"/>
      <c r="T31" s="1611"/>
      <c r="U31" s="1611"/>
      <c r="V31" s="1611"/>
      <c r="W31" s="1611"/>
      <c r="X31" s="1611"/>
      <c r="Y31" s="1611"/>
      <c r="Z31" s="1611"/>
      <c r="AA31" s="1611"/>
      <c r="AB31" s="1611"/>
      <c r="AC31" s="1611"/>
      <c r="AD31" s="1611"/>
      <c r="AE31" s="1611"/>
      <c r="AF31" s="1611"/>
      <c r="AG31" s="1611"/>
      <c r="AH31" s="1611"/>
      <c r="AI31" s="1611"/>
      <c r="AJ31" s="1611"/>
      <c r="AK31" s="1611"/>
      <c r="AL31" s="1611"/>
      <c r="AM31" s="1611"/>
      <c r="AN31" s="1611"/>
      <c r="AO31" s="1611"/>
      <c r="AP31" s="1611"/>
      <c r="AQ31" s="1611"/>
      <c r="AR31" s="1611"/>
      <c r="AS31" s="1611"/>
      <c r="AT31" s="1611"/>
      <c r="AU31" s="1611"/>
      <c r="AV31" s="1611"/>
      <c r="AW31" s="1611"/>
      <c r="AX31" s="1611"/>
      <c r="AY31" s="1611"/>
      <c r="AZ31" s="1611"/>
      <c r="BA31" s="1611"/>
      <c r="BB31" s="1611"/>
    </row>
    <row r="32" spans="2:54" ht="10.5" customHeight="1" x14ac:dyDescent="0.2">
      <c r="B32" s="1612">
        <v>18</v>
      </c>
      <c r="C32" s="1613"/>
      <c r="D32" s="1613"/>
      <c r="E32" s="1480"/>
      <c r="F32" s="1480"/>
      <c r="G32" s="1480"/>
      <c r="H32" s="1480"/>
      <c r="I32" s="1480"/>
      <c r="J32" s="1617"/>
      <c r="K32" s="1611"/>
      <c r="L32" s="1611"/>
      <c r="M32" s="1611"/>
      <c r="N32" s="1611"/>
      <c r="O32" s="1611"/>
      <c r="P32" s="1611"/>
      <c r="Q32" s="1611"/>
      <c r="R32" s="1611"/>
      <c r="S32" s="1611"/>
      <c r="T32" s="1611"/>
      <c r="U32" s="1611"/>
      <c r="V32" s="1611"/>
      <c r="W32" s="1611"/>
      <c r="X32" s="1611"/>
      <c r="Y32" s="1611"/>
      <c r="Z32" s="1611"/>
      <c r="AA32" s="1611"/>
      <c r="AB32" s="1611"/>
      <c r="AC32" s="1611"/>
      <c r="AD32" s="1611"/>
      <c r="AE32" s="1611"/>
      <c r="AF32" s="1611"/>
      <c r="AG32" s="1611"/>
      <c r="AH32" s="1611"/>
      <c r="AI32" s="1611"/>
      <c r="AJ32" s="1611"/>
      <c r="AK32" s="1611"/>
      <c r="AL32" s="1611"/>
      <c r="AM32" s="1611"/>
      <c r="AN32" s="1611"/>
      <c r="AO32" s="1611"/>
      <c r="AP32" s="1611"/>
      <c r="AQ32" s="1611"/>
      <c r="AR32" s="1611"/>
      <c r="AS32" s="1611"/>
      <c r="AT32" s="1611"/>
      <c r="AU32" s="1611"/>
      <c r="AV32" s="1611"/>
      <c r="AW32" s="1611"/>
      <c r="AX32" s="1611"/>
      <c r="AY32" s="1611"/>
      <c r="AZ32" s="1611"/>
      <c r="BA32" s="1611"/>
      <c r="BB32" s="1611"/>
    </row>
    <row r="33" spans="2:54" ht="10.5" customHeight="1" x14ac:dyDescent="0.2">
      <c r="B33" s="1612">
        <v>19</v>
      </c>
      <c r="C33" s="1613"/>
      <c r="D33" s="1613"/>
      <c r="E33" s="1480"/>
      <c r="F33" s="1480"/>
      <c r="G33" s="1480"/>
      <c r="H33" s="1480"/>
      <c r="I33" s="1480"/>
      <c r="J33" s="1617"/>
      <c r="K33" s="1611"/>
      <c r="L33" s="1611"/>
      <c r="M33" s="1611"/>
      <c r="N33" s="1611"/>
      <c r="O33" s="1611"/>
      <c r="P33" s="1611"/>
      <c r="Q33" s="1611"/>
      <c r="R33" s="1611"/>
      <c r="S33" s="1611"/>
      <c r="T33" s="1611"/>
      <c r="U33" s="1611"/>
      <c r="V33" s="1611"/>
      <c r="W33" s="1611"/>
      <c r="X33" s="1611"/>
      <c r="Y33" s="1611"/>
      <c r="Z33" s="1611"/>
      <c r="AA33" s="1611"/>
      <c r="AB33" s="1611"/>
      <c r="AC33" s="1611"/>
      <c r="AD33" s="1611"/>
      <c r="AE33" s="1611"/>
      <c r="AF33" s="1611"/>
      <c r="AG33" s="1611"/>
      <c r="AH33" s="1611"/>
      <c r="AI33" s="1611"/>
      <c r="AJ33" s="1611"/>
      <c r="AK33" s="1611"/>
      <c r="AL33" s="1611"/>
      <c r="AM33" s="1611"/>
      <c r="AN33" s="1611"/>
      <c r="AO33" s="1611"/>
      <c r="AP33" s="1611"/>
      <c r="AQ33" s="1611"/>
      <c r="AR33" s="1611"/>
      <c r="AS33" s="1611"/>
      <c r="AT33" s="1611"/>
      <c r="AU33" s="1611"/>
      <c r="AV33" s="1611"/>
      <c r="AW33" s="1611"/>
      <c r="AX33" s="1611"/>
      <c r="AY33" s="1611"/>
      <c r="AZ33" s="1611"/>
      <c r="BA33" s="1611"/>
      <c r="BB33" s="1611"/>
    </row>
    <row r="34" spans="2:54" ht="10.5" customHeight="1" x14ac:dyDescent="0.2">
      <c r="B34" s="1612">
        <v>20</v>
      </c>
      <c r="C34" s="1613"/>
      <c r="D34" s="1613"/>
      <c r="E34" s="1480"/>
      <c r="F34" s="1480"/>
      <c r="G34" s="1480"/>
      <c r="H34" s="1480"/>
      <c r="I34" s="1480"/>
      <c r="J34" s="1617"/>
      <c r="K34" s="1611"/>
      <c r="L34" s="1611"/>
      <c r="M34" s="1611"/>
      <c r="N34" s="1611"/>
      <c r="O34" s="1611"/>
      <c r="P34" s="1611"/>
      <c r="Q34" s="1611"/>
      <c r="R34" s="1611"/>
      <c r="S34" s="1611"/>
      <c r="T34" s="1611"/>
      <c r="U34" s="1611"/>
      <c r="V34" s="1611"/>
      <c r="W34" s="1611"/>
      <c r="X34" s="1611"/>
      <c r="Y34" s="1611"/>
      <c r="Z34" s="1611"/>
      <c r="AA34" s="1611"/>
      <c r="AB34" s="1611"/>
      <c r="AC34" s="1611"/>
      <c r="AD34" s="1611"/>
      <c r="AE34" s="1611"/>
      <c r="AF34" s="1611"/>
      <c r="AG34" s="1611"/>
      <c r="AH34" s="1611"/>
      <c r="AI34" s="1611"/>
      <c r="AJ34" s="1611"/>
      <c r="AK34" s="1611"/>
      <c r="AL34" s="1611"/>
      <c r="AM34" s="1611"/>
      <c r="AN34" s="1611"/>
      <c r="AO34" s="1611"/>
      <c r="AP34" s="1611"/>
      <c r="AQ34" s="1611"/>
      <c r="AR34" s="1611"/>
      <c r="AS34" s="1611"/>
      <c r="AT34" s="1611"/>
      <c r="AU34" s="1611"/>
      <c r="AV34" s="1611"/>
      <c r="AW34" s="1611"/>
      <c r="AX34" s="1611"/>
      <c r="AY34" s="1611"/>
      <c r="AZ34" s="1611"/>
      <c r="BA34" s="1611"/>
      <c r="BB34" s="1611"/>
    </row>
    <row r="35" spans="2:54" ht="10.5" customHeight="1" x14ac:dyDescent="0.2">
      <c r="B35" s="1612">
        <v>21</v>
      </c>
      <c r="C35" s="1613"/>
      <c r="D35" s="1613"/>
      <c r="E35" s="1480"/>
      <c r="F35" s="1480"/>
      <c r="G35" s="1480"/>
      <c r="H35" s="1480"/>
      <c r="I35" s="1480"/>
      <c r="J35" s="1617"/>
      <c r="K35" s="1611"/>
      <c r="L35" s="1611"/>
      <c r="M35" s="1611"/>
      <c r="N35" s="1611"/>
      <c r="O35" s="1611"/>
      <c r="P35" s="1611"/>
      <c r="Q35" s="1611"/>
      <c r="R35" s="1611"/>
      <c r="S35" s="1611"/>
      <c r="T35" s="1611"/>
      <c r="U35" s="1611"/>
      <c r="V35" s="1611"/>
      <c r="W35" s="1611"/>
      <c r="X35" s="1611"/>
      <c r="Y35" s="1611"/>
      <c r="Z35" s="1611"/>
      <c r="AA35" s="1611"/>
      <c r="AB35" s="1611"/>
      <c r="AC35" s="1611"/>
      <c r="AD35" s="1611"/>
      <c r="AE35" s="1611"/>
      <c r="AF35" s="1611"/>
      <c r="AG35" s="1611"/>
      <c r="AH35" s="1611"/>
      <c r="AI35" s="1611"/>
      <c r="AJ35" s="1611"/>
      <c r="AK35" s="1611"/>
      <c r="AL35" s="1611"/>
      <c r="AM35" s="1611"/>
      <c r="AN35" s="1611"/>
      <c r="AO35" s="1611"/>
      <c r="AP35" s="1611"/>
      <c r="AQ35" s="1611"/>
      <c r="AR35" s="1611"/>
      <c r="AS35" s="1611"/>
      <c r="AT35" s="1611"/>
      <c r="AU35" s="1611"/>
      <c r="AV35" s="1611"/>
      <c r="AW35" s="1611"/>
      <c r="AX35" s="1611"/>
      <c r="AY35" s="1611"/>
      <c r="AZ35" s="1611"/>
      <c r="BA35" s="1611"/>
      <c r="BB35" s="1611"/>
    </row>
    <row r="36" spans="2:54" ht="10.5" customHeight="1" x14ac:dyDescent="0.2">
      <c r="B36" s="1614" t="s">
        <v>82</v>
      </c>
      <c r="C36" s="1615"/>
      <c r="D36" s="1615"/>
      <c r="E36" s="1615"/>
      <c r="F36" s="1615"/>
      <c r="G36" s="1615"/>
      <c r="H36" s="1615"/>
      <c r="I36" s="1615"/>
      <c r="J36" s="1615"/>
      <c r="K36" s="1615"/>
      <c r="L36" s="1615"/>
      <c r="M36" s="1615"/>
      <c r="N36" s="1615"/>
      <c r="O36" s="1615"/>
      <c r="P36" s="1615"/>
      <c r="Q36" s="1615"/>
      <c r="R36" s="1615"/>
      <c r="S36" s="1615"/>
      <c r="T36" s="1615"/>
      <c r="U36" s="1615"/>
      <c r="V36" s="1615"/>
      <c r="W36" s="1615"/>
      <c r="X36" s="1615"/>
      <c r="Y36" s="1615"/>
      <c r="Z36" s="1615"/>
      <c r="AA36" s="1615"/>
      <c r="AB36" s="1615"/>
      <c r="AC36" s="1615"/>
      <c r="AD36" s="1615"/>
      <c r="AE36" s="1615"/>
      <c r="AF36" s="1615"/>
      <c r="AG36" s="1615"/>
      <c r="AH36" s="1615"/>
      <c r="AI36" s="1615"/>
      <c r="AJ36" s="1615"/>
      <c r="AK36" s="1615"/>
      <c r="AL36" s="1615"/>
      <c r="AM36" s="1615"/>
      <c r="AN36" s="1615"/>
      <c r="AO36" s="1615"/>
      <c r="AP36" s="1615"/>
      <c r="AQ36" s="1615"/>
      <c r="AR36" s="1615"/>
      <c r="AS36" s="1615"/>
      <c r="AT36" s="1615"/>
      <c r="AU36" s="1615"/>
      <c r="AV36" s="1615"/>
      <c r="AW36" s="1615"/>
      <c r="AX36" s="1615"/>
      <c r="AY36" s="1615"/>
      <c r="AZ36" s="1615"/>
      <c r="BA36" s="1615"/>
      <c r="BB36" s="1616"/>
    </row>
    <row r="37" spans="2:54" ht="10.5" customHeight="1" x14ac:dyDescent="0.2">
      <c r="B37" s="1612">
        <v>22</v>
      </c>
      <c r="C37" s="1613"/>
      <c r="D37" s="1613"/>
      <c r="E37" s="1480"/>
      <c r="F37" s="1480"/>
      <c r="G37" s="1480"/>
      <c r="H37" s="1480"/>
      <c r="I37" s="1480"/>
      <c r="J37" s="1617"/>
      <c r="K37" s="1611"/>
      <c r="L37" s="1611"/>
      <c r="M37" s="1611"/>
      <c r="N37" s="1611"/>
      <c r="O37" s="1611"/>
      <c r="P37" s="1611"/>
      <c r="Q37" s="1611"/>
      <c r="R37" s="1611"/>
      <c r="S37" s="1611"/>
      <c r="T37" s="1611"/>
      <c r="U37" s="1611"/>
      <c r="V37" s="1611"/>
      <c r="W37" s="1611"/>
      <c r="X37" s="1611"/>
      <c r="Y37" s="1611"/>
      <c r="Z37" s="1611"/>
      <c r="AA37" s="1611"/>
      <c r="AB37" s="1611"/>
      <c r="AC37" s="1611"/>
      <c r="AD37" s="1611"/>
      <c r="AE37" s="1611"/>
      <c r="AF37" s="1611"/>
      <c r="AG37" s="1611"/>
      <c r="AH37" s="1611"/>
      <c r="AI37" s="1611"/>
      <c r="AJ37" s="1611"/>
      <c r="AK37" s="1611"/>
      <c r="AL37" s="1611"/>
      <c r="AM37" s="1611"/>
      <c r="AN37" s="1611"/>
      <c r="AO37" s="1611"/>
      <c r="AP37" s="1611"/>
      <c r="AQ37" s="1611"/>
      <c r="AR37" s="1611"/>
      <c r="AS37" s="1611"/>
      <c r="AT37" s="1611"/>
      <c r="AU37" s="1611"/>
      <c r="AV37" s="1611"/>
      <c r="AW37" s="1611"/>
      <c r="AX37" s="1611"/>
      <c r="AY37" s="1611"/>
      <c r="AZ37" s="1611"/>
      <c r="BA37" s="1611"/>
      <c r="BB37" s="1611"/>
    </row>
    <row r="38" spans="2:54" ht="10.5" customHeight="1" x14ac:dyDescent="0.2">
      <c r="B38" s="1612">
        <v>23</v>
      </c>
      <c r="C38" s="1613"/>
      <c r="D38" s="1613"/>
      <c r="E38" s="1634"/>
      <c r="F38" s="1634"/>
      <c r="G38" s="1634"/>
      <c r="H38" s="1634"/>
      <c r="I38" s="1634"/>
      <c r="J38" s="1635"/>
      <c r="K38" s="1611"/>
      <c r="L38" s="1611"/>
      <c r="M38" s="1611"/>
      <c r="N38" s="1611"/>
      <c r="O38" s="1611"/>
      <c r="P38" s="1611"/>
      <c r="Q38" s="1611"/>
      <c r="R38" s="1611"/>
      <c r="S38" s="1611"/>
      <c r="T38" s="1611"/>
      <c r="U38" s="1611"/>
      <c r="V38" s="1611"/>
      <c r="W38" s="1611"/>
      <c r="X38" s="1611"/>
      <c r="Y38" s="1611"/>
      <c r="Z38" s="1611"/>
      <c r="AA38" s="1611"/>
      <c r="AB38" s="1611"/>
      <c r="AC38" s="1611"/>
      <c r="AD38" s="1611"/>
      <c r="AE38" s="1611"/>
      <c r="AF38" s="1611"/>
      <c r="AG38" s="1611"/>
      <c r="AH38" s="1611"/>
      <c r="AI38" s="1611"/>
      <c r="AJ38" s="1611"/>
      <c r="AK38" s="1611"/>
      <c r="AL38" s="1611"/>
      <c r="AM38" s="1611"/>
      <c r="AN38" s="1611"/>
      <c r="AO38" s="1611"/>
      <c r="AP38" s="1611"/>
      <c r="AQ38" s="1611"/>
      <c r="AR38" s="1611"/>
      <c r="AS38" s="1611"/>
      <c r="AT38" s="1611"/>
      <c r="AU38" s="1611"/>
      <c r="AV38" s="1611"/>
      <c r="AW38" s="1611"/>
      <c r="AX38" s="1611"/>
      <c r="AY38" s="1611"/>
      <c r="AZ38" s="1611"/>
      <c r="BA38" s="1611"/>
      <c r="BB38" s="1611"/>
    </row>
    <row r="39" spans="2:54" ht="10.5" customHeight="1" x14ac:dyDescent="0.2">
      <c r="B39" s="1612">
        <v>24</v>
      </c>
      <c r="C39" s="1613"/>
      <c r="D39" s="1613"/>
      <c r="E39" s="1480"/>
      <c r="F39" s="1480"/>
      <c r="G39" s="1480"/>
      <c r="H39" s="1480"/>
      <c r="I39" s="1480"/>
      <c r="J39" s="1617"/>
      <c r="K39" s="1611"/>
      <c r="L39" s="1611"/>
      <c r="M39" s="1611"/>
      <c r="N39" s="1611"/>
      <c r="O39" s="1611"/>
      <c r="P39" s="1611"/>
      <c r="Q39" s="1611"/>
      <c r="R39" s="1611"/>
      <c r="S39" s="1611"/>
      <c r="T39" s="1611"/>
      <c r="U39" s="1611"/>
      <c r="V39" s="1611"/>
      <c r="W39" s="1611"/>
      <c r="X39" s="1611"/>
      <c r="Y39" s="1611"/>
      <c r="Z39" s="1611"/>
      <c r="AA39" s="1611"/>
      <c r="AB39" s="1611"/>
      <c r="AC39" s="1611"/>
      <c r="AD39" s="1611"/>
      <c r="AE39" s="1611"/>
      <c r="AF39" s="1611"/>
      <c r="AG39" s="1611"/>
      <c r="AH39" s="1611"/>
      <c r="AI39" s="1611"/>
      <c r="AJ39" s="1611"/>
      <c r="AK39" s="1611"/>
      <c r="AL39" s="1611"/>
      <c r="AM39" s="1611"/>
      <c r="AN39" s="1611"/>
      <c r="AO39" s="1611"/>
      <c r="AP39" s="1611"/>
      <c r="AQ39" s="1611"/>
      <c r="AR39" s="1611"/>
      <c r="AS39" s="1611"/>
      <c r="AT39" s="1611"/>
      <c r="AU39" s="1611"/>
      <c r="AV39" s="1611"/>
      <c r="AW39" s="1611"/>
      <c r="AX39" s="1611"/>
      <c r="AY39" s="1611"/>
      <c r="AZ39" s="1611"/>
      <c r="BA39" s="1611"/>
      <c r="BB39" s="1611"/>
    </row>
    <row r="40" spans="2:54" ht="10.5" customHeight="1" x14ac:dyDescent="0.2">
      <c r="B40" s="1612">
        <v>25</v>
      </c>
      <c r="C40" s="1613"/>
      <c r="D40" s="1613"/>
      <c r="E40" s="1480"/>
      <c r="F40" s="1480"/>
      <c r="G40" s="1480"/>
      <c r="H40" s="1480"/>
      <c r="I40" s="1480"/>
      <c r="J40" s="1617"/>
      <c r="K40" s="1611"/>
      <c r="L40" s="1611"/>
      <c r="M40" s="1611"/>
      <c r="N40" s="1611"/>
      <c r="O40" s="1611"/>
      <c r="P40" s="1611"/>
      <c r="Q40" s="1611"/>
      <c r="R40" s="1611"/>
      <c r="S40" s="1611"/>
      <c r="T40" s="1611"/>
      <c r="U40" s="1611"/>
      <c r="V40" s="1611"/>
      <c r="W40" s="1611"/>
      <c r="X40" s="1611"/>
      <c r="Y40" s="1611"/>
      <c r="Z40" s="1611"/>
      <c r="AA40" s="1611"/>
      <c r="AB40" s="1611"/>
      <c r="AC40" s="1611"/>
      <c r="AD40" s="1611"/>
      <c r="AE40" s="1611"/>
      <c r="AF40" s="1611"/>
      <c r="AG40" s="1611"/>
      <c r="AH40" s="1611"/>
      <c r="AI40" s="1611"/>
      <c r="AJ40" s="1611"/>
      <c r="AK40" s="1611"/>
      <c r="AL40" s="1611"/>
      <c r="AM40" s="1611"/>
      <c r="AN40" s="1611"/>
      <c r="AO40" s="1611"/>
      <c r="AP40" s="1611"/>
      <c r="AQ40" s="1611"/>
      <c r="AR40" s="1611"/>
      <c r="AS40" s="1611"/>
      <c r="AT40" s="1611"/>
      <c r="AU40" s="1611"/>
      <c r="AV40" s="1611"/>
      <c r="AW40" s="1611"/>
      <c r="AX40" s="1611"/>
      <c r="AY40" s="1611"/>
      <c r="AZ40" s="1611"/>
      <c r="BA40" s="1611"/>
      <c r="BB40" s="1611"/>
    </row>
    <row r="41" spans="2:54" ht="10.5" customHeight="1" x14ac:dyDescent="0.2">
      <c r="B41" s="1612">
        <v>26</v>
      </c>
      <c r="C41" s="1613"/>
      <c r="D41" s="1613"/>
      <c r="E41" s="1480"/>
      <c r="F41" s="1480"/>
      <c r="G41" s="1480"/>
      <c r="H41" s="1480"/>
      <c r="I41" s="1480"/>
      <c r="J41" s="1617"/>
      <c r="K41" s="1611"/>
      <c r="L41" s="1611"/>
      <c r="M41" s="1611"/>
      <c r="N41" s="1611"/>
      <c r="O41" s="1611"/>
      <c r="P41" s="1611"/>
      <c r="Q41" s="1611"/>
      <c r="R41" s="1611"/>
      <c r="S41" s="1611"/>
      <c r="T41" s="1611"/>
      <c r="U41" s="1611"/>
      <c r="V41" s="1611"/>
      <c r="W41" s="1611"/>
      <c r="X41" s="1611"/>
      <c r="Y41" s="1611"/>
      <c r="Z41" s="1611"/>
      <c r="AA41" s="1611"/>
      <c r="AB41" s="1611"/>
      <c r="AC41" s="1611"/>
      <c r="AD41" s="1611"/>
      <c r="AE41" s="1611"/>
      <c r="AF41" s="1611"/>
      <c r="AG41" s="1611"/>
      <c r="AH41" s="1611"/>
      <c r="AI41" s="1611"/>
      <c r="AJ41" s="1611"/>
      <c r="AK41" s="1611"/>
      <c r="AL41" s="1611"/>
      <c r="AM41" s="1611"/>
      <c r="AN41" s="1611"/>
      <c r="AO41" s="1611"/>
      <c r="AP41" s="1611"/>
      <c r="AQ41" s="1611"/>
      <c r="AR41" s="1611"/>
      <c r="AS41" s="1611"/>
      <c r="AT41" s="1611"/>
      <c r="AU41" s="1611"/>
      <c r="AV41" s="1611"/>
      <c r="AW41" s="1611"/>
      <c r="AX41" s="1611"/>
      <c r="AY41" s="1611"/>
      <c r="AZ41" s="1611"/>
      <c r="BA41" s="1611"/>
      <c r="BB41" s="1611"/>
    </row>
    <row r="42" spans="2:54" ht="10.5" customHeight="1" x14ac:dyDescent="0.2">
      <c r="B42" s="1614" t="s">
        <v>82</v>
      </c>
      <c r="C42" s="1615"/>
      <c r="D42" s="1615"/>
      <c r="E42" s="1615"/>
      <c r="F42" s="1615"/>
      <c r="G42" s="1615"/>
      <c r="H42" s="1615"/>
      <c r="I42" s="1615"/>
      <c r="J42" s="1615"/>
      <c r="K42" s="1615"/>
      <c r="L42" s="1615"/>
      <c r="M42" s="1615"/>
      <c r="N42" s="1615"/>
      <c r="O42" s="1615"/>
      <c r="P42" s="1615"/>
      <c r="Q42" s="1615"/>
      <c r="R42" s="1615"/>
      <c r="S42" s="1615"/>
      <c r="T42" s="1615"/>
      <c r="U42" s="1615"/>
      <c r="V42" s="1615"/>
      <c r="W42" s="1615"/>
      <c r="X42" s="1615"/>
      <c r="Y42" s="1615"/>
      <c r="Z42" s="1615"/>
      <c r="AA42" s="1615"/>
      <c r="AB42" s="1615"/>
      <c r="AC42" s="1615"/>
      <c r="AD42" s="1615"/>
      <c r="AE42" s="1615"/>
      <c r="AF42" s="1615"/>
      <c r="AG42" s="1615"/>
      <c r="AH42" s="1615"/>
      <c r="AI42" s="1615"/>
      <c r="AJ42" s="1615"/>
      <c r="AK42" s="1615"/>
      <c r="AL42" s="1615"/>
      <c r="AM42" s="1615"/>
      <c r="AN42" s="1615"/>
      <c r="AO42" s="1615"/>
      <c r="AP42" s="1615"/>
      <c r="AQ42" s="1615"/>
      <c r="AR42" s="1615"/>
      <c r="AS42" s="1615"/>
      <c r="AT42" s="1615"/>
      <c r="AU42" s="1615"/>
      <c r="AV42" s="1615"/>
      <c r="AW42" s="1615"/>
      <c r="AX42" s="1615"/>
      <c r="AY42" s="1615"/>
      <c r="AZ42" s="1615"/>
      <c r="BA42" s="1615"/>
      <c r="BB42" s="1616"/>
    </row>
    <row r="43" spans="2:54" ht="10.5" customHeight="1" x14ac:dyDescent="0.2">
      <c r="B43" s="1612">
        <v>27</v>
      </c>
      <c r="C43" s="1613"/>
      <c r="D43" s="1613"/>
      <c r="E43" s="1480"/>
      <c r="F43" s="1480"/>
      <c r="G43" s="1480"/>
      <c r="H43" s="1480"/>
      <c r="I43" s="1480"/>
      <c r="J43" s="1617"/>
      <c r="K43" s="1611"/>
      <c r="L43" s="1611"/>
      <c r="M43" s="1611"/>
      <c r="N43" s="1611"/>
      <c r="O43" s="1611"/>
      <c r="P43" s="1611"/>
      <c r="Q43" s="1611"/>
      <c r="R43" s="1611"/>
      <c r="S43" s="1611"/>
      <c r="T43" s="1611"/>
      <c r="U43" s="1611"/>
      <c r="V43" s="1611"/>
      <c r="W43" s="1611"/>
      <c r="X43" s="1611"/>
      <c r="Y43" s="1611"/>
      <c r="Z43" s="1611"/>
      <c r="AA43" s="1611"/>
      <c r="AB43" s="1611"/>
      <c r="AC43" s="1611"/>
      <c r="AD43" s="1611"/>
      <c r="AE43" s="1611"/>
      <c r="AF43" s="1611"/>
      <c r="AG43" s="1611"/>
      <c r="AH43" s="1611"/>
      <c r="AI43" s="1611"/>
      <c r="AJ43" s="1611"/>
      <c r="AK43" s="1611"/>
      <c r="AL43" s="1611"/>
      <c r="AM43" s="1611"/>
      <c r="AN43" s="1611"/>
      <c r="AO43" s="1611"/>
      <c r="AP43" s="1611"/>
      <c r="AQ43" s="1611"/>
      <c r="AR43" s="1611"/>
      <c r="AS43" s="1611"/>
      <c r="AT43" s="1611"/>
      <c r="AU43" s="1611"/>
      <c r="AV43" s="1611"/>
      <c r="AW43" s="1611"/>
      <c r="AX43" s="1611"/>
      <c r="AY43" s="1611"/>
      <c r="AZ43" s="1611"/>
      <c r="BA43" s="1611"/>
      <c r="BB43" s="1611"/>
    </row>
    <row r="44" spans="2:54" ht="10.5" customHeight="1" x14ac:dyDescent="0.2">
      <c r="B44" s="1612">
        <v>28</v>
      </c>
      <c r="C44" s="1613"/>
      <c r="D44" s="1613"/>
      <c r="E44" s="1480"/>
      <c r="F44" s="1480"/>
      <c r="G44" s="1480"/>
      <c r="H44" s="1480"/>
      <c r="I44" s="1480"/>
      <c r="J44" s="1617"/>
      <c r="K44" s="1611"/>
      <c r="L44" s="1611"/>
      <c r="M44" s="1611"/>
      <c r="N44" s="1611"/>
      <c r="O44" s="1611"/>
      <c r="P44" s="1611"/>
      <c r="Q44" s="1611"/>
      <c r="R44" s="1611"/>
      <c r="S44" s="1611"/>
      <c r="T44" s="1611"/>
      <c r="U44" s="1611"/>
      <c r="V44" s="1611"/>
      <c r="W44" s="1611"/>
      <c r="X44" s="1611"/>
      <c r="Y44" s="1611"/>
      <c r="Z44" s="1611"/>
      <c r="AA44" s="1611"/>
      <c r="AB44" s="1611"/>
      <c r="AC44" s="1611"/>
      <c r="AD44" s="1611"/>
      <c r="AE44" s="1611"/>
      <c r="AF44" s="1611"/>
      <c r="AG44" s="1611"/>
      <c r="AH44" s="1611"/>
      <c r="AI44" s="1611"/>
      <c r="AJ44" s="1611"/>
      <c r="AK44" s="1611"/>
      <c r="AL44" s="1611"/>
      <c r="AM44" s="1611"/>
      <c r="AN44" s="1611"/>
      <c r="AO44" s="1611"/>
      <c r="AP44" s="1611"/>
      <c r="AQ44" s="1611"/>
      <c r="AR44" s="1611"/>
      <c r="AS44" s="1611"/>
      <c r="AT44" s="1611"/>
      <c r="AU44" s="1611"/>
      <c r="AV44" s="1611"/>
      <c r="AW44" s="1611"/>
      <c r="AX44" s="1611"/>
      <c r="AY44" s="1611"/>
      <c r="AZ44" s="1611"/>
      <c r="BA44" s="1611"/>
      <c r="BB44" s="1611"/>
    </row>
    <row r="45" spans="2:54" ht="10.5" customHeight="1" x14ac:dyDescent="0.2">
      <c r="B45" s="1612">
        <v>29</v>
      </c>
      <c r="C45" s="1613"/>
      <c r="D45" s="1613"/>
      <c r="E45" s="1480"/>
      <c r="F45" s="1480"/>
      <c r="G45" s="1480"/>
      <c r="H45" s="1480"/>
      <c r="I45" s="1480"/>
      <c r="J45" s="1617"/>
      <c r="K45" s="1611"/>
      <c r="L45" s="1611"/>
      <c r="M45" s="1611"/>
      <c r="N45" s="1611"/>
      <c r="O45" s="1611"/>
      <c r="P45" s="1611"/>
      <c r="Q45" s="1611"/>
      <c r="R45" s="1611"/>
      <c r="S45" s="1611"/>
      <c r="T45" s="1611"/>
      <c r="U45" s="1611"/>
      <c r="V45" s="1611"/>
      <c r="W45" s="1611"/>
      <c r="X45" s="1611"/>
      <c r="Y45" s="1611"/>
      <c r="Z45" s="1611"/>
      <c r="AA45" s="1611"/>
      <c r="AB45" s="1611"/>
      <c r="AC45" s="1611"/>
      <c r="AD45" s="1611"/>
      <c r="AE45" s="1611"/>
      <c r="AF45" s="1611"/>
      <c r="AG45" s="1611"/>
      <c r="AH45" s="1611"/>
      <c r="AI45" s="1611"/>
      <c r="AJ45" s="1611"/>
      <c r="AK45" s="1611"/>
      <c r="AL45" s="1611"/>
      <c r="AM45" s="1611"/>
      <c r="AN45" s="1611"/>
      <c r="AO45" s="1611"/>
      <c r="AP45" s="1611"/>
      <c r="AQ45" s="1611"/>
      <c r="AR45" s="1611"/>
      <c r="AS45" s="1611"/>
      <c r="AT45" s="1611"/>
      <c r="AU45" s="1611"/>
      <c r="AV45" s="1611"/>
      <c r="AW45" s="1611"/>
      <c r="AX45" s="1611"/>
      <c r="AY45" s="1611"/>
      <c r="AZ45" s="1611"/>
      <c r="BA45" s="1611"/>
      <c r="BB45" s="1611"/>
    </row>
    <row r="46" spans="2:54" ht="10.5" customHeight="1" x14ac:dyDescent="0.2">
      <c r="B46" s="1612">
        <v>30</v>
      </c>
      <c r="C46" s="1613"/>
      <c r="D46" s="1613"/>
      <c r="E46" s="1480"/>
      <c r="F46" s="1480"/>
      <c r="G46" s="1480"/>
      <c r="H46" s="1480"/>
      <c r="I46" s="1480"/>
      <c r="J46" s="1617"/>
      <c r="K46" s="1611"/>
      <c r="L46" s="1611"/>
      <c r="M46" s="1611"/>
      <c r="N46" s="1611"/>
      <c r="O46" s="1611"/>
      <c r="P46" s="1611"/>
      <c r="Q46" s="1611"/>
      <c r="R46" s="1611"/>
      <c r="S46" s="1611"/>
      <c r="T46" s="1611"/>
      <c r="U46" s="1611"/>
      <c r="V46" s="1611"/>
      <c r="W46" s="1611"/>
      <c r="X46" s="1611"/>
      <c r="Y46" s="1611"/>
      <c r="Z46" s="1611"/>
      <c r="AA46" s="1611"/>
      <c r="AB46" s="1611"/>
      <c r="AC46" s="1611"/>
      <c r="AD46" s="1611"/>
      <c r="AE46" s="1611"/>
      <c r="AF46" s="1611"/>
      <c r="AG46" s="1611"/>
      <c r="AH46" s="1611"/>
      <c r="AI46" s="1611"/>
      <c r="AJ46" s="1611"/>
      <c r="AK46" s="1611"/>
      <c r="AL46" s="1611"/>
      <c r="AM46" s="1611"/>
      <c r="AN46" s="1611"/>
      <c r="AO46" s="1611"/>
      <c r="AP46" s="1611"/>
      <c r="AQ46" s="1611"/>
      <c r="AR46" s="1611"/>
      <c r="AS46" s="1611"/>
      <c r="AT46" s="1611"/>
      <c r="AU46" s="1611"/>
      <c r="AV46" s="1611"/>
      <c r="AW46" s="1611"/>
      <c r="AX46" s="1611"/>
      <c r="AY46" s="1611"/>
      <c r="AZ46" s="1611"/>
      <c r="BA46" s="1611"/>
      <c r="BB46" s="1611"/>
    </row>
    <row r="47" spans="2:54" ht="10.5" customHeight="1" x14ac:dyDescent="0.2">
      <c r="B47" s="1612">
        <v>31</v>
      </c>
      <c r="C47" s="1613"/>
      <c r="D47" s="1613"/>
      <c r="E47" s="1480"/>
      <c r="F47" s="1480"/>
      <c r="G47" s="1480"/>
      <c r="H47" s="1480"/>
      <c r="I47" s="1480"/>
      <c r="J47" s="1617"/>
      <c r="K47" s="1611"/>
      <c r="L47" s="1611"/>
      <c r="M47" s="1611"/>
      <c r="N47" s="1611"/>
      <c r="O47" s="1611"/>
      <c r="P47" s="1611"/>
      <c r="Q47" s="1611"/>
      <c r="R47" s="1611"/>
      <c r="S47" s="1611"/>
      <c r="T47" s="1611"/>
      <c r="U47" s="1611"/>
      <c r="V47" s="1611"/>
      <c r="W47" s="1611"/>
      <c r="X47" s="1611"/>
      <c r="Y47" s="1611"/>
      <c r="Z47" s="1611"/>
      <c r="AA47" s="1611"/>
      <c r="AB47" s="1611"/>
      <c r="AC47" s="1611"/>
      <c r="AD47" s="1611"/>
      <c r="AE47" s="1611"/>
      <c r="AF47" s="1611"/>
      <c r="AG47" s="1611"/>
      <c r="AH47" s="1611"/>
      <c r="AI47" s="1611"/>
      <c r="AJ47" s="1611"/>
      <c r="AK47" s="1611"/>
      <c r="AL47" s="1611"/>
      <c r="AM47" s="1611"/>
      <c r="AN47" s="1611"/>
      <c r="AO47" s="1611"/>
      <c r="AP47" s="1611"/>
      <c r="AQ47" s="1611"/>
      <c r="AR47" s="1611"/>
      <c r="AS47" s="1611"/>
      <c r="AT47" s="1611"/>
      <c r="AU47" s="1611"/>
      <c r="AV47" s="1611"/>
      <c r="AW47" s="1611"/>
      <c r="AX47" s="1611"/>
      <c r="AY47" s="1611"/>
      <c r="AZ47" s="1611"/>
      <c r="BA47" s="1611"/>
      <c r="BB47" s="1611"/>
    </row>
    <row r="48" spans="2:54" ht="10.5" customHeight="1" x14ac:dyDescent="0.2">
      <c r="B48" s="1614" t="s">
        <v>82</v>
      </c>
      <c r="C48" s="1615"/>
      <c r="D48" s="1615"/>
      <c r="E48" s="1615"/>
      <c r="F48" s="1615"/>
      <c r="G48" s="1615"/>
      <c r="H48" s="1615"/>
      <c r="I48" s="1615"/>
      <c r="J48" s="1615"/>
      <c r="K48" s="1615"/>
      <c r="L48" s="1615"/>
      <c r="M48" s="1615"/>
      <c r="N48" s="1615"/>
      <c r="O48" s="1615"/>
      <c r="P48" s="1615"/>
      <c r="Q48" s="1615"/>
      <c r="R48" s="1615"/>
      <c r="S48" s="1615"/>
      <c r="T48" s="1615"/>
      <c r="U48" s="1615"/>
      <c r="V48" s="1615"/>
      <c r="W48" s="1615"/>
      <c r="X48" s="1615"/>
      <c r="Y48" s="1615"/>
      <c r="Z48" s="1615"/>
      <c r="AA48" s="1615"/>
      <c r="AB48" s="1615"/>
      <c r="AC48" s="1615"/>
      <c r="AD48" s="1615"/>
      <c r="AE48" s="1615"/>
      <c r="AF48" s="1615"/>
      <c r="AG48" s="1615"/>
      <c r="AH48" s="1615"/>
      <c r="AI48" s="1615"/>
      <c r="AJ48" s="1615"/>
      <c r="AK48" s="1615"/>
      <c r="AL48" s="1615"/>
      <c r="AM48" s="1615"/>
      <c r="AN48" s="1615"/>
      <c r="AO48" s="1615"/>
      <c r="AP48" s="1615"/>
      <c r="AQ48" s="1615"/>
      <c r="AR48" s="1615"/>
      <c r="AS48" s="1615"/>
      <c r="AT48" s="1615"/>
      <c r="AU48" s="1615"/>
      <c r="AV48" s="1615"/>
      <c r="AW48" s="1615"/>
      <c r="AX48" s="1615"/>
      <c r="AY48" s="1615"/>
      <c r="AZ48" s="1615"/>
      <c r="BA48" s="1615"/>
      <c r="BB48" s="1616"/>
    </row>
    <row r="49" spans="2:54" ht="3" customHeight="1" x14ac:dyDescent="0.2">
      <c r="B49" s="738"/>
      <c r="C49" s="723"/>
      <c r="D49" s="723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  <c r="Q49" s="739"/>
      <c r="R49" s="739"/>
      <c r="S49" s="739"/>
      <c r="T49" s="739"/>
      <c r="U49" s="739"/>
      <c r="V49" s="739"/>
      <c r="W49" s="739"/>
      <c r="X49" s="739"/>
      <c r="Y49" s="739"/>
      <c r="Z49" s="739"/>
      <c r="AA49" s="739"/>
      <c r="AB49" s="739"/>
      <c r="AC49" s="739"/>
      <c r="AD49" s="739"/>
      <c r="AE49" s="739"/>
      <c r="AF49" s="739"/>
      <c r="AG49" s="739"/>
      <c r="AH49" s="739"/>
      <c r="AI49" s="739"/>
      <c r="AJ49" s="739"/>
      <c r="AK49" s="739"/>
      <c r="AL49" s="739"/>
      <c r="AM49" s="739"/>
      <c r="AN49" s="739"/>
      <c r="AO49" s="739"/>
      <c r="AP49" s="739"/>
      <c r="AQ49" s="739"/>
      <c r="AR49" s="739"/>
      <c r="AS49" s="739"/>
      <c r="AT49" s="739"/>
      <c r="AU49" s="739"/>
      <c r="AV49" s="739"/>
      <c r="AW49" s="739"/>
      <c r="AX49" s="739"/>
      <c r="AY49" s="739"/>
      <c r="AZ49" s="739"/>
      <c r="BA49" s="739"/>
      <c r="BB49" s="740"/>
    </row>
    <row r="50" spans="2:54" ht="9.75" customHeight="1" x14ac:dyDescent="0.2">
      <c r="B50" s="1639" t="s">
        <v>254</v>
      </c>
      <c r="C50" s="1640"/>
      <c r="D50" s="1640"/>
      <c r="E50" s="1640"/>
      <c r="F50" s="1640"/>
      <c r="G50" s="1640"/>
      <c r="H50" s="741"/>
      <c r="I50" s="741"/>
      <c r="J50" s="741"/>
      <c r="K50" s="740"/>
      <c r="L50" s="742"/>
      <c r="M50" s="1641" t="s">
        <v>54</v>
      </c>
      <c r="N50" s="1642"/>
      <c r="O50" s="1642"/>
      <c r="P50" s="1643"/>
      <c r="Q50" s="743"/>
      <c r="R50" s="739"/>
      <c r="S50" s="739"/>
      <c r="T50" s="739"/>
      <c r="U50" s="739"/>
      <c r="V50" s="739"/>
      <c r="W50" s="739"/>
      <c r="X50" s="739"/>
      <c r="Y50" s="739"/>
      <c r="Z50" s="739"/>
      <c r="AA50" s="739"/>
      <c r="AB50" s="739"/>
      <c r="AC50" s="739"/>
      <c r="AD50" s="739"/>
      <c r="AE50" s="739"/>
      <c r="AF50" s="739"/>
      <c r="AG50" s="739"/>
      <c r="AH50" s="739"/>
      <c r="AI50" s="739"/>
      <c r="AJ50" s="739"/>
      <c r="AK50" s="739"/>
      <c r="AL50" s="739"/>
      <c r="AM50" s="739"/>
      <c r="AN50" s="739"/>
      <c r="AO50" s="739"/>
      <c r="AP50" s="739"/>
      <c r="AQ50" s="739"/>
      <c r="AR50" s="739"/>
      <c r="AS50" s="739"/>
      <c r="AT50" s="739"/>
      <c r="AU50" s="739"/>
      <c r="AV50" s="739"/>
      <c r="AW50" s="739"/>
      <c r="AX50" s="739"/>
      <c r="BB50" s="106"/>
    </row>
    <row r="51" spans="2:54" ht="12" customHeight="1" x14ac:dyDescent="0.2">
      <c r="B51" s="1591" t="s">
        <v>274</v>
      </c>
      <c r="C51" s="1592"/>
      <c r="D51" s="1592"/>
      <c r="E51" s="1592"/>
      <c r="F51" s="1592"/>
      <c r="G51" s="1644" t="str">
        <f>IF('INGRESO DE DATOS'!E83&lt;&gt;"",'INGRESO DE DATOS'!E83,"")</f>
        <v/>
      </c>
      <c r="H51" s="1645"/>
      <c r="I51" s="1645"/>
      <c r="J51" s="1646"/>
      <c r="K51" s="744"/>
      <c r="L51" s="745"/>
      <c r="M51" s="1596" t="s">
        <v>83</v>
      </c>
      <c r="N51" s="1493"/>
      <c r="O51" s="1493"/>
      <c r="P51" s="1597"/>
      <c r="Q51" s="743"/>
      <c r="R51" s="1636"/>
      <c r="S51" s="1637"/>
      <c r="T51" s="1637"/>
      <c r="U51" s="1638"/>
      <c r="V51" s="739"/>
      <c r="W51" s="739"/>
      <c r="X51" s="739"/>
      <c r="Y51" s="739"/>
      <c r="Z51" s="739"/>
      <c r="AA51" s="739"/>
      <c r="AB51" s="739"/>
      <c r="AC51" s="1636"/>
      <c r="AD51" s="1637"/>
      <c r="AE51" s="1637"/>
      <c r="AF51" s="1638"/>
      <c r="AG51" s="739"/>
      <c r="AH51" s="739"/>
      <c r="AI51" s="739"/>
      <c r="AJ51" s="739"/>
      <c r="AK51" s="739"/>
      <c r="AL51" s="739"/>
      <c r="AM51" s="739"/>
      <c r="AN51" s="1636"/>
      <c r="AO51" s="1637"/>
      <c r="AP51" s="1637"/>
      <c r="AQ51" s="1638"/>
      <c r="AR51" s="739"/>
      <c r="AS51" s="739"/>
      <c r="AX51" s="739"/>
      <c r="AY51" s="1636"/>
      <c r="AZ51" s="1637"/>
      <c r="BA51" s="1637"/>
      <c r="BB51" s="1638"/>
    </row>
    <row r="52" spans="2:54" ht="12" customHeight="1" x14ac:dyDescent="0.2">
      <c r="B52" s="1591" t="s">
        <v>275</v>
      </c>
      <c r="C52" s="1592"/>
      <c r="D52" s="1592"/>
      <c r="E52" s="1592"/>
      <c r="F52" s="1592"/>
      <c r="G52" s="1593" t="str">
        <f>IF('INGRESO DE DATOS'!E87&lt;&gt;"",'INGRESO DE DATOS'!E87,"")</f>
        <v/>
      </c>
      <c r="H52" s="1594"/>
      <c r="I52" s="1594"/>
      <c r="J52" s="1595"/>
      <c r="K52" s="744"/>
      <c r="L52" s="745"/>
      <c r="M52" s="1596" t="s">
        <v>84</v>
      </c>
      <c r="N52" s="1493"/>
      <c r="O52" s="1493"/>
      <c r="P52" s="1597"/>
      <c r="Q52" s="743"/>
      <c r="R52" s="1598"/>
      <c r="S52" s="1599"/>
      <c r="T52" s="1599"/>
      <c r="U52" s="1600"/>
      <c r="V52" s="739"/>
      <c r="W52" s="739"/>
      <c r="X52" s="739"/>
      <c r="Y52" s="739"/>
      <c r="Z52" s="739"/>
      <c r="AA52" s="739"/>
      <c r="AB52" s="739"/>
      <c r="AC52" s="1598"/>
      <c r="AD52" s="1599"/>
      <c r="AE52" s="1599"/>
      <c r="AF52" s="1600"/>
      <c r="AG52" s="739"/>
      <c r="AH52" s="739"/>
      <c r="AI52" s="739"/>
      <c r="AJ52" s="739"/>
      <c r="AK52" s="739"/>
      <c r="AL52" s="739"/>
      <c r="AM52" s="739"/>
      <c r="AN52" s="1598"/>
      <c r="AO52" s="1599"/>
      <c r="AP52" s="1599"/>
      <c r="AQ52" s="1600"/>
      <c r="AR52" s="739"/>
      <c r="AS52" s="739"/>
      <c r="AX52" s="739"/>
      <c r="AY52" s="1598"/>
      <c r="AZ52" s="1599"/>
      <c r="BA52" s="1599"/>
      <c r="BB52" s="1600"/>
    </row>
    <row r="53" spans="2:54" ht="12" customHeight="1" x14ac:dyDescent="0.2">
      <c r="B53" s="1591" t="s">
        <v>275</v>
      </c>
      <c r="C53" s="1592"/>
      <c r="D53" s="1592"/>
      <c r="E53" s="1592"/>
      <c r="F53" s="1592"/>
      <c r="G53" s="1593" t="str">
        <f>IF('INGRESO DE DATOS'!E91&lt;&gt;"",'INGRESO DE DATOS'!E91,"")</f>
        <v/>
      </c>
      <c r="H53" s="1594"/>
      <c r="I53" s="1594"/>
      <c r="J53" s="1595"/>
      <c r="K53" s="744"/>
      <c r="L53" s="745"/>
      <c r="M53" s="1596" t="s">
        <v>85</v>
      </c>
      <c r="N53" s="1493"/>
      <c r="O53" s="1493"/>
      <c r="P53" s="1597"/>
      <c r="Q53" s="743"/>
      <c r="R53" s="1598"/>
      <c r="S53" s="1599"/>
      <c r="T53" s="1599"/>
      <c r="U53" s="1600"/>
      <c r="V53" s="739"/>
      <c r="W53" s="739"/>
      <c r="X53" s="739"/>
      <c r="Y53" s="739"/>
      <c r="Z53" s="739"/>
      <c r="AA53" s="739"/>
      <c r="AB53" s="739"/>
      <c r="AC53" s="1598"/>
      <c r="AD53" s="1599"/>
      <c r="AE53" s="1599"/>
      <c r="AF53" s="1600"/>
      <c r="AG53" s="739"/>
      <c r="AH53" s="739"/>
      <c r="AI53" s="739"/>
      <c r="AJ53" s="739"/>
      <c r="AK53" s="739"/>
      <c r="AL53" s="739"/>
      <c r="AM53" s="739"/>
      <c r="AN53" s="1598"/>
      <c r="AO53" s="1599"/>
      <c r="AP53" s="1599"/>
      <c r="AQ53" s="1600"/>
      <c r="AR53" s="739"/>
      <c r="AS53" s="739"/>
      <c r="AX53" s="739"/>
      <c r="AY53" s="1598"/>
      <c r="AZ53" s="1599"/>
      <c r="BA53" s="1599"/>
      <c r="BB53" s="1600"/>
    </row>
    <row r="54" spans="2:54" ht="12" customHeight="1" x14ac:dyDescent="0.2">
      <c r="B54" s="1591" t="s">
        <v>276</v>
      </c>
      <c r="C54" s="1592"/>
      <c r="D54" s="1592"/>
      <c r="E54" s="1592"/>
      <c r="F54" s="1592"/>
      <c r="G54" s="1593" t="str">
        <f>IF('INGRESO DE DATOS'!E95&lt;&gt;"",'INGRESO DE DATOS'!E95,"")</f>
        <v/>
      </c>
      <c r="H54" s="1594"/>
      <c r="I54" s="1594"/>
      <c r="J54" s="1595"/>
      <c r="K54" s="744"/>
      <c r="L54" s="745"/>
      <c r="M54" s="1596" t="s">
        <v>70</v>
      </c>
      <c r="N54" s="1493"/>
      <c r="O54" s="1493"/>
      <c r="P54" s="1597"/>
      <c r="Q54" s="743"/>
      <c r="R54" s="1601"/>
      <c r="S54" s="1602"/>
      <c r="T54" s="1602"/>
      <c r="U54" s="1603"/>
      <c r="V54" s="739"/>
      <c r="W54" s="739"/>
      <c r="X54" s="739"/>
      <c r="Y54" s="739"/>
      <c r="Z54" s="739"/>
      <c r="AA54" s="739"/>
      <c r="AB54" s="739"/>
      <c r="AC54" s="1601"/>
      <c r="AD54" s="1602"/>
      <c r="AE54" s="1602"/>
      <c r="AF54" s="1603"/>
      <c r="AG54" s="739"/>
      <c r="AH54" s="739"/>
      <c r="AI54" s="739"/>
      <c r="AJ54" s="739"/>
      <c r="AK54" s="739"/>
      <c r="AL54" s="739"/>
      <c r="AM54" s="739"/>
      <c r="AN54" s="1601"/>
      <c r="AO54" s="1602"/>
      <c r="AP54" s="1602"/>
      <c r="AQ54" s="1603"/>
      <c r="AR54" s="739"/>
      <c r="AS54" s="739"/>
      <c r="AX54" s="739"/>
      <c r="AY54" s="1601"/>
      <c r="AZ54" s="1602"/>
      <c r="BA54" s="1602"/>
      <c r="BB54" s="1603"/>
    </row>
    <row r="55" spans="2:54" ht="3.75" customHeight="1" x14ac:dyDescent="0.2">
      <c r="B55" s="746"/>
      <c r="C55" s="747"/>
      <c r="D55" s="748"/>
      <c r="E55" s="748"/>
      <c r="F55" s="748"/>
      <c r="G55" s="748"/>
      <c r="H55" s="748"/>
      <c r="I55" s="748"/>
      <c r="J55" s="748"/>
      <c r="K55" s="749"/>
      <c r="L55" s="748"/>
      <c r="M55" s="748"/>
      <c r="N55" s="748"/>
      <c r="Q55" s="739"/>
      <c r="R55" s="739"/>
      <c r="S55" s="739"/>
      <c r="T55" s="739"/>
      <c r="U55" s="739"/>
      <c r="V55" s="739"/>
      <c r="W55" s="739"/>
      <c r="X55" s="739"/>
      <c r="Y55" s="739"/>
      <c r="Z55" s="739"/>
      <c r="AA55" s="739"/>
      <c r="AB55" s="739"/>
      <c r="AC55" s="739"/>
      <c r="AD55" s="739"/>
      <c r="AE55" s="739"/>
      <c r="AF55" s="739"/>
      <c r="AG55" s="739"/>
      <c r="AH55" s="739"/>
      <c r="AI55" s="739"/>
      <c r="AJ55" s="739"/>
      <c r="AK55" s="739"/>
      <c r="AL55" s="739"/>
      <c r="AM55" s="739"/>
      <c r="AN55" s="739"/>
      <c r="AO55" s="739"/>
      <c r="AP55" s="739"/>
      <c r="AQ55" s="739"/>
      <c r="AR55" s="739"/>
      <c r="AS55" s="739"/>
      <c r="AT55" s="739"/>
      <c r="AU55" s="739"/>
      <c r="AV55" s="739"/>
      <c r="AW55" s="739"/>
      <c r="AX55" s="739"/>
      <c r="AY55" s="739"/>
      <c r="AZ55" s="739"/>
      <c r="BA55" s="739"/>
      <c r="BB55" s="749"/>
    </row>
    <row r="56" spans="2:54" ht="12" customHeight="1" x14ac:dyDescent="0.2">
      <c r="B56" s="627"/>
      <c r="C56" s="628" t="s">
        <v>55</v>
      </c>
      <c r="D56" s="628"/>
      <c r="E56" s="628"/>
      <c r="F56" s="628"/>
      <c r="G56" s="628"/>
      <c r="H56" s="1604"/>
      <c r="I56" s="1604"/>
      <c r="J56" s="1604"/>
      <c r="K56" s="1604"/>
      <c r="L56" s="1604"/>
      <c r="M56" s="1604"/>
      <c r="N56" s="1604"/>
      <c r="O56" s="1604"/>
      <c r="P56" s="1604"/>
      <c r="Q56" s="1604"/>
      <c r="R56" s="1604"/>
      <c r="S56" s="1604"/>
      <c r="T56" s="1604"/>
      <c r="U56" s="1604"/>
      <c r="V56" s="1604"/>
      <c r="W56" s="1604"/>
      <c r="X56" s="1604"/>
      <c r="Y56" s="1604"/>
      <c r="Z56" s="1604"/>
      <c r="AA56" s="1604"/>
      <c r="AB56" s="1604"/>
      <c r="AC56" s="1604"/>
      <c r="AD56" s="1604"/>
      <c r="AE56" s="1604"/>
      <c r="AF56" s="1604"/>
      <c r="AG56" s="1604"/>
      <c r="AH56" s="1604"/>
      <c r="AI56" s="1604"/>
      <c r="AJ56" s="1604"/>
      <c r="AK56" s="1604"/>
      <c r="AL56" s="1604"/>
      <c r="AM56" s="1604"/>
      <c r="AN56" s="1604"/>
      <c r="AO56" s="1604"/>
      <c r="AP56" s="1604"/>
      <c r="AQ56" s="1604"/>
      <c r="AR56" s="1604"/>
      <c r="AS56" s="1604"/>
      <c r="AT56" s="1604"/>
      <c r="AU56" s="1604"/>
      <c r="AV56" s="1604"/>
      <c r="AW56" s="1604"/>
      <c r="AX56" s="1604"/>
      <c r="AY56" s="1604"/>
      <c r="AZ56" s="1604"/>
      <c r="BA56" s="1604"/>
      <c r="BB56" s="34"/>
    </row>
    <row r="57" spans="2:54" ht="12" customHeight="1" x14ac:dyDescent="0.2">
      <c r="B57" s="629"/>
      <c r="C57" s="1605"/>
      <c r="D57" s="1605"/>
      <c r="E57" s="1605"/>
      <c r="F57" s="1605"/>
      <c r="G57" s="1605"/>
      <c r="H57" s="1605"/>
      <c r="I57" s="1605"/>
      <c r="J57" s="1605"/>
      <c r="K57" s="1605"/>
      <c r="L57" s="1605"/>
      <c r="M57" s="1605"/>
      <c r="N57" s="1605"/>
      <c r="O57" s="1605"/>
      <c r="P57" s="1605"/>
      <c r="Q57" s="1605"/>
      <c r="R57" s="1605"/>
      <c r="S57" s="1605"/>
      <c r="T57" s="1605"/>
      <c r="U57" s="1605"/>
      <c r="V57" s="1605"/>
      <c r="W57" s="1605"/>
      <c r="X57" s="1605"/>
      <c r="Y57" s="1605"/>
      <c r="Z57" s="1605"/>
      <c r="AA57" s="1605"/>
      <c r="AB57" s="1605"/>
      <c r="AC57" s="1605"/>
      <c r="AD57" s="1605"/>
      <c r="AE57" s="1605"/>
      <c r="AF57" s="1605"/>
      <c r="AG57" s="1605"/>
      <c r="AH57" s="1605"/>
      <c r="AI57" s="1605"/>
      <c r="AJ57" s="1605"/>
      <c r="AK57" s="1605"/>
      <c r="AL57" s="1605"/>
      <c r="AM57" s="1605"/>
      <c r="AN57" s="1605"/>
      <c r="AO57" s="1605"/>
      <c r="AP57" s="1605"/>
      <c r="AQ57" s="1605"/>
      <c r="AR57" s="1605"/>
      <c r="AS57" s="1605"/>
      <c r="AT57" s="1605"/>
      <c r="AU57" s="1605"/>
      <c r="AV57" s="1605"/>
      <c r="AW57" s="1605"/>
      <c r="AX57" s="1605"/>
      <c r="AY57" s="1605"/>
      <c r="AZ57" s="1605"/>
      <c r="BA57" s="1605"/>
      <c r="BB57" s="106"/>
    </row>
    <row r="58" spans="2:54" ht="5.25" customHeight="1" x14ac:dyDescent="0.2">
      <c r="B58" s="629"/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1484"/>
      <c r="U58" s="1484"/>
      <c r="V58" s="1484"/>
      <c r="W58" s="1484"/>
      <c r="X58" s="1484"/>
      <c r="Y58" s="1484"/>
      <c r="Z58" s="1484"/>
      <c r="AA58" s="1484"/>
      <c r="AB58" s="1484"/>
      <c r="AC58" s="1484"/>
      <c r="AD58" s="1484"/>
      <c r="AE58" s="1484"/>
      <c r="AF58" s="1484"/>
      <c r="AG58" s="1484"/>
      <c r="AH58" s="1484"/>
      <c r="AI58" s="1484"/>
      <c r="AJ58" s="1484"/>
      <c r="AK58" s="1484"/>
      <c r="AL58" s="1484"/>
      <c r="AM58" s="1484"/>
      <c r="AN58" s="1484"/>
      <c r="AO58" s="1484"/>
      <c r="AP58" s="1484"/>
      <c r="AQ58" s="1484"/>
      <c r="AR58" s="1484"/>
      <c r="AS58" s="1484"/>
      <c r="AT58" s="1484"/>
      <c r="AU58" s="1484"/>
      <c r="AV58" s="1484"/>
      <c r="AW58" s="1484"/>
      <c r="AX58" s="1484"/>
      <c r="AY58" s="1484"/>
      <c r="AZ58" s="1484"/>
      <c r="BA58" s="1484"/>
      <c r="BB58" s="106"/>
    </row>
    <row r="59" spans="2:54" ht="2.25" customHeight="1" x14ac:dyDescent="0.2">
      <c r="B59" s="633"/>
      <c r="C59" s="634"/>
      <c r="D59" s="634"/>
      <c r="E59" s="634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4"/>
      <c r="R59" s="634"/>
      <c r="S59" s="634"/>
      <c r="T59" s="634"/>
      <c r="U59" s="634"/>
      <c r="V59" s="634"/>
      <c r="W59" s="634"/>
      <c r="X59" s="634"/>
      <c r="Y59" s="634"/>
      <c r="Z59" s="634"/>
      <c r="AA59" s="634"/>
      <c r="AB59" s="634"/>
      <c r="AC59" s="634"/>
      <c r="AD59" s="634"/>
      <c r="AE59" s="634"/>
      <c r="AF59" s="634"/>
      <c r="AG59" s="634"/>
      <c r="AH59" s="634"/>
      <c r="AI59" s="634"/>
      <c r="AJ59" s="634"/>
      <c r="AK59" s="634"/>
      <c r="AL59" s="634"/>
      <c r="AM59" s="634"/>
      <c r="AN59" s="634"/>
      <c r="AO59" s="634"/>
      <c r="AP59" s="634"/>
      <c r="AQ59" s="634"/>
      <c r="AR59" s="634"/>
      <c r="AS59" s="634"/>
      <c r="AT59" s="634"/>
      <c r="AU59" s="634"/>
      <c r="AV59" s="634"/>
      <c r="AW59" s="634"/>
      <c r="AX59" s="634"/>
      <c r="AY59" s="634"/>
      <c r="AZ59" s="634"/>
      <c r="BA59" s="634"/>
      <c r="BB59" s="34"/>
    </row>
    <row r="60" spans="2:54" ht="9.75" customHeight="1" x14ac:dyDescent="0.2">
      <c r="B60" s="635"/>
      <c r="C60" s="636" t="s">
        <v>86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637" t="s">
        <v>61</v>
      </c>
      <c r="T60" s="38"/>
      <c r="U60" s="38"/>
      <c r="V60" s="38"/>
      <c r="W60" s="38"/>
      <c r="X60" s="38"/>
      <c r="Y60" s="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38"/>
      <c r="AV60" s="1492" t="s">
        <v>87</v>
      </c>
      <c r="AW60" s="1493"/>
      <c r="AX60" s="1493"/>
      <c r="AY60" s="1493"/>
      <c r="AZ60" s="1493"/>
      <c r="BA60" s="1494"/>
      <c r="BB60" s="106"/>
    </row>
    <row r="61" spans="2:54" ht="9.75" customHeight="1" x14ac:dyDescent="0.2">
      <c r="B61" s="635"/>
      <c r="C61" s="1606" t="str">
        <f>IF('INGRESO DE DATOS'!C125&lt;&gt;"",'INGRESO DE DATOS'!C125,"")</f>
        <v/>
      </c>
      <c r="D61" s="1606"/>
      <c r="E61" s="1606"/>
      <c r="F61" s="1606"/>
      <c r="G61" s="1606"/>
      <c r="H61" s="1606"/>
      <c r="I61" s="1606"/>
      <c r="J61" s="1606"/>
      <c r="K61" s="1606"/>
      <c r="L61" s="1606"/>
      <c r="M61" s="1606"/>
      <c r="N61" s="1606"/>
      <c r="O61" s="1606"/>
      <c r="P61" s="1606"/>
      <c r="Q61" s="1606"/>
      <c r="R61" s="750"/>
      <c r="S61" s="1607"/>
      <c r="T61" s="1607"/>
      <c r="U61" s="1607"/>
      <c r="V61" s="1607"/>
      <c r="W61" s="1607"/>
      <c r="X61" s="1607"/>
      <c r="Y61" s="1607"/>
      <c r="Z61" s="1607"/>
      <c r="AA61" s="1607"/>
      <c r="AB61" s="1607"/>
      <c r="AC61" s="1607"/>
      <c r="AD61" s="1607"/>
      <c r="AE61" s="1607"/>
      <c r="AF61" s="1607"/>
      <c r="AG61" s="1607"/>
      <c r="AH61" s="1607"/>
      <c r="AI61" s="1607"/>
      <c r="AJ61" s="1607"/>
      <c r="AK61" s="1607"/>
      <c r="AL61" s="1607"/>
      <c r="AM61" s="1607"/>
      <c r="AN61" s="1607"/>
      <c r="AO61" s="1607"/>
      <c r="AP61" s="1607"/>
      <c r="AQ61" s="1607"/>
      <c r="AR61" s="1607"/>
      <c r="AS61" s="1607"/>
      <c r="AT61" s="639"/>
      <c r="AU61" s="640"/>
      <c r="AV61" s="1496" t="s">
        <v>72</v>
      </c>
      <c r="AW61" s="1497"/>
      <c r="AX61" s="1497"/>
      <c r="AY61" s="1497"/>
      <c r="AZ61" s="1497"/>
      <c r="BA61" s="1498"/>
      <c r="BB61" s="106"/>
    </row>
    <row r="62" spans="2:54" ht="9.75" customHeight="1" x14ac:dyDescent="0.2">
      <c r="B62" s="635"/>
      <c r="C62" s="1499" t="s">
        <v>88</v>
      </c>
      <c r="D62" s="1499"/>
      <c r="E62" s="1499"/>
      <c r="F62" s="1499"/>
      <c r="G62" s="1499"/>
      <c r="H62" s="1499"/>
      <c r="I62" s="1499"/>
      <c r="J62" s="1499"/>
      <c r="K62" s="1499"/>
      <c r="L62" s="1499"/>
      <c r="M62" s="1499"/>
      <c r="N62" s="1499"/>
      <c r="O62" s="1499"/>
      <c r="P62" s="1499"/>
      <c r="Q62" s="1499"/>
      <c r="R62" s="38"/>
      <c r="S62" s="1499" t="s">
        <v>88</v>
      </c>
      <c r="T62" s="1499"/>
      <c r="U62" s="1499"/>
      <c r="V62" s="1499"/>
      <c r="W62" s="1499"/>
      <c r="X62" s="1499"/>
      <c r="Y62" s="1499"/>
      <c r="Z62" s="1499"/>
      <c r="AA62" s="1499"/>
      <c r="AB62" s="1499"/>
      <c r="AC62" s="1499"/>
      <c r="AD62" s="1499"/>
      <c r="AE62" s="1499"/>
      <c r="AF62" s="1499"/>
      <c r="AG62" s="1499"/>
      <c r="AH62" s="1499"/>
      <c r="AI62" s="1499"/>
      <c r="AJ62" s="1499"/>
      <c r="AK62" s="1499"/>
      <c r="AL62" s="1499"/>
      <c r="AM62" s="1499"/>
      <c r="AN62" s="1499"/>
      <c r="AO62" s="1499"/>
      <c r="AP62" s="1499"/>
      <c r="AQ62" s="1499"/>
      <c r="AR62" s="1499"/>
      <c r="AS62" s="1499"/>
      <c r="AT62" s="640"/>
      <c r="AU62" s="640"/>
      <c r="AV62" s="1608"/>
      <c r="AW62" s="1609"/>
      <c r="AX62" s="1609"/>
      <c r="AY62" s="1609"/>
      <c r="AZ62" s="1609"/>
      <c r="BA62" s="1610"/>
      <c r="BB62" s="106"/>
    </row>
    <row r="63" spans="2:54" ht="3" customHeight="1" x14ac:dyDescent="0.2">
      <c r="B63" s="641"/>
      <c r="C63" s="642"/>
      <c r="D63" s="643"/>
      <c r="E63" s="642"/>
      <c r="F63" s="642"/>
      <c r="G63" s="643"/>
      <c r="H63" s="643"/>
      <c r="I63" s="643"/>
      <c r="J63" s="642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  <c r="V63" s="642"/>
      <c r="W63" s="642"/>
      <c r="X63" s="642"/>
      <c r="Y63" s="642"/>
      <c r="Z63" s="642"/>
      <c r="AA63" s="642"/>
      <c r="AB63" s="642"/>
      <c r="AC63" s="642"/>
      <c r="AD63" s="642"/>
      <c r="AE63" s="642"/>
      <c r="AF63" s="642"/>
      <c r="AG63" s="642"/>
      <c r="AH63" s="642"/>
      <c r="AI63" s="642"/>
      <c r="AJ63" s="642"/>
      <c r="AK63" s="642"/>
      <c r="AL63" s="642"/>
      <c r="AM63" s="642"/>
      <c r="AN63" s="642"/>
      <c r="AO63" s="642"/>
      <c r="AP63" s="642"/>
      <c r="AQ63" s="642"/>
      <c r="AR63" s="644"/>
      <c r="AS63" s="644"/>
      <c r="AT63" s="644"/>
      <c r="AU63" s="644"/>
      <c r="AV63" s="644"/>
      <c r="AW63" s="644"/>
      <c r="AX63" s="644"/>
      <c r="AY63" s="644"/>
      <c r="AZ63" s="644"/>
      <c r="BA63" s="644"/>
      <c r="BB63" s="645"/>
    </row>
    <row r="64" spans="2:54" s="646" customFormat="1" ht="10.5" customHeight="1" x14ac:dyDescent="0.15">
      <c r="B64" s="1490" t="s">
        <v>290</v>
      </c>
      <c r="C64" s="1490"/>
      <c r="D64" s="1490"/>
      <c r="E64" s="1490"/>
      <c r="F64" s="1490"/>
      <c r="G64" s="1490"/>
      <c r="H64" s="1490"/>
      <c r="I64" s="1490"/>
      <c r="J64" s="1490"/>
      <c r="K64" s="1490"/>
      <c r="L64" s="1490"/>
      <c r="M64" s="1490"/>
      <c r="N64" s="1490"/>
      <c r="O64" s="1490"/>
      <c r="P64" s="751"/>
      <c r="AY64" s="1491" t="s">
        <v>327</v>
      </c>
      <c r="AZ64" s="1491"/>
      <c r="BA64" s="1491"/>
      <c r="BB64" s="1491"/>
    </row>
  </sheetData>
  <sheetProtection formatCells="0"/>
  <mergeCells count="509">
    <mergeCell ref="C58:BA58"/>
    <mergeCell ref="B48:BB48"/>
    <mergeCell ref="B50:G50"/>
    <mergeCell ref="M50:P50"/>
    <mergeCell ref="B51:F51"/>
    <mergeCell ref="G51:J51"/>
    <mergeCell ref="M51:P51"/>
    <mergeCell ref="R51:U51"/>
    <mergeCell ref="G53:J53"/>
    <mergeCell ref="M53:P53"/>
    <mergeCell ref="R53:U53"/>
    <mergeCell ref="AC53:AF53"/>
    <mergeCell ref="H56:BA56"/>
    <mergeCell ref="C57:BA57"/>
    <mergeCell ref="AN51:AQ51"/>
    <mergeCell ref="AY51:BB51"/>
    <mergeCell ref="B52:F52"/>
    <mergeCell ref="G52:J52"/>
    <mergeCell ref="M52:P52"/>
    <mergeCell ref="R52:U52"/>
    <mergeCell ref="B54:F54"/>
    <mergeCell ref="G54:J54"/>
    <mergeCell ref="M54:P54"/>
    <mergeCell ref="B53:F53"/>
    <mergeCell ref="E47:J47"/>
    <mergeCell ref="K47:M47"/>
    <mergeCell ref="N47:Q47"/>
    <mergeCell ref="R47:U47"/>
    <mergeCell ref="V47:X47"/>
    <mergeCell ref="B46:D46"/>
    <mergeCell ref="E46:J46"/>
    <mergeCell ref="K46:M46"/>
    <mergeCell ref="N46:Q46"/>
    <mergeCell ref="R46:U46"/>
    <mergeCell ref="V46:X46"/>
    <mergeCell ref="B45:D45"/>
    <mergeCell ref="E45:J45"/>
    <mergeCell ref="B44:D44"/>
    <mergeCell ref="E44:J44"/>
    <mergeCell ref="K44:M44"/>
    <mergeCell ref="N44:Q44"/>
    <mergeCell ref="R44:U44"/>
    <mergeCell ref="V44:X44"/>
    <mergeCell ref="Y44:AB44"/>
    <mergeCell ref="K45:M45"/>
    <mergeCell ref="N45:Q45"/>
    <mergeCell ref="R45:U45"/>
    <mergeCell ref="V45:X45"/>
    <mergeCell ref="Y45:AB45"/>
    <mergeCell ref="B41:D41"/>
    <mergeCell ref="E41:J41"/>
    <mergeCell ref="K41:M41"/>
    <mergeCell ref="N41:Q41"/>
    <mergeCell ref="R41:U41"/>
    <mergeCell ref="B43:D43"/>
    <mergeCell ref="E43:J43"/>
    <mergeCell ref="V41:X41"/>
    <mergeCell ref="Y41:AB41"/>
    <mergeCell ref="B42:BB42"/>
    <mergeCell ref="K43:M43"/>
    <mergeCell ref="N43:Q43"/>
    <mergeCell ref="R43:U43"/>
    <mergeCell ref="V43:X43"/>
    <mergeCell ref="Y43:AB43"/>
    <mergeCell ref="AC43:AF43"/>
    <mergeCell ref="AG43:AI43"/>
    <mergeCell ref="AR43:AT43"/>
    <mergeCell ref="AU43:AX43"/>
    <mergeCell ref="AY43:BB43"/>
    <mergeCell ref="AC41:AF41"/>
    <mergeCell ref="AR41:AT41"/>
    <mergeCell ref="AU41:AX41"/>
    <mergeCell ref="B40:D40"/>
    <mergeCell ref="E40:J40"/>
    <mergeCell ref="K40:M40"/>
    <mergeCell ref="N40:Q40"/>
    <mergeCell ref="R40:U40"/>
    <mergeCell ref="V40:X40"/>
    <mergeCell ref="Y40:AB40"/>
    <mergeCell ref="B39:D39"/>
    <mergeCell ref="E39:J39"/>
    <mergeCell ref="K39:M39"/>
    <mergeCell ref="N39:Q39"/>
    <mergeCell ref="R39:U39"/>
    <mergeCell ref="V39:X39"/>
    <mergeCell ref="Y39:AB39"/>
    <mergeCell ref="AC37:AF37"/>
    <mergeCell ref="AG37:AI37"/>
    <mergeCell ref="AJ37:AM37"/>
    <mergeCell ref="AN37:AQ37"/>
    <mergeCell ref="AR37:AT37"/>
    <mergeCell ref="AU37:AX37"/>
    <mergeCell ref="AY37:BB37"/>
    <mergeCell ref="B38:D38"/>
    <mergeCell ref="E38:J38"/>
    <mergeCell ref="K38:M38"/>
    <mergeCell ref="N38:Q38"/>
    <mergeCell ref="R38:U38"/>
    <mergeCell ref="V38:X38"/>
    <mergeCell ref="Y38:AB38"/>
    <mergeCell ref="B37:D37"/>
    <mergeCell ref="E37:J37"/>
    <mergeCell ref="B35:D35"/>
    <mergeCell ref="E35:J35"/>
    <mergeCell ref="K35:M35"/>
    <mergeCell ref="N35:Q35"/>
    <mergeCell ref="R35:U35"/>
    <mergeCell ref="B34:D34"/>
    <mergeCell ref="E34:J34"/>
    <mergeCell ref="K34:M34"/>
    <mergeCell ref="N34:Q34"/>
    <mergeCell ref="R34:U34"/>
    <mergeCell ref="B33:D33"/>
    <mergeCell ref="E33:J33"/>
    <mergeCell ref="B32:D32"/>
    <mergeCell ref="E32:J32"/>
    <mergeCell ref="K32:M32"/>
    <mergeCell ref="N32:Q32"/>
    <mergeCell ref="R32:U32"/>
    <mergeCell ref="V32:X32"/>
    <mergeCell ref="Y32:AB32"/>
    <mergeCell ref="K33:M33"/>
    <mergeCell ref="N33:Q33"/>
    <mergeCell ref="R33:U33"/>
    <mergeCell ref="V33:X33"/>
    <mergeCell ref="Y33:AB33"/>
    <mergeCell ref="B31:D31"/>
    <mergeCell ref="E31:J31"/>
    <mergeCell ref="B30:BB30"/>
    <mergeCell ref="K31:M31"/>
    <mergeCell ref="N31:Q31"/>
    <mergeCell ref="R31:U31"/>
    <mergeCell ref="V31:X31"/>
    <mergeCell ref="Y31:AB31"/>
    <mergeCell ref="AC31:AF31"/>
    <mergeCell ref="AG31:AI31"/>
    <mergeCell ref="AJ31:AM31"/>
    <mergeCell ref="AN31:AQ31"/>
    <mergeCell ref="AR31:AT31"/>
    <mergeCell ref="AU31:AX31"/>
    <mergeCell ref="AY31:BB31"/>
    <mergeCell ref="B29:D29"/>
    <mergeCell ref="E29:J29"/>
    <mergeCell ref="AR29:AT29"/>
    <mergeCell ref="AU29:AX29"/>
    <mergeCell ref="AY29:BB29"/>
    <mergeCell ref="B28:D28"/>
    <mergeCell ref="E28:J28"/>
    <mergeCell ref="K28:M28"/>
    <mergeCell ref="N28:Q28"/>
    <mergeCell ref="R28:U28"/>
    <mergeCell ref="V28:X28"/>
    <mergeCell ref="Y28:AB28"/>
    <mergeCell ref="AN28:AQ28"/>
    <mergeCell ref="AR28:AT28"/>
    <mergeCell ref="AU28:AX28"/>
    <mergeCell ref="AC28:AF28"/>
    <mergeCell ref="AG28:AI28"/>
    <mergeCell ref="AJ28:AM28"/>
    <mergeCell ref="AY28:BB28"/>
    <mergeCell ref="K29:M29"/>
    <mergeCell ref="N29:Q29"/>
    <mergeCell ref="R29:U29"/>
    <mergeCell ref="V29:X29"/>
    <mergeCell ref="Y29:AB29"/>
    <mergeCell ref="B27:D27"/>
    <mergeCell ref="E27:J27"/>
    <mergeCell ref="B26:D26"/>
    <mergeCell ref="E26:J26"/>
    <mergeCell ref="K26:M26"/>
    <mergeCell ref="N26:Q26"/>
    <mergeCell ref="R26:U26"/>
    <mergeCell ref="V26:X26"/>
    <mergeCell ref="Y26:AB26"/>
    <mergeCell ref="B25:D25"/>
    <mergeCell ref="E25:J25"/>
    <mergeCell ref="B24:BB24"/>
    <mergeCell ref="K25:M25"/>
    <mergeCell ref="N25:Q25"/>
    <mergeCell ref="R25:U25"/>
    <mergeCell ref="V25:X25"/>
    <mergeCell ref="Y25:AB25"/>
    <mergeCell ref="AC25:AF25"/>
    <mergeCell ref="AG25:AI25"/>
    <mergeCell ref="AJ25:AM25"/>
    <mergeCell ref="AN25:AQ25"/>
    <mergeCell ref="AR25:AT25"/>
    <mergeCell ref="AU25:AX25"/>
    <mergeCell ref="AY25:BB25"/>
    <mergeCell ref="B23:D23"/>
    <mergeCell ref="E23:J23"/>
    <mergeCell ref="AR23:AT23"/>
    <mergeCell ref="AU23:AX23"/>
    <mergeCell ref="AY23:BB23"/>
    <mergeCell ref="B22:D22"/>
    <mergeCell ref="E22:J22"/>
    <mergeCell ref="K22:M22"/>
    <mergeCell ref="N22:Q22"/>
    <mergeCell ref="R22:U22"/>
    <mergeCell ref="V22:X22"/>
    <mergeCell ref="Y22:AB22"/>
    <mergeCell ref="AN22:AQ22"/>
    <mergeCell ref="AR22:AT22"/>
    <mergeCell ref="AU22:AX22"/>
    <mergeCell ref="AC22:AF22"/>
    <mergeCell ref="AG22:AI22"/>
    <mergeCell ref="AJ22:AM22"/>
    <mergeCell ref="AY22:BB22"/>
    <mergeCell ref="K23:M23"/>
    <mergeCell ref="N23:Q23"/>
    <mergeCell ref="R23:U23"/>
    <mergeCell ref="V23:X23"/>
    <mergeCell ref="Y23:AB23"/>
    <mergeCell ref="B21:D21"/>
    <mergeCell ref="E21:J21"/>
    <mergeCell ref="B20:D20"/>
    <mergeCell ref="E20:J20"/>
    <mergeCell ref="K20:M20"/>
    <mergeCell ref="N20:Q20"/>
    <mergeCell ref="R20:U20"/>
    <mergeCell ref="V20:X20"/>
    <mergeCell ref="Y20:AB20"/>
    <mergeCell ref="K21:M21"/>
    <mergeCell ref="N21:Q21"/>
    <mergeCell ref="R21:U21"/>
    <mergeCell ref="V21:X21"/>
    <mergeCell ref="Y21:AB21"/>
    <mergeCell ref="B16:D16"/>
    <mergeCell ref="E16:J16"/>
    <mergeCell ref="K17:M17"/>
    <mergeCell ref="N17:Q17"/>
    <mergeCell ref="R17:U17"/>
    <mergeCell ref="V17:X17"/>
    <mergeCell ref="K16:M16"/>
    <mergeCell ref="N16:Q16"/>
    <mergeCell ref="R16:U16"/>
    <mergeCell ref="V16:X16"/>
    <mergeCell ref="B15:D15"/>
    <mergeCell ref="E15:J15"/>
    <mergeCell ref="B14:D14"/>
    <mergeCell ref="E14:J14"/>
    <mergeCell ref="K15:M15"/>
    <mergeCell ref="N15:Q15"/>
    <mergeCell ref="R15:U15"/>
    <mergeCell ref="V15:X15"/>
    <mergeCell ref="Y15:AB15"/>
    <mergeCell ref="K14:M14"/>
    <mergeCell ref="N14:Q14"/>
    <mergeCell ref="B13:D13"/>
    <mergeCell ref="E13:J13"/>
    <mergeCell ref="B12:D12"/>
    <mergeCell ref="E12:J12"/>
    <mergeCell ref="K13:M13"/>
    <mergeCell ref="N13:Q13"/>
    <mergeCell ref="R13:U13"/>
    <mergeCell ref="V13:X13"/>
    <mergeCell ref="Y13:AB13"/>
    <mergeCell ref="B2:E4"/>
    <mergeCell ref="F2:AP3"/>
    <mergeCell ref="B10:D11"/>
    <mergeCell ref="E10:J11"/>
    <mergeCell ref="K11:M11"/>
    <mergeCell ref="N11:Q11"/>
    <mergeCell ref="R11:U11"/>
    <mergeCell ref="V11:X11"/>
    <mergeCell ref="Y11:AB11"/>
    <mergeCell ref="AC11:AF11"/>
    <mergeCell ref="AG11:AI11"/>
    <mergeCell ref="AJ11:AM11"/>
    <mergeCell ref="AN11:AQ11"/>
    <mergeCell ref="AQ2:AU2"/>
    <mergeCell ref="AR11:AT11"/>
    <mergeCell ref="AU11:AX11"/>
    <mergeCell ref="AV2:BB2"/>
    <mergeCell ref="AQ3:AU3"/>
    <mergeCell ref="AV3:BB3"/>
    <mergeCell ref="F4:AP4"/>
    <mergeCell ref="AQ4:AU4"/>
    <mergeCell ref="AV4:BB4"/>
    <mergeCell ref="K10:U10"/>
    <mergeCell ref="V10:AF10"/>
    <mergeCell ref="AG10:AQ10"/>
    <mergeCell ref="AR10:BB10"/>
    <mergeCell ref="AY11:BB11"/>
    <mergeCell ref="K12:M12"/>
    <mergeCell ref="N12:Q12"/>
    <mergeCell ref="R12:U12"/>
    <mergeCell ref="V12:X12"/>
    <mergeCell ref="Y12:AB12"/>
    <mergeCell ref="AC12:AF12"/>
    <mergeCell ref="AG12:AI12"/>
    <mergeCell ref="AJ12:AM12"/>
    <mergeCell ref="AN12:AQ12"/>
    <mergeCell ref="AR12:AT12"/>
    <mergeCell ref="AU12:AX12"/>
    <mergeCell ref="AY12:BB12"/>
    <mergeCell ref="R14:U14"/>
    <mergeCell ref="V14:X14"/>
    <mergeCell ref="Y14:AB14"/>
    <mergeCell ref="AC14:AF14"/>
    <mergeCell ref="AC13:AF13"/>
    <mergeCell ref="AG13:AI13"/>
    <mergeCell ref="AJ13:AM13"/>
    <mergeCell ref="Y16:AB16"/>
    <mergeCell ref="AC16:AF16"/>
    <mergeCell ref="AC15:AF15"/>
    <mergeCell ref="AG15:AI15"/>
    <mergeCell ref="AJ15:AM15"/>
    <mergeCell ref="AG14:AI14"/>
    <mergeCell ref="AJ14:AM14"/>
    <mergeCell ref="AG16:AI16"/>
    <mergeCell ref="AJ16:AM16"/>
    <mergeCell ref="AN13:AQ13"/>
    <mergeCell ref="AR13:AT13"/>
    <mergeCell ref="AU13:AX13"/>
    <mergeCell ref="AY13:BB13"/>
    <mergeCell ref="AU14:AX14"/>
    <mergeCell ref="AY14:BB14"/>
    <mergeCell ref="AR19:AT19"/>
    <mergeCell ref="AU19:AX19"/>
    <mergeCell ref="AN17:AQ17"/>
    <mergeCell ref="AR17:AT17"/>
    <mergeCell ref="AY16:BB16"/>
    <mergeCell ref="AN15:AQ15"/>
    <mergeCell ref="AR15:AT15"/>
    <mergeCell ref="AU15:AX15"/>
    <mergeCell ref="AN14:AQ14"/>
    <mergeCell ref="AR14:AT14"/>
    <mergeCell ref="AY15:BB15"/>
    <mergeCell ref="AN16:AQ16"/>
    <mergeCell ref="AU17:AX17"/>
    <mergeCell ref="AY17:BB17"/>
    <mergeCell ref="B18:BB18"/>
    <mergeCell ref="K19:M19"/>
    <mergeCell ref="N19:Q19"/>
    <mergeCell ref="R19:U19"/>
    <mergeCell ref="B17:D17"/>
    <mergeCell ref="E17:J17"/>
    <mergeCell ref="AJ17:AM17"/>
    <mergeCell ref="B19:D19"/>
    <mergeCell ref="E19:J19"/>
    <mergeCell ref="AC19:AF19"/>
    <mergeCell ref="AG19:AI19"/>
    <mergeCell ref="AJ19:AM19"/>
    <mergeCell ref="AN19:AQ19"/>
    <mergeCell ref="V19:X19"/>
    <mergeCell ref="Y19:AB19"/>
    <mergeCell ref="Y17:AB17"/>
    <mergeCell ref="AC17:AF17"/>
    <mergeCell ref="AG17:AI17"/>
    <mergeCell ref="AR16:AT16"/>
    <mergeCell ref="AU16:AX16"/>
    <mergeCell ref="AC21:AF21"/>
    <mergeCell ref="AJ21:AM21"/>
    <mergeCell ref="AN21:AQ21"/>
    <mergeCell ref="AR21:AT21"/>
    <mergeCell ref="AU21:AX21"/>
    <mergeCell ref="AY21:BB21"/>
    <mergeCell ref="AN20:AQ20"/>
    <mergeCell ref="AR20:AT20"/>
    <mergeCell ref="AU20:AX20"/>
    <mergeCell ref="AY20:BB20"/>
    <mergeCell ref="AC20:AF20"/>
    <mergeCell ref="AG20:AI20"/>
    <mergeCell ref="AJ20:AM20"/>
    <mergeCell ref="AG21:AI21"/>
    <mergeCell ref="AY19:BB19"/>
    <mergeCell ref="AN26:AQ26"/>
    <mergeCell ref="AR26:AT26"/>
    <mergeCell ref="AU26:AX26"/>
    <mergeCell ref="AY26:BB26"/>
    <mergeCell ref="AC26:AF26"/>
    <mergeCell ref="AG26:AI26"/>
    <mergeCell ref="AJ26:AM26"/>
    <mergeCell ref="AG27:AI27"/>
    <mergeCell ref="AC23:AF23"/>
    <mergeCell ref="AG23:AI23"/>
    <mergeCell ref="AJ23:AM23"/>
    <mergeCell ref="AN23:AQ23"/>
    <mergeCell ref="AC27:AF27"/>
    <mergeCell ref="AJ27:AM27"/>
    <mergeCell ref="AN27:AQ27"/>
    <mergeCell ref="AR27:AT27"/>
    <mergeCell ref="AU27:AX27"/>
    <mergeCell ref="AY27:BB27"/>
    <mergeCell ref="K27:M27"/>
    <mergeCell ref="N27:Q27"/>
    <mergeCell ref="R27:U27"/>
    <mergeCell ref="V27:X27"/>
    <mergeCell ref="Y27:AB27"/>
    <mergeCell ref="AY33:BB33"/>
    <mergeCell ref="AN32:AQ32"/>
    <mergeCell ref="AR32:AT32"/>
    <mergeCell ref="AU32:AX32"/>
    <mergeCell ref="AY32:BB32"/>
    <mergeCell ref="AC32:AF32"/>
    <mergeCell ref="AG32:AI32"/>
    <mergeCell ref="AJ32:AM32"/>
    <mergeCell ref="AC29:AF29"/>
    <mergeCell ref="AG29:AI29"/>
    <mergeCell ref="AJ29:AM29"/>
    <mergeCell ref="AN29:AQ29"/>
    <mergeCell ref="AG33:AI33"/>
    <mergeCell ref="AJ33:AM33"/>
    <mergeCell ref="AN33:AQ33"/>
    <mergeCell ref="AR33:AT33"/>
    <mergeCell ref="V35:X35"/>
    <mergeCell ref="Y35:AB35"/>
    <mergeCell ref="AC35:AF35"/>
    <mergeCell ref="AR35:AT35"/>
    <mergeCell ref="AU35:AX35"/>
    <mergeCell ref="AU33:AX33"/>
    <mergeCell ref="V34:X34"/>
    <mergeCell ref="Y34:AB34"/>
    <mergeCell ref="AC33:AF33"/>
    <mergeCell ref="AC39:AF39"/>
    <mergeCell ref="AU39:AX39"/>
    <mergeCell ref="AY39:BB39"/>
    <mergeCell ref="AN38:AQ38"/>
    <mergeCell ref="AR38:AT38"/>
    <mergeCell ref="AU38:AX38"/>
    <mergeCell ref="AY38:BB38"/>
    <mergeCell ref="AC38:AF38"/>
    <mergeCell ref="AG38:AI38"/>
    <mergeCell ref="AJ38:AM38"/>
    <mergeCell ref="AG39:AI39"/>
    <mergeCell ref="AJ39:AM39"/>
    <mergeCell ref="AN39:AQ39"/>
    <mergeCell ref="AR39:AT39"/>
    <mergeCell ref="AY35:BB35"/>
    <mergeCell ref="AC34:AF34"/>
    <mergeCell ref="AG34:AI34"/>
    <mergeCell ref="AJ34:AM34"/>
    <mergeCell ref="AY34:BB34"/>
    <mergeCell ref="AG35:AI35"/>
    <mergeCell ref="AJ35:AM35"/>
    <mergeCell ref="AN35:AQ35"/>
    <mergeCell ref="AN34:AQ34"/>
    <mergeCell ref="AR34:AT34"/>
    <mergeCell ref="AU34:AX34"/>
    <mergeCell ref="B36:BB36"/>
    <mergeCell ref="K37:M37"/>
    <mergeCell ref="N37:Q37"/>
    <mergeCell ref="R37:U37"/>
    <mergeCell ref="V37:X37"/>
    <mergeCell ref="Y37:AB37"/>
    <mergeCell ref="AY41:BB41"/>
    <mergeCell ref="AC45:AF45"/>
    <mergeCell ref="AC40:AF40"/>
    <mergeCell ref="AG40:AI40"/>
    <mergeCell ref="AJ40:AM40"/>
    <mergeCell ref="AY40:BB40"/>
    <mergeCell ref="AG41:AI41"/>
    <mergeCell ref="AJ41:AM41"/>
    <mergeCell ref="AN41:AQ41"/>
    <mergeCell ref="AJ43:AM43"/>
    <mergeCell ref="AN43:AQ43"/>
    <mergeCell ref="AY45:BB45"/>
    <mergeCell ref="AN44:AQ44"/>
    <mergeCell ref="AR44:AT44"/>
    <mergeCell ref="AU44:AX44"/>
    <mergeCell ref="AY44:BB44"/>
    <mergeCell ref="AU45:AX45"/>
    <mergeCell ref="AN40:AQ40"/>
    <mergeCell ref="AR40:AT40"/>
    <mergeCell ref="AU40:AX40"/>
    <mergeCell ref="AU46:AX46"/>
    <mergeCell ref="AG45:AI45"/>
    <mergeCell ref="AJ45:AM45"/>
    <mergeCell ref="AN45:AQ45"/>
    <mergeCell ref="AR45:AT45"/>
    <mergeCell ref="AC46:AF46"/>
    <mergeCell ref="AG46:AI46"/>
    <mergeCell ref="AJ46:AM46"/>
    <mergeCell ref="AY46:BB46"/>
    <mergeCell ref="AC44:AF44"/>
    <mergeCell ref="AG44:AI44"/>
    <mergeCell ref="AJ44:AM44"/>
    <mergeCell ref="AN46:AQ46"/>
    <mergeCell ref="AR46:AT46"/>
    <mergeCell ref="AN54:AQ54"/>
    <mergeCell ref="Y47:AB47"/>
    <mergeCell ref="AC47:AF47"/>
    <mergeCell ref="AR47:AT47"/>
    <mergeCell ref="Y46:AB46"/>
    <mergeCell ref="B64:O64"/>
    <mergeCell ref="AY64:BB64"/>
    <mergeCell ref="AV60:BA60"/>
    <mergeCell ref="C61:Q61"/>
    <mergeCell ref="S61:AS61"/>
    <mergeCell ref="AV61:BA61"/>
    <mergeCell ref="C62:Q62"/>
    <mergeCell ref="AU47:AX47"/>
    <mergeCell ref="AY47:BB47"/>
    <mergeCell ref="AC52:AF52"/>
    <mergeCell ref="AN52:AQ52"/>
    <mergeCell ref="AY52:BB52"/>
    <mergeCell ref="AC51:AF51"/>
    <mergeCell ref="S62:AS62"/>
    <mergeCell ref="AJ47:AM47"/>
    <mergeCell ref="AN47:AQ47"/>
    <mergeCell ref="AN53:AQ53"/>
    <mergeCell ref="AY53:BB53"/>
    <mergeCell ref="R54:U54"/>
    <mergeCell ref="AC54:AF54"/>
    <mergeCell ref="AV62:BA62"/>
    <mergeCell ref="AY54:BB54"/>
    <mergeCell ref="AG47:AI47"/>
    <mergeCell ref="B47:D47"/>
  </mergeCells>
  <printOptions horizontalCentered="1" verticalCentered="1"/>
  <pageMargins left="0" right="0" top="0" bottom="0" header="0" footer="0"/>
  <pageSetup scale="97"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rgb="FFCFDDED"/>
    <pageSetUpPr fitToPage="1"/>
  </sheetPr>
  <dimension ref="B1:EM52"/>
  <sheetViews>
    <sheetView showGridLines="0" workbookViewId="0">
      <selection activeCell="AW26" sqref="AW26:AZ26"/>
    </sheetView>
  </sheetViews>
  <sheetFormatPr baseColWidth="10" defaultRowHeight="12.75" x14ac:dyDescent="0.2"/>
  <cols>
    <col min="1" max="8" width="1.5703125" style="662" customWidth="1"/>
    <col min="9" max="9" width="2" style="662" customWidth="1"/>
    <col min="10" max="56" width="1.5703125" style="662" customWidth="1"/>
    <col min="57" max="57" width="1.85546875" style="662" customWidth="1"/>
    <col min="58" max="58" width="2" style="662" customWidth="1"/>
    <col min="59" max="142" width="1.5703125" style="662" customWidth="1"/>
    <col min="143" max="144" width="11.42578125" style="662" customWidth="1"/>
    <col min="145" max="16384" width="11.42578125" style="662"/>
  </cols>
  <sheetData>
    <row r="1" spans="2:143" ht="8.25" customHeight="1" x14ac:dyDescent="0.2"/>
    <row r="2" spans="2:143" ht="5.25" customHeight="1" x14ac:dyDescent="0.2">
      <c r="B2" s="663"/>
      <c r="C2" s="664"/>
      <c r="D2" s="664"/>
      <c r="E2" s="664"/>
      <c r="F2" s="1807" t="s">
        <v>300</v>
      </c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  <c r="U2" s="1808"/>
      <c r="V2" s="1808"/>
      <c r="W2" s="1808"/>
      <c r="X2" s="1808"/>
      <c r="Y2" s="1808"/>
      <c r="Z2" s="1808"/>
      <c r="AA2" s="1808"/>
      <c r="AB2" s="1808"/>
      <c r="AC2" s="1808"/>
      <c r="AD2" s="1808"/>
      <c r="AE2" s="1808"/>
      <c r="AF2" s="1808"/>
      <c r="AG2" s="1808"/>
      <c r="AH2" s="1808"/>
      <c r="AI2" s="1808"/>
      <c r="AJ2" s="1808"/>
      <c r="AK2" s="1808"/>
      <c r="AL2" s="1808"/>
      <c r="AM2" s="1808"/>
      <c r="AN2" s="1808"/>
      <c r="AO2" s="1808"/>
      <c r="AP2" s="1808"/>
      <c r="AQ2" s="1808"/>
      <c r="AR2" s="1808"/>
      <c r="AS2" s="1808"/>
      <c r="AT2" s="1808"/>
      <c r="AU2" s="1808"/>
      <c r="AV2" s="1808"/>
      <c r="AW2" s="1808"/>
      <c r="AX2" s="1808"/>
      <c r="AY2" s="1808"/>
      <c r="AZ2" s="1808"/>
      <c r="BA2" s="1808"/>
      <c r="BB2" s="1808"/>
      <c r="BC2" s="1808"/>
      <c r="BD2" s="1808"/>
      <c r="BE2" s="1808"/>
      <c r="BF2" s="1808"/>
      <c r="BG2" s="1808"/>
      <c r="BH2" s="1808"/>
      <c r="BI2" s="1808"/>
      <c r="BJ2" s="1808"/>
      <c r="BK2" s="1808"/>
      <c r="BL2" s="1808"/>
      <c r="BM2" s="1808"/>
      <c r="BN2" s="1808"/>
      <c r="BO2" s="1808"/>
      <c r="BP2" s="1808"/>
      <c r="BQ2" s="1808"/>
      <c r="BR2" s="1808"/>
      <c r="BS2" s="1808"/>
      <c r="BT2" s="1808"/>
      <c r="BU2" s="1808"/>
      <c r="BV2" s="1811" t="s">
        <v>130</v>
      </c>
      <c r="BW2" s="1812"/>
      <c r="BX2" s="1812"/>
      <c r="BY2" s="1812"/>
      <c r="BZ2" s="1812"/>
      <c r="CA2" s="1812"/>
      <c r="CB2" s="1812"/>
      <c r="CC2" s="1812"/>
      <c r="CD2" s="1812"/>
      <c r="CE2" s="1812"/>
      <c r="CF2" s="1813"/>
      <c r="CG2" s="1829" t="s">
        <v>11</v>
      </c>
      <c r="CH2" s="1829"/>
      <c r="CI2" s="1829"/>
      <c r="CJ2" s="1829"/>
      <c r="CK2" s="1829"/>
      <c r="CL2" s="1829"/>
      <c r="CM2" s="1829"/>
      <c r="CN2" s="1829"/>
      <c r="CO2" s="1829"/>
      <c r="CP2" s="1829"/>
      <c r="CQ2" s="1829"/>
      <c r="CR2" s="1830"/>
    </row>
    <row r="3" spans="2:143" ht="12.75" customHeight="1" x14ac:dyDescent="0.2">
      <c r="B3" s="665"/>
      <c r="F3" s="1809"/>
      <c r="G3" s="1810"/>
      <c r="H3" s="1810"/>
      <c r="I3" s="1810"/>
      <c r="J3" s="1810"/>
      <c r="K3" s="1810"/>
      <c r="L3" s="1810"/>
      <c r="M3" s="1810"/>
      <c r="N3" s="1810"/>
      <c r="O3" s="1810"/>
      <c r="P3" s="1810"/>
      <c r="Q3" s="1810"/>
      <c r="R3" s="1810"/>
      <c r="S3" s="1810"/>
      <c r="T3" s="1810"/>
      <c r="U3" s="1810"/>
      <c r="V3" s="1810"/>
      <c r="W3" s="1810"/>
      <c r="X3" s="1810"/>
      <c r="Y3" s="1810"/>
      <c r="Z3" s="1810"/>
      <c r="AA3" s="1810"/>
      <c r="AB3" s="1810"/>
      <c r="AC3" s="1810"/>
      <c r="AD3" s="1810"/>
      <c r="AE3" s="1810"/>
      <c r="AF3" s="1810"/>
      <c r="AG3" s="1810"/>
      <c r="AH3" s="1810"/>
      <c r="AI3" s="1810"/>
      <c r="AJ3" s="1810"/>
      <c r="AK3" s="1810"/>
      <c r="AL3" s="1810"/>
      <c r="AM3" s="1810"/>
      <c r="AN3" s="1810"/>
      <c r="AO3" s="1810"/>
      <c r="AP3" s="1810"/>
      <c r="AQ3" s="1810"/>
      <c r="AR3" s="1810"/>
      <c r="AS3" s="1810"/>
      <c r="AT3" s="1810"/>
      <c r="AU3" s="1810"/>
      <c r="AV3" s="1810"/>
      <c r="AW3" s="1810"/>
      <c r="AX3" s="1810"/>
      <c r="AY3" s="1810"/>
      <c r="AZ3" s="1810"/>
      <c r="BA3" s="1810"/>
      <c r="BB3" s="1810"/>
      <c r="BC3" s="1810"/>
      <c r="BD3" s="1810"/>
      <c r="BE3" s="1810"/>
      <c r="BF3" s="1810"/>
      <c r="BG3" s="1810"/>
      <c r="BH3" s="1810"/>
      <c r="BI3" s="1810"/>
      <c r="BJ3" s="1810"/>
      <c r="BK3" s="1810"/>
      <c r="BL3" s="1810"/>
      <c r="BM3" s="1810"/>
      <c r="BN3" s="1810"/>
      <c r="BO3" s="1810"/>
      <c r="BP3" s="1810"/>
      <c r="BQ3" s="1810"/>
      <c r="BR3" s="1810"/>
      <c r="BS3" s="1810"/>
      <c r="BT3" s="1810"/>
      <c r="BU3" s="1810"/>
      <c r="BV3" s="1814"/>
      <c r="BW3" s="1815"/>
      <c r="BX3" s="1815"/>
      <c r="BY3" s="1815"/>
      <c r="BZ3" s="1815"/>
      <c r="CA3" s="1815"/>
      <c r="CB3" s="1815"/>
      <c r="CC3" s="1815"/>
      <c r="CD3" s="1815"/>
      <c r="CE3" s="1815"/>
      <c r="CF3" s="1816"/>
      <c r="CG3" s="1831"/>
      <c r="CH3" s="1831"/>
      <c r="CI3" s="1831"/>
      <c r="CJ3" s="1831"/>
      <c r="CK3" s="1831"/>
      <c r="CL3" s="1831"/>
      <c r="CM3" s="1831"/>
      <c r="CN3" s="1831"/>
      <c r="CO3" s="1831"/>
      <c r="CP3" s="1831"/>
      <c r="CQ3" s="1831"/>
      <c r="CR3" s="1832"/>
    </row>
    <row r="4" spans="2:143" ht="12" customHeight="1" x14ac:dyDescent="0.2">
      <c r="B4" s="665"/>
      <c r="F4" s="1817" t="s">
        <v>288</v>
      </c>
      <c r="G4" s="1818"/>
      <c r="H4" s="1818"/>
      <c r="I4" s="1818"/>
      <c r="J4" s="1818"/>
      <c r="K4" s="1818"/>
      <c r="L4" s="1818"/>
      <c r="M4" s="1818"/>
      <c r="N4" s="1818"/>
      <c r="O4" s="1818"/>
      <c r="P4" s="1818"/>
      <c r="Q4" s="1818"/>
      <c r="R4" s="1818"/>
      <c r="S4" s="1818"/>
      <c r="T4" s="1818"/>
      <c r="U4" s="1818"/>
      <c r="V4" s="1818"/>
      <c r="W4" s="1818"/>
      <c r="X4" s="1818"/>
      <c r="Y4" s="1818"/>
      <c r="Z4" s="1818"/>
      <c r="AA4" s="1818"/>
      <c r="AB4" s="1818"/>
      <c r="AC4" s="1818"/>
      <c r="AD4" s="1818"/>
      <c r="AE4" s="1818"/>
      <c r="AF4" s="1818"/>
      <c r="AG4" s="1818"/>
      <c r="AH4" s="1818"/>
      <c r="AI4" s="1818"/>
      <c r="AJ4" s="1818"/>
      <c r="AK4" s="1818"/>
      <c r="AL4" s="1818"/>
      <c r="AM4" s="1818"/>
      <c r="AN4" s="1818"/>
      <c r="AO4" s="1818"/>
      <c r="AP4" s="1818"/>
      <c r="AQ4" s="1818"/>
      <c r="AR4" s="1818"/>
      <c r="AS4" s="1818"/>
      <c r="AT4" s="1818"/>
      <c r="AU4" s="1818"/>
      <c r="AV4" s="1818"/>
      <c r="AW4" s="1818"/>
      <c r="AX4" s="1818"/>
      <c r="AY4" s="1818"/>
      <c r="AZ4" s="1818"/>
      <c r="BA4" s="1818"/>
      <c r="BB4" s="1818"/>
      <c r="BC4" s="1818"/>
      <c r="BD4" s="1818"/>
      <c r="BE4" s="1818"/>
      <c r="BF4" s="1818"/>
      <c r="BG4" s="1818"/>
      <c r="BH4" s="1818"/>
      <c r="BI4" s="1818"/>
      <c r="BJ4" s="1818"/>
      <c r="BK4" s="1818"/>
      <c r="BL4" s="1818"/>
      <c r="BM4" s="1818"/>
      <c r="BN4" s="1818"/>
      <c r="BO4" s="1818"/>
      <c r="BP4" s="1818"/>
      <c r="BQ4" s="1818"/>
      <c r="BR4" s="1818"/>
      <c r="BS4" s="1818"/>
      <c r="BT4" s="1818"/>
      <c r="BU4" s="1818"/>
      <c r="BV4" s="1821" t="s">
        <v>72</v>
      </c>
      <c r="BW4" s="1822"/>
      <c r="BX4" s="1822"/>
      <c r="BY4" s="1822"/>
      <c r="BZ4" s="1822"/>
      <c r="CA4" s="1822"/>
      <c r="CB4" s="1822"/>
      <c r="CC4" s="1822"/>
      <c r="CD4" s="1822"/>
      <c r="CE4" s="1822"/>
      <c r="CF4" s="1823"/>
      <c r="CG4" s="1833" t="s">
        <v>72</v>
      </c>
      <c r="CH4" s="1833"/>
      <c r="CI4" s="1833"/>
      <c r="CJ4" s="1833"/>
      <c r="CK4" s="1833"/>
      <c r="CL4" s="1833"/>
      <c r="CM4" s="1833"/>
      <c r="CN4" s="1833"/>
      <c r="CO4" s="1833"/>
      <c r="CP4" s="1833"/>
      <c r="CQ4" s="1833"/>
      <c r="CR4" s="1834"/>
    </row>
    <row r="5" spans="2:143" ht="14.25" x14ac:dyDescent="0.2">
      <c r="B5" s="666"/>
      <c r="C5" s="667"/>
      <c r="D5" s="667"/>
      <c r="E5" s="667"/>
      <c r="F5" s="1819"/>
      <c r="G5" s="1820"/>
      <c r="H5" s="1820"/>
      <c r="I5" s="1820"/>
      <c r="J5" s="1820"/>
      <c r="K5" s="1820"/>
      <c r="L5" s="1820"/>
      <c r="M5" s="1820"/>
      <c r="N5" s="1820"/>
      <c r="O5" s="1820"/>
      <c r="P5" s="1820"/>
      <c r="Q5" s="1820"/>
      <c r="R5" s="1820"/>
      <c r="S5" s="1820"/>
      <c r="T5" s="1820"/>
      <c r="U5" s="1820"/>
      <c r="V5" s="1820"/>
      <c r="W5" s="1820"/>
      <c r="X5" s="1820"/>
      <c r="Y5" s="1820"/>
      <c r="Z5" s="1820"/>
      <c r="AA5" s="1820"/>
      <c r="AB5" s="1820"/>
      <c r="AC5" s="1820"/>
      <c r="AD5" s="1820"/>
      <c r="AE5" s="1820"/>
      <c r="AF5" s="1820"/>
      <c r="AG5" s="1820"/>
      <c r="AH5" s="1820"/>
      <c r="AI5" s="1820"/>
      <c r="AJ5" s="1820"/>
      <c r="AK5" s="1820"/>
      <c r="AL5" s="1820"/>
      <c r="AM5" s="1820"/>
      <c r="AN5" s="1820"/>
      <c r="AO5" s="1820"/>
      <c r="AP5" s="1820"/>
      <c r="AQ5" s="1820"/>
      <c r="AR5" s="1820"/>
      <c r="AS5" s="1820"/>
      <c r="AT5" s="1820"/>
      <c r="AU5" s="1820"/>
      <c r="AV5" s="1820"/>
      <c r="AW5" s="1820"/>
      <c r="AX5" s="1820"/>
      <c r="AY5" s="1820"/>
      <c r="AZ5" s="1820"/>
      <c r="BA5" s="1820"/>
      <c r="BB5" s="1820"/>
      <c r="BC5" s="1820"/>
      <c r="BD5" s="1820"/>
      <c r="BE5" s="1820"/>
      <c r="BF5" s="1820"/>
      <c r="BG5" s="1820"/>
      <c r="BH5" s="1820"/>
      <c r="BI5" s="1820"/>
      <c r="BJ5" s="1820"/>
      <c r="BK5" s="1820"/>
      <c r="BL5" s="1820"/>
      <c r="BM5" s="1820"/>
      <c r="BN5" s="1820"/>
      <c r="BO5" s="1820"/>
      <c r="BP5" s="1820"/>
      <c r="BQ5" s="1820"/>
      <c r="BR5" s="1820"/>
      <c r="BS5" s="1820"/>
      <c r="BT5" s="1820"/>
      <c r="BU5" s="1820"/>
      <c r="BV5" s="1824" t="str">
        <f>IF('INGRESO DE DATOS'!O68&lt;&gt;"",'INGRESO DE DATOS'!O68,"")</f>
        <v/>
      </c>
      <c r="BW5" s="1825"/>
      <c r="BX5" s="1825"/>
      <c r="BY5" s="1825"/>
      <c r="BZ5" s="1825"/>
      <c r="CA5" s="1825"/>
      <c r="CB5" s="1825"/>
      <c r="CC5" s="1825"/>
      <c r="CD5" s="1825"/>
      <c r="CE5" s="1825"/>
      <c r="CF5" s="1826"/>
      <c r="CG5" s="1835" t="str">
        <f>IF('INGRESO DE DATOS'!O69&lt;&gt;"",'INGRESO DE DATOS'!O69,"")</f>
        <v/>
      </c>
      <c r="CH5" s="1835"/>
      <c r="CI5" s="1835"/>
      <c r="CJ5" s="1835"/>
      <c r="CK5" s="1835"/>
      <c r="CL5" s="1835"/>
      <c r="CM5" s="1835"/>
      <c r="CN5" s="1835"/>
      <c r="CO5" s="1835"/>
      <c r="CP5" s="1835"/>
      <c r="CQ5" s="1835"/>
      <c r="CR5" s="1836"/>
    </row>
    <row r="6" spans="2:143" ht="5.25" customHeight="1" x14ac:dyDescent="0.2">
      <c r="B6" s="663"/>
      <c r="C6" s="664"/>
      <c r="D6" s="664"/>
      <c r="E6" s="664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70"/>
      <c r="BW6" s="670"/>
      <c r="BX6" s="670"/>
      <c r="BY6" s="670"/>
      <c r="BZ6" s="670"/>
      <c r="CA6" s="670"/>
      <c r="CB6" s="670"/>
      <c r="CC6" s="660"/>
      <c r="CD6" s="660"/>
      <c r="CE6" s="660"/>
      <c r="CF6" s="660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2"/>
    </row>
    <row r="7" spans="2:143" x14ac:dyDescent="0.2">
      <c r="B7" s="665"/>
      <c r="C7" s="673" t="s">
        <v>29</v>
      </c>
      <c r="N7" s="673"/>
      <c r="O7" s="1649" t="s">
        <v>30</v>
      </c>
      <c r="P7" s="1649"/>
      <c r="Q7" s="1649"/>
      <c r="R7" s="1650"/>
      <c r="S7" s="1651"/>
      <c r="T7" s="1652"/>
      <c r="U7" s="1653" t="s">
        <v>31</v>
      </c>
      <c r="V7" s="1654"/>
      <c r="W7" s="1654"/>
      <c r="X7" s="1654"/>
      <c r="Y7" s="1654"/>
      <c r="Z7" s="1654"/>
      <c r="AA7" s="1654"/>
      <c r="AB7" s="1654"/>
      <c r="AC7" s="1654"/>
      <c r="AD7" s="1655"/>
      <c r="AE7" s="1656"/>
      <c r="AF7" s="1657"/>
      <c r="AG7" s="1653" t="s">
        <v>32</v>
      </c>
      <c r="AH7" s="1654"/>
      <c r="AI7" s="1654"/>
      <c r="AJ7" s="1654"/>
      <c r="AK7" s="1654"/>
      <c r="AL7" s="1654"/>
      <c r="AM7" s="1654"/>
      <c r="AN7" s="1654"/>
      <c r="AO7" s="1654"/>
      <c r="AP7" s="1655"/>
      <c r="AQ7" s="1651"/>
      <c r="AR7" s="1652"/>
      <c r="AS7" s="1653" t="s">
        <v>33</v>
      </c>
      <c r="AT7" s="1654"/>
      <c r="AU7" s="1654"/>
      <c r="AV7" s="1654"/>
      <c r="AW7" s="1654"/>
      <c r="AX7" s="1655"/>
      <c r="AY7" s="1658" t="s">
        <v>97</v>
      </c>
      <c r="AZ7" s="1659"/>
      <c r="BA7" s="1653" t="s">
        <v>34</v>
      </c>
      <c r="BB7" s="1654"/>
      <c r="BC7" s="1654"/>
      <c r="BD7" s="1654"/>
      <c r="BE7" s="1654"/>
      <c r="BF7" s="1654"/>
      <c r="BG7" s="1654"/>
      <c r="BH7" s="1654"/>
      <c r="BI7" s="1654"/>
      <c r="BJ7" s="1654"/>
      <c r="BK7" s="1654"/>
      <c r="BL7" s="1654"/>
      <c r="BM7" s="1654"/>
      <c r="BN7" s="1654"/>
      <c r="BO7" s="1655"/>
      <c r="BP7" s="1656"/>
      <c r="BQ7" s="1657"/>
      <c r="BR7" s="1653" t="s">
        <v>35</v>
      </c>
      <c r="BS7" s="1654"/>
      <c r="BT7" s="1654"/>
      <c r="BU7" s="1654"/>
      <c r="BV7" s="1654"/>
      <c r="BW7" s="1654"/>
      <c r="BX7" s="1655"/>
      <c r="BY7" s="1656"/>
      <c r="BZ7" s="1657"/>
      <c r="CA7" s="1653" t="s">
        <v>36</v>
      </c>
      <c r="CB7" s="1654"/>
      <c r="CC7" s="1654"/>
      <c r="CD7" s="1654"/>
      <c r="CE7" s="1654"/>
      <c r="CF7" s="1655"/>
      <c r="CG7" s="1656"/>
      <c r="CH7" s="1657"/>
      <c r="CI7" s="1653" t="s">
        <v>37</v>
      </c>
      <c r="CJ7" s="1654"/>
      <c r="CK7" s="1654"/>
      <c r="CL7" s="1654"/>
      <c r="CM7" s="1654"/>
      <c r="CN7" s="1655"/>
      <c r="CO7" s="1651" t="s">
        <v>97</v>
      </c>
      <c r="CP7" s="1652"/>
      <c r="CR7" s="674"/>
    </row>
    <row r="8" spans="2:143" ht="8.25" customHeight="1" x14ac:dyDescent="0.2">
      <c r="B8" s="665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Q8" s="673"/>
      <c r="AR8" s="673"/>
      <c r="AS8" s="673"/>
      <c r="AV8" s="673"/>
      <c r="AW8" s="673"/>
      <c r="AX8" s="673"/>
      <c r="AY8" s="673"/>
      <c r="AZ8" s="673"/>
      <c r="BA8" s="673"/>
      <c r="BB8" s="673"/>
      <c r="BD8" s="673"/>
      <c r="BE8" s="673"/>
      <c r="BF8" s="673"/>
      <c r="BG8" s="673"/>
      <c r="BH8" s="673"/>
      <c r="BI8" s="673"/>
      <c r="BJ8" s="673"/>
      <c r="BK8" s="673"/>
      <c r="BN8" s="673"/>
      <c r="BO8" s="673"/>
      <c r="BP8" s="673"/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3"/>
      <c r="CF8" s="673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R8" s="674"/>
    </row>
    <row r="9" spans="2:143" s="676" customFormat="1" x14ac:dyDescent="0.2">
      <c r="B9" s="675"/>
      <c r="D9" s="673" t="s">
        <v>78</v>
      </c>
      <c r="F9" s="1651"/>
      <c r="G9" s="1652"/>
      <c r="J9" s="673" t="s">
        <v>79</v>
      </c>
      <c r="L9" s="1651"/>
      <c r="M9" s="1652"/>
      <c r="Q9" s="673" t="s">
        <v>38</v>
      </c>
      <c r="R9" s="673"/>
      <c r="S9" s="1854" t="s">
        <v>97</v>
      </c>
      <c r="T9" s="1855"/>
      <c r="U9" s="673"/>
      <c r="W9" s="673" t="s">
        <v>39</v>
      </c>
      <c r="X9" s="673"/>
      <c r="Y9" s="1827"/>
      <c r="Z9" s="1828"/>
      <c r="AB9" s="673"/>
      <c r="AC9" s="673" t="s">
        <v>40</v>
      </c>
      <c r="AD9" s="673"/>
      <c r="AE9" s="677"/>
      <c r="AF9" s="678"/>
      <c r="AL9" s="673" t="s">
        <v>41</v>
      </c>
      <c r="AM9" s="673"/>
      <c r="AN9" s="677"/>
      <c r="AO9" s="678"/>
      <c r="AT9" s="673" t="s">
        <v>42</v>
      </c>
      <c r="AU9" s="673"/>
      <c r="AV9" s="1827"/>
      <c r="AW9" s="1828"/>
      <c r="BB9" s="673" t="s">
        <v>43</v>
      </c>
      <c r="BC9" s="673"/>
      <c r="BD9" s="1827"/>
      <c r="BE9" s="1828"/>
      <c r="BH9" s="673" t="s">
        <v>301</v>
      </c>
      <c r="BI9" s="673"/>
      <c r="BJ9" s="1827"/>
      <c r="BK9" s="1828"/>
      <c r="BO9" s="673" t="s">
        <v>302</v>
      </c>
      <c r="BP9" s="673"/>
      <c r="BQ9" s="1827"/>
      <c r="BR9" s="1828"/>
      <c r="BS9" s="673"/>
      <c r="BU9" s="673" t="s">
        <v>44</v>
      </c>
      <c r="BV9" s="673"/>
      <c r="BW9" s="1827"/>
      <c r="BX9" s="1828"/>
      <c r="BY9" s="673"/>
      <c r="BZ9" s="673"/>
      <c r="CA9" s="673"/>
      <c r="CB9" s="673"/>
      <c r="CC9" s="673"/>
      <c r="CD9" s="673" t="s">
        <v>45</v>
      </c>
      <c r="CE9" s="673"/>
      <c r="CF9" s="1827"/>
      <c r="CG9" s="1828"/>
      <c r="CH9" s="673"/>
      <c r="CI9" s="673"/>
      <c r="CJ9" s="673"/>
      <c r="CK9" s="673"/>
      <c r="CL9" s="673"/>
      <c r="CM9" s="673" t="s">
        <v>46</v>
      </c>
      <c r="CN9" s="673"/>
      <c r="CO9" s="1827"/>
      <c r="CP9" s="1828"/>
      <c r="CR9" s="679"/>
    </row>
    <row r="10" spans="2:143" ht="6" customHeight="1" x14ac:dyDescent="0.2">
      <c r="B10" s="665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80"/>
      <c r="AT10" s="673"/>
      <c r="AU10" s="673"/>
      <c r="AV10" s="673"/>
      <c r="AW10" s="673"/>
      <c r="AX10" s="673"/>
      <c r="AY10" s="673"/>
      <c r="AZ10" s="673"/>
      <c r="BA10" s="673"/>
      <c r="BB10" s="673"/>
      <c r="BC10" s="673"/>
      <c r="BD10" s="673"/>
      <c r="BE10" s="673"/>
      <c r="BF10" s="673"/>
      <c r="BG10" s="673"/>
      <c r="BH10" s="673"/>
      <c r="BI10" s="673"/>
      <c r="BJ10" s="673"/>
      <c r="BK10" s="673"/>
      <c r="BL10" s="673"/>
      <c r="BM10" s="673"/>
      <c r="BN10" s="673"/>
      <c r="BO10" s="673"/>
      <c r="BP10" s="673"/>
      <c r="BQ10" s="673"/>
      <c r="BR10" s="673"/>
      <c r="BS10" s="673"/>
      <c r="BT10" s="673"/>
      <c r="BU10" s="673"/>
      <c r="BV10" s="673"/>
      <c r="BW10" s="673"/>
      <c r="BX10" s="673"/>
      <c r="BY10" s="673"/>
      <c r="BZ10" s="673"/>
      <c r="CA10" s="673"/>
      <c r="CB10" s="673"/>
      <c r="CC10" s="673"/>
      <c r="CD10" s="673"/>
      <c r="CE10" s="673"/>
      <c r="CF10" s="673"/>
      <c r="CG10" s="673"/>
      <c r="CH10" s="673"/>
      <c r="CI10" s="673"/>
      <c r="CJ10" s="673"/>
      <c r="CK10" s="673"/>
      <c r="CL10" s="673"/>
      <c r="CM10" s="673"/>
      <c r="CN10" s="673"/>
      <c r="CO10" s="673"/>
      <c r="CP10" s="673"/>
      <c r="CR10" s="674"/>
    </row>
    <row r="11" spans="2:143" s="673" customFormat="1" ht="17.25" customHeight="1" x14ac:dyDescent="0.2">
      <c r="B11" s="1667" t="s">
        <v>47</v>
      </c>
      <c r="C11" s="1668"/>
      <c r="D11" s="1668"/>
      <c r="E11" s="1668"/>
      <c r="F11" s="1668" t="s">
        <v>48</v>
      </c>
      <c r="G11" s="1668"/>
      <c r="H11" s="1668"/>
      <c r="I11" s="1668"/>
      <c r="J11" s="1668"/>
      <c r="K11" s="1668"/>
      <c r="L11" s="1662" t="s">
        <v>5</v>
      </c>
      <c r="M11" s="1662"/>
      <c r="N11" s="1662"/>
      <c r="O11" s="1662"/>
      <c r="P11" s="1662"/>
      <c r="Q11" s="1662" t="s">
        <v>49</v>
      </c>
      <c r="R11" s="1662"/>
      <c r="S11" s="1662"/>
      <c r="T11" s="1662"/>
      <c r="U11" s="1662"/>
      <c r="V11" s="1662"/>
      <c r="W11" s="1674" t="s">
        <v>89</v>
      </c>
      <c r="X11" s="1675"/>
      <c r="Y11" s="1675"/>
      <c r="Z11" s="1675"/>
      <c r="AA11" s="1675"/>
      <c r="AB11" s="1676"/>
      <c r="AC11" s="1674" t="s">
        <v>53</v>
      </c>
      <c r="AD11" s="1675"/>
      <c r="AE11" s="1675"/>
      <c r="AF11" s="1675"/>
      <c r="AG11" s="1675"/>
      <c r="AH11" s="1675"/>
      <c r="AI11" s="1676"/>
      <c r="AJ11" s="1677" t="s">
        <v>92</v>
      </c>
      <c r="AK11" s="1678"/>
      <c r="AL11" s="1678"/>
      <c r="AM11" s="1678"/>
      <c r="AN11" s="1678"/>
      <c r="AO11" s="1678"/>
      <c r="AP11" s="1679"/>
      <c r="AQ11" s="1665" t="s">
        <v>50</v>
      </c>
      <c r="AR11" s="1665"/>
      <c r="AS11" s="1665"/>
      <c r="AT11" s="1665"/>
      <c r="AU11" s="1665"/>
      <c r="AV11" s="1666"/>
      <c r="AW11" s="1667" t="s">
        <v>47</v>
      </c>
      <c r="AX11" s="1668"/>
      <c r="AY11" s="1668"/>
      <c r="AZ11" s="1668"/>
      <c r="BA11" s="1668" t="s">
        <v>48</v>
      </c>
      <c r="BB11" s="1668"/>
      <c r="BC11" s="1668"/>
      <c r="BD11" s="1668"/>
      <c r="BE11" s="1668"/>
      <c r="BF11" s="1668"/>
      <c r="BG11" s="1662" t="s">
        <v>5</v>
      </c>
      <c r="BH11" s="1662"/>
      <c r="BI11" s="1662"/>
      <c r="BJ11" s="1662"/>
      <c r="BK11" s="1662"/>
      <c r="BL11" s="1662" t="s">
        <v>49</v>
      </c>
      <c r="BM11" s="1662"/>
      <c r="BN11" s="1662"/>
      <c r="BO11" s="1662"/>
      <c r="BP11" s="1662"/>
      <c r="BQ11" s="1662"/>
      <c r="BR11" s="1674" t="s">
        <v>89</v>
      </c>
      <c r="BS11" s="1675"/>
      <c r="BT11" s="1675"/>
      <c r="BU11" s="1675"/>
      <c r="BV11" s="1675"/>
      <c r="BW11" s="1676"/>
      <c r="BX11" s="1674" t="s">
        <v>53</v>
      </c>
      <c r="BY11" s="1675"/>
      <c r="BZ11" s="1675"/>
      <c r="CA11" s="1675"/>
      <c r="CB11" s="1675"/>
      <c r="CC11" s="1675"/>
      <c r="CD11" s="1676"/>
      <c r="CE11" s="1677" t="s">
        <v>92</v>
      </c>
      <c r="CF11" s="1678"/>
      <c r="CG11" s="1678"/>
      <c r="CH11" s="1678"/>
      <c r="CI11" s="1678"/>
      <c r="CJ11" s="1678"/>
      <c r="CK11" s="1679"/>
      <c r="CL11" s="1680" t="s">
        <v>50</v>
      </c>
      <c r="CM11" s="1681"/>
      <c r="CN11" s="1681"/>
      <c r="CO11" s="1681"/>
      <c r="CP11" s="1681"/>
      <c r="CQ11" s="1681"/>
      <c r="CR11" s="1682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2"/>
      <c r="DJ11" s="682"/>
      <c r="DK11" s="682"/>
      <c r="DL11" s="682"/>
      <c r="DM11" s="682"/>
      <c r="DN11" s="682"/>
      <c r="DO11" s="682"/>
      <c r="DP11" s="682"/>
      <c r="DQ11" s="682"/>
      <c r="DR11" s="682"/>
      <c r="DS11" s="682"/>
      <c r="DT11" s="682"/>
      <c r="DU11" s="682"/>
      <c r="DV11" s="682"/>
      <c r="DW11" s="682"/>
      <c r="DX11" s="682"/>
      <c r="DY11" s="682"/>
      <c r="DZ11" s="682"/>
      <c r="EA11" s="682"/>
      <c r="EB11" s="682"/>
      <c r="EC11" s="682"/>
      <c r="ED11" s="682"/>
      <c r="EE11" s="682"/>
      <c r="EF11" s="682"/>
      <c r="EG11" s="682"/>
      <c r="EH11" s="682"/>
      <c r="EI11" s="682"/>
      <c r="EJ11" s="682"/>
      <c r="EK11" s="682"/>
      <c r="EL11" s="682"/>
      <c r="EM11" s="682"/>
    </row>
    <row r="12" spans="2:143" ht="12.75" customHeight="1" x14ac:dyDescent="0.2">
      <c r="B12" s="1706"/>
      <c r="C12" s="1670"/>
      <c r="D12" s="1670"/>
      <c r="E12" s="1670"/>
      <c r="F12" s="1670"/>
      <c r="G12" s="1670"/>
      <c r="H12" s="1670"/>
      <c r="I12" s="1670"/>
      <c r="J12" s="1670"/>
      <c r="K12" s="1670"/>
      <c r="L12" s="1663"/>
      <c r="M12" s="1663"/>
      <c r="N12" s="1663"/>
      <c r="O12" s="1663"/>
      <c r="P12" s="1663"/>
      <c r="Q12" s="1663"/>
      <c r="R12" s="1663"/>
      <c r="S12" s="1663"/>
      <c r="T12" s="1663"/>
      <c r="U12" s="1663"/>
      <c r="V12" s="1663"/>
      <c r="W12" s="683"/>
      <c r="X12" s="1747" t="s">
        <v>90</v>
      </c>
      <c r="Y12" s="1747"/>
      <c r="Z12" s="1747"/>
      <c r="AA12" s="1747"/>
      <c r="AB12" s="684"/>
      <c r="AC12" s="683"/>
      <c r="AD12" s="1703"/>
      <c r="AE12" s="1703"/>
      <c r="AF12" s="1703"/>
      <c r="AG12" s="1703"/>
      <c r="AH12" s="1703"/>
      <c r="AI12" s="684"/>
      <c r="AJ12" s="683"/>
      <c r="AK12" s="1703" t="s">
        <v>90</v>
      </c>
      <c r="AL12" s="1703"/>
      <c r="AM12" s="1703"/>
      <c r="AN12" s="1703"/>
      <c r="AO12" s="1703"/>
      <c r="AP12" s="684"/>
      <c r="AQ12" s="685" t="s">
        <v>51</v>
      </c>
      <c r="AR12" s="686"/>
      <c r="AS12" s="1852" t="s">
        <v>98</v>
      </c>
      <c r="AT12" s="1852"/>
      <c r="AU12" s="1852"/>
      <c r="AV12" s="1853"/>
      <c r="AW12" s="1669"/>
      <c r="AX12" s="1670"/>
      <c r="AY12" s="1670"/>
      <c r="AZ12" s="1670"/>
      <c r="BA12" s="1670"/>
      <c r="BB12" s="1670"/>
      <c r="BC12" s="1670"/>
      <c r="BD12" s="1670"/>
      <c r="BE12" s="1670"/>
      <c r="BF12" s="1670"/>
      <c r="BG12" s="1663"/>
      <c r="BH12" s="1663"/>
      <c r="BI12" s="1663"/>
      <c r="BJ12" s="1663"/>
      <c r="BK12" s="1663"/>
      <c r="BL12" s="1663"/>
      <c r="BM12" s="1663"/>
      <c r="BN12" s="1663"/>
      <c r="BO12" s="1663"/>
      <c r="BP12" s="1663"/>
      <c r="BQ12" s="1663"/>
      <c r="BR12" s="683"/>
      <c r="BS12" s="1703" t="s">
        <v>90</v>
      </c>
      <c r="BT12" s="1703"/>
      <c r="BU12" s="1703"/>
      <c r="BV12" s="1703"/>
      <c r="BW12" s="684"/>
      <c r="BX12" s="683"/>
      <c r="BY12" s="1703"/>
      <c r="BZ12" s="1703"/>
      <c r="CA12" s="1703"/>
      <c r="CB12" s="1703"/>
      <c r="CC12" s="1703"/>
      <c r="CD12" s="684"/>
      <c r="CE12" s="683"/>
      <c r="CF12" s="1703" t="s">
        <v>90</v>
      </c>
      <c r="CG12" s="1703"/>
      <c r="CH12" s="1703"/>
      <c r="CI12" s="1703"/>
      <c r="CJ12" s="1703"/>
      <c r="CK12" s="684"/>
      <c r="CL12" s="687" t="s">
        <v>51</v>
      </c>
      <c r="CM12" s="688"/>
      <c r="CN12" s="689"/>
      <c r="CO12" s="1719" t="s">
        <v>98</v>
      </c>
      <c r="CP12" s="1719"/>
      <c r="CQ12" s="1719"/>
      <c r="CR12" s="1720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682"/>
      <c r="DT12" s="682"/>
      <c r="DU12" s="682"/>
      <c r="DV12" s="682"/>
      <c r="DW12" s="682"/>
      <c r="DX12" s="682"/>
      <c r="DY12" s="682"/>
      <c r="DZ12" s="682"/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</row>
    <row r="13" spans="2:143" ht="3" customHeight="1" thickBot="1" x14ac:dyDescent="0.25">
      <c r="B13" s="1671"/>
      <c r="C13" s="1672"/>
      <c r="D13" s="1672"/>
      <c r="E13" s="1672"/>
      <c r="F13" s="1672"/>
      <c r="G13" s="1672"/>
      <c r="H13" s="1672"/>
      <c r="I13" s="1672"/>
      <c r="J13" s="1672"/>
      <c r="K13" s="1672"/>
      <c r="L13" s="1664"/>
      <c r="M13" s="1664"/>
      <c r="N13" s="1664"/>
      <c r="O13" s="1664"/>
      <c r="P13" s="1664"/>
      <c r="Q13" s="1664"/>
      <c r="R13" s="1664"/>
      <c r="S13" s="1664"/>
      <c r="T13" s="1664"/>
      <c r="U13" s="1664"/>
      <c r="V13" s="1664"/>
      <c r="W13" s="690"/>
      <c r="X13" s="691"/>
      <c r="Y13" s="691"/>
      <c r="Z13" s="691"/>
      <c r="AA13" s="691"/>
      <c r="AB13" s="692"/>
      <c r="AC13" s="690"/>
      <c r="AD13" s="691"/>
      <c r="AE13" s="691"/>
      <c r="AF13" s="691"/>
      <c r="AG13" s="691"/>
      <c r="AH13" s="691"/>
      <c r="AI13" s="692"/>
      <c r="AJ13" s="690"/>
      <c r="AK13" s="691"/>
      <c r="AL13" s="691"/>
      <c r="AM13" s="691"/>
      <c r="AN13" s="691"/>
      <c r="AO13" s="691"/>
      <c r="AP13" s="692"/>
      <c r="AQ13" s="1700"/>
      <c r="AR13" s="1701"/>
      <c r="AS13" s="1701"/>
      <c r="AT13" s="1701"/>
      <c r="AU13" s="1701"/>
      <c r="AV13" s="1702"/>
      <c r="AW13" s="1671"/>
      <c r="AX13" s="1672"/>
      <c r="AY13" s="1672"/>
      <c r="AZ13" s="1672"/>
      <c r="BA13" s="1672"/>
      <c r="BB13" s="1672"/>
      <c r="BC13" s="1672"/>
      <c r="BD13" s="1672"/>
      <c r="BE13" s="1672"/>
      <c r="BF13" s="1672"/>
      <c r="BG13" s="1664"/>
      <c r="BH13" s="1664"/>
      <c r="BI13" s="1664"/>
      <c r="BJ13" s="1664"/>
      <c r="BK13" s="1664"/>
      <c r="BL13" s="1664"/>
      <c r="BM13" s="1664"/>
      <c r="BN13" s="1664"/>
      <c r="BO13" s="1664"/>
      <c r="BP13" s="1664"/>
      <c r="BQ13" s="1664"/>
      <c r="BR13" s="690"/>
      <c r="BS13" s="691"/>
      <c r="BT13" s="691"/>
      <c r="BU13" s="691"/>
      <c r="BV13" s="691"/>
      <c r="BW13" s="692"/>
      <c r="BX13" s="690"/>
      <c r="BY13" s="691"/>
      <c r="BZ13" s="691"/>
      <c r="CA13" s="691"/>
      <c r="CB13" s="691"/>
      <c r="CC13" s="691"/>
      <c r="CD13" s="692"/>
      <c r="CE13" s="690"/>
      <c r="CF13" s="691"/>
      <c r="CG13" s="691"/>
      <c r="CH13" s="691"/>
      <c r="CI13" s="691"/>
      <c r="CJ13" s="691"/>
      <c r="CK13" s="692"/>
      <c r="CL13" s="1700"/>
      <c r="CM13" s="1701"/>
      <c r="CN13" s="1701"/>
      <c r="CO13" s="1701"/>
      <c r="CP13" s="1701"/>
      <c r="CQ13" s="1701"/>
      <c r="CR13" s="693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  <c r="DD13" s="681"/>
      <c r="DE13" s="681"/>
      <c r="DF13" s="681"/>
      <c r="DG13" s="681"/>
      <c r="DH13" s="681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682"/>
      <c r="DT13" s="682"/>
      <c r="DU13" s="682"/>
      <c r="DV13" s="682"/>
      <c r="DW13" s="682"/>
      <c r="DX13" s="682"/>
      <c r="DY13" s="682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</row>
    <row r="14" spans="2:143" ht="15.75" customHeight="1" thickTop="1" thickBot="1" x14ac:dyDescent="0.3">
      <c r="B14" s="1698">
        <v>1</v>
      </c>
      <c r="C14" s="1699"/>
      <c r="D14" s="1699"/>
      <c r="E14" s="1699"/>
      <c r="F14" s="1713" t="str">
        <f>IF('INGRESO DE DATOS'!A73&lt;&gt;"",'INGRESO DE DATOS'!A73,"")</f>
        <v/>
      </c>
      <c r="G14" s="1714"/>
      <c r="H14" s="1714"/>
      <c r="I14" s="1714"/>
      <c r="J14" s="1714"/>
      <c r="K14" s="1715"/>
      <c r="L14" s="1695"/>
      <c r="M14" s="1696"/>
      <c r="N14" s="1696"/>
      <c r="O14" s="1696"/>
      <c r="P14" s="1728"/>
      <c r="Q14" s="1721" t="str">
        <f>IF('INGRESO DE DATOS'!N73&lt;&gt;"",'INGRESO DE DATOS'!N73,"")</f>
        <v/>
      </c>
      <c r="R14" s="1722"/>
      <c r="S14" s="1722"/>
      <c r="T14" s="1722"/>
      <c r="U14" s="1722"/>
      <c r="V14" s="1723"/>
      <c r="W14" s="1707" t="str">
        <f>IF('INGRESO DE DATOS'!O73&lt;&gt;"",'INGRESO DE DATOS'!O73,"")</f>
        <v/>
      </c>
      <c r="X14" s="1708"/>
      <c r="Y14" s="1708"/>
      <c r="Z14" s="1708"/>
      <c r="AA14" s="1708"/>
      <c r="AB14" s="1709"/>
      <c r="AC14" s="1689"/>
      <c r="AD14" s="1690"/>
      <c r="AE14" s="1690"/>
      <c r="AF14" s="1690"/>
      <c r="AG14" s="1690"/>
      <c r="AH14" s="1690"/>
      <c r="AI14" s="1691"/>
      <c r="AJ14" s="1707" t="str">
        <f t="shared" ref="AJ14:AJ19" si="0">IF(W14="","",W14)</f>
        <v/>
      </c>
      <c r="AK14" s="1708"/>
      <c r="AL14" s="1708"/>
      <c r="AM14" s="1708"/>
      <c r="AN14" s="1708"/>
      <c r="AO14" s="1708"/>
      <c r="AP14" s="1709"/>
      <c r="AQ14" s="1695" t="str">
        <f t="shared" ref="AQ14:AQ19" si="1">IF(Q14="","",IF(Q14&lt;&gt;0,IF(Q14="N.D","N.D",((AJ14*VLOOKUP(Q14,$CZ$14:$DQ$31,10,FALSE)/20)))))</f>
        <v/>
      </c>
      <c r="AR14" s="1696"/>
      <c r="AS14" s="1696"/>
      <c r="AT14" s="1696"/>
      <c r="AU14" s="1696"/>
      <c r="AV14" s="1697"/>
      <c r="AW14" s="1698">
        <v>23</v>
      </c>
      <c r="AX14" s="1699"/>
      <c r="AY14" s="1699"/>
      <c r="AZ14" s="1699"/>
      <c r="BA14" s="1725" t="s">
        <v>52</v>
      </c>
      <c r="BB14" s="1726"/>
      <c r="BC14" s="1726"/>
      <c r="BD14" s="1726"/>
      <c r="BE14" s="1726"/>
      <c r="BF14" s="1727"/>
      <c r="BG14" s="1695"/>
      <c r="BH14" s="1696"/>
      <c r="BI14" s="1696"/>
      <c r="BJ14" s="1696"/>
      <c r="BK14" s="1728"/>
      <c r="BL14" s="1721" t="str">
        <f>IF('INGRESO DE DATOS'!N99&lt;&gt;"",'INGRESO DE DATOS'!N99,"")</f>
        <v/>
      </c>
      <c r="BM14" s="1722"/>
      <c r="BN14" s="1722"/>
      <c r="BO14" s="1722"/>
      <c r="BP14" s="1722"/>
      <c r="BQ14" s="1723"/>
      <c r="BR14" s="1707" t="str">
        <f>IF('INGRESO DE DATOS'!O99&lt;&gt;"",'INGRESO DE DATOS'!O99,"")</f>
        <v/>
      </c>
      <c r="BS14" s="1708"/>
      <c r="BT14" s="1708"/>
      <c r="BU14" s="1708"/>
      <c r="BV14" s="1708"/>
      <c r="BW14" s="1709"/>
      <c r="BX14" s="1689"/>
      <c r="BY14" s="1690"/>
      <c r="BZ14" s="1690"/>
      <c r="CA14" s="1690"/>
      <c r="CB14" s="1690"/>
      <c r="CC14" s="1690"/>
      <c r="CD14" s="1691"/>
      <c r="CE14" s="1707" t="str">
        <f>IF(BR14="","",BR14)</f>
        <v/>
      </c>
      <c r="CF14" s="1708"/>
      <c r="CG14" s="1708"/>
      <c r="CH14" s="1708"/>
      <c r="CI14" s="1708"/>
      <c r="CJ14" s="1708"/>
      <c r="CK14" s="1709"/>
      <c r="CL14" s="1724" t="str">
        <f>IF(BL14="","",IF(BL14&lt;&gt;0,IF(BL14="N.D","N.D",((BR14*VLOOKUP(BL14,$CZ$14:$DQ$30,10,FALSE)/20)))))</f>
        <v/>
      </c>
      <c r="CM14" s="1696"/>
      <c r="CN14" s="1696"/>
      <c r="CO14" s="1696"/>
      <c r="CP14" s="1696"/>
      <c r="CQ14" s="1696"/>
      <c r="CR14" s="1697"/>
      <c r="CS14" s="681"/>
      <c r="CT14" s="681"/>
      <c r="CU14" s="681"/>
      <c r="CV14" s="681"/>
      <c r="CW14" s="681"/>
      <c r="CX14" s="681"/>
      <c r="CY14" s="681"/>
      <c r="CZ14" s="1837" t="s">
        <v>307</v>
      </c>
      <c r="DA14" s="1837"/>
      <c r="DB14" s="1837"/>
      <c r="DC14" s="1837"/>
      <c r="DD14" s="1837"/>
      <c r="DE14" s="1837"/>
      <c r="DF14" s="1837"/>
      <c r="DG14" s="1837"/>
      <c r="DH14" s="1837"/>
      <c r="DI14" s="1842">
        <v>2500</v>
      </c>
      <c r="DJ14" s="1842"/>
      <c r="DK14" s="1842"/>
      <c r="DL14" s="1842"/>
      <c r="DM14" s="1842"/>
      <c r="DN14" s="1842"/>
      <c r="DO14" s="1842"/>
      <c r="DP14" s="1842"/>
      <c r="DQ14" s="1842"/>
      <c r="DR14" s="682"/>
      <c r="DS14" s="682"/>
      <c r="DT14" s="682"/>
      <c r="DU14" s="682"/>
      <c r="DV14" s="682"/>
      <c r="DW14" s="682"/>
      <c r="DX14" s="682"/>
      <c r="DY14" s="682"/>
      <c r="DZ14" s="682"/>
      <c r="EA14" s="682"/>
      <c r="EB14" s="682"/>
      <c r="EC14" s="682"/>
      <c r="ED14" s="682"/>
      <c r="EE14" s="682"/>
      <c r="EF14" s="682"/>
      <c r="EG14" s="682"/>
      <c r="EH14" s="682"/>
      <c r="EI14" s="682"/>
      <c r="EJ14" s="682"/>
      <c r="EK14" s="682"/>
      <c r="EL14" s="682"/>
      <c r="EM14" s="682"/>
    </row>
    <row r="15" spans="2:143" ht="15.75" customHeight="1" thickTop="1" thickBot="1" x14ac:dyDescent="0.3">
      <c r="B15" s="1660">
        <v>2</v>
      </c>
      <c r="C15" s="1661"/>
      <c r="D15" s="1661"/>
      <c r="E15" s="1661"/>
      <c r="F15" s="1713" t="str">
        <f>IF('INGRESO DE DATOS'!A74&lt;&gt;"",'INGRESO DE DATOS'!A74,"")</f>
        <v/>
      </c>
      <c r="G15" s="1714"/>
      <c r="H15" s="1714"/>
      <c r="I15" s="1714"/>
      <c r="J15" s="1714"/>
      <c r="K15" s="1715"/>
      <c r="L15" s="1686"/>
      <c r="M15" s="1687"/>
      <c r="N15" s="1687"/>
      <c r="O15" s="1687"/>
      <c r="P15" s="1729"/>
      <c r="Q15" s="1716" t="str">
        <f>IF('INGRESO DE DATOS'!N74&lt;&gt;"",'INGRESO DE DATOS'!N74,"")</f>
        <v/>
      </c>
      <c r="R15" s="1717"/>
      <c r="S15" s="1717"/>
      <c r="T15" s="1717"/>
      <c r="U15" s="1717"/>
      <c r="V15" s="1718"/>
      <c r="W15" s="1683" t="str">
        <f>IF('INGRESO DE DATOS'!O74&lt;&gt;"",'INGRESO DE DATOS'!O74,"")</f>
        <v/>
      </c>
      <c r="X15" s="1684"/>
      <c r="Y15" s="1684"/>
      <c r="Z15" s="1684"/>
      <c r="AA15" s="1684"/>
      <c r="AB15" s="1685"/>
      <c r="AC15" s="1692"/>
      <c r="AD15" s="1693"/>
      <c r="AE15" s="1693"/>
      <c r="AF15" s="1693"/>
      <c r="AG15" s="1693"/>
      <c r="AH15" s="1693"/>
      <c r="AI15" s="1694"/>
      <c r="AJ15" s="1683" t="str">
        <f t="shared" si="0"/>
        <v/>
      </c>
      <c r="AK15" s="1684"/>
      <c r="AL15" s="1684"/>
      <c r="AM15" s="1684"/>
      <c r="AN15" s="1684"/>
      <c r="AO15" s="1684"/>
      <c r="AP15" s="1685"/>
      <c r="AQ15" s="1686" t="str">
        <f t="shared" si="1"/>
        <v/>
      </c>
      <c r="AR15" s="1687"/>
      <c r="AS15" s="1687"/>
      <c r="AT15" s="1687"/>
      <c r="AU15" s="1687"/>
      <c r="AV15" s="1688"/>
      <c r="AW15" s="1660">
        <v>24</v>
      </c>
      <c r="AX15" s="1661"/>
      <c r="AY15" s="1661"/>
      <c r="AZ15" s="1661"/>
      <c r="BA15" s="1716" t="str">
        <f>IF('INGRESO DE DATOS'!A100&lt;&gt;"",'INGRESO DE DATOS'!A100,"")</f>
        <v/>
      </c>
      <c r="BB15" s="1717"/>
      <c r="BC15" s="1717"/>
      <c r="BD15" s="1717"/>
      <c r="BE15" s="1717"/>
      <c r="BF15" s="1718"/>
      <c r="BG15" s="1686"/>
      <c r="BH15" s="1687"/>
      <c r="BI15" s="1687"/>
      <c r="BJ15" s="1687"/>
      <c r="BK15" s="1729"/>
      <c r="BL15" s="1716" t="str">
        <f>IF('INGRESO DE DATOS'!N100&lt;&gt;"",'INGRESO DE DATOS'!N100,"")</f>
        <v/>
      </c>
      <c r="BM15" s="1717"/>
      <c r="BN15" s="1717"/>
      <c r="BO15" s="1717"/>
      <c r="BP15" s="1717"/>
      <c r="BQ15" s="1718"/>
      <c r="BR15" s="1683" t="str">
        <f>IF('INGRESO DE DATOS'!O100&lt;&gt;"",'INGRESO DE DATOS'!O100,"")</f>
        <v/>
      </c>
      <c r="BS15" s="1684"/>
      <c r="BT15" s="1684"/>
      <c r="BU15" s="1684"/>
      <c r="BV15" s="1684"/>
      <c r="BW15" s="1685"/>
      <c r="BX15" s="1692"/>
      <c r="BY15" s="1693"/>
      <c r="BZ15" s="1693"/>
      <c r="CA15" s="1693"/>
      <c r="CB15" s="1693"/>
      <c r="CC15" s="1693"/>
      <c r="CD15" s="1694"/>
      <c r="CE15" s="1683" t="str">
        <f>IF(BR15="","",BR15)</f>
        <v/>
      </c>
      <c r="CF15" s="1684"/>
      <c r="CG15" s="1684"/>
      <c r="CH15" s="1684"/>
      <c r="CI15" s="1684"/>
      <c r="CJ15" s="1684"/>
      <c r="CK15" s="1685"/>
      <c r="CL15" s="1730" t="str">
        <f>IF(BL15="","",IF(BL15&lt;&gt;0,IF(BL15="N.D","N.D",((BR15*VLOOKUP(BL15,$CZ$14:$DQ$30,10,FALSE)/20)))))</f>
        <v/>
      </c>
      <c r="CM15" s="1687"/>
      <c r="CN15" s="1687"/>
      <c r="CO15" s="1687"/>
      <c r="CP15" s="1687"/>
      <c r="CQ15" s="1687"/>
      <c r="CR15" s="1688"/>
      <c r="CZ15" s="1837" t="s">
        <v>308</v>
      </c>
      <c r="DA15" s="1837"/>
      <c r="DB15" s="1837"/>
      <c r="DC15" s="1837"/>
      <c r="DD15" s="1837"/>
      <c r="DE15" s="1837"/>
      <c r="DF15" s="1837"/>
      <c r="DG15" s="1837"/>
      <c r="DH15" s="1837"/>
      <c r="DI15" s="1842">
        <v>2000</v>
      </c>
      <c r="DJ15" s="1842"/>
      <c r="DK15" s="1842"/>
      <c r="DL15" s="1842"/>
      <c r="DM15" s="1842"/>
      <c r="DN15" s="1842"/>
      <c r="DO15" s="1842"/>
      <c r="DP15" s="1842"/>
      <c r="DQ15" s="1842"/>
    </row>
    <row r="16" spans="2:143" ht="15.75" customHeight="1" thickTop="1" thickBot="1" x14ac:dyDescent="0.3">
      <c r="B16" s="1712">
        <v>3</v>
      </c>
      <c r="C16" s="1693"/>
      <c r="D16" s="1693"/>
      <c r="E16" s="1694"/>
      <c r="F16" s="1713" t="str">
        <f>IF('INGRESO DE DATOS'!A75&lt;&gt;"",'INGRESO DE DATOS'!A75,"")</f>
        <v/>
      </c>
      <c r="G16" s="1714"/>
      <c r="H16" s="1714"/>
      <c r="I16" s="1714"/>
      <c r="J16" s="1714"/>
      <c r="K16" s="1715"/>
      <c r="L16" s="1686"/>
      <c r="M16" s="1687"/>
      <c r="N16" s="1687"/>
      <c r="O16" s="1687"/>
      <c r="P16" s="1729"/>
      <c r="Q16" s="1716" t="str">
        <f>IF('INGRESO DE DATOS'!N75&lt;&gt;"",'INGRESO DE DATOS'!N75,"")</f>
        <v/>
      </c>
      <c r="R16" s="1717"/>
      <c r="S16" s="1717"/>
      <c r="T16" s="1717"/>
      <c r="U16" s="1717"/>
      <c r="V16" s="1718"/>
      <c r="W16" s="1683" t="str">
        <f>IF('INGRESO DE DATOS'!O75&lt;&gt;"",'INGRESO DE DATOS'!O75,"")</f>
        <v/>
      </c>
      <c r="X16" s="1684"/>
      <c r="Y16" s="1684"/>
      <c r="Z16" s="1684"/>
      <c r="AA16" s="1684"/>
      <c r="AB16" s="1685"/>
      <c r="AC16" s="1692"/>
      <c r="AD16" s="1693"/>
      <c r="AE16" s="1693"/>
      <c r="AF16" s="1693"/>
      <c r="AG16" s="1693"/>
      <c r="AH16" s="1693"/>
      <c r="AI16" s="1694"/>
      <c r="AJ16" s="1683" t="str">
        <f t="shared" si="0"/>
        <v/>
      </c>
      <c r="AK16" s="1684"/>
      <c r="AL16" s="1684"/>
      <c r="AM16" s="1684"/>
      <c r="AN16" s="1684"/>
      <c r="AO16" s="1684"/>
      <c r="AP16" s="1685"/>
      <c r="AQ16" s="1730" t="str">
        <f t="shared" si="1"/>
        <v/>
      </c>
      <c r="AR16" s="1687"/>
      <c r="AS16" s="1687"/>
      <c r="AT16" s="1687"/>
      <c r="AU16" s="1687"/>
      <c r="AV16" s="1688"/>
      <c r="AW16" s="1660">
        <v>25</v>
      </c>
      <c r="AX16" s="1661"/>
      <c r="AY16" s="1661"/>
      <c r="AZ16" s="1661"/>
      <c r="BA16" s="1716" t="str">
        <f>IF('INGRESO DE DATOS'!A101&lt;&gt;"",'INGRESO DE DATOS'!A101,"")</f>
        <v/>
      </c>
      <c r="BB16" s="1717"/>
      <c r="BC16" s="1717"/>
      <c r="BD16" s="1717"/>
      <c r="BE16" s="1717"/>
      <c r="BF16" s="1718"/>
      <c r="BG16" s="1686"/>
      <c r="BH16" s="1687"/>
      <c r="BI16" s="1687"/>
      <c r="BJ16" s="1687"/>
      <c r="BK16" s="1729"/>
      <c r="BL16" s="1716" t="str">
        <f>IF('INGRESO DE DATOS'!N101&lt;&gt;"",'INGRESO DE DATOS'!N101,"")</f>
        <v/>
      </c>
      <c r="BM16" s="1717"/>
      <c r="BN16" s="1717"/>
      <c r="BO16" s="1717"/>
      <c r="BP16" s="1717"/>
      <c r="BQ16" s="1718"/>
      <c r="BR16" s="1683" t="str">
        <f>IF('INGRESO DE DATOS'!O101&lt;&gt;"",'INGRESO DE DATOS'!O101,"")</f>
        <v/>
      </c>
      <c r="BS16" s="1684"/>
      <c r="BT16" s="1684"/>
      <c r="BU16" s="1684"/>
      <c r="BV16" s="1684"/>
      <c r="BW16" s="1685"/>
      <c r="BX16" s="1692"/>
      <c r="BY16" s="1693"/>
      <c r="BZ16" s="1693"/>
      <c r="CA16" s="1693"/>
      <c r="CB16" s="1693"/>
      <c r="CC16" s="1693"/>
      <c r="CD16" s="1694"/>
      <c r="CE16" s="1683" t="str">
        <f>IF(BR16="","",BR16)</f>
        <v/>
      </c>
      <c r="CF16" s="1684"/>
      <c r="CG16" s="1684"/>
      <c r="CH16" s="1684"/>
      <c r="CI16" s="1684"/>
      <c r="CJ16" s="1684"/>
      <c r="CK16" s="1685"/>
      <c r="CL16" s="1730" t="str">
        <f>IF(BL16="","",IF(BL16&lt;&gt;0,IF(BL16="N.D","N.D",((BR16*VLOOKUP(BL16,$CZ$14:$DQ$30,10,FALSE)/20)))))</f>
        <v/>
      </c>
      <c r="CM16" s="1687"/>
      <c r="CN16" s="1687"/>
      <c r="CO16" s="1687"/>
      <c r="CP16" s="1687"/>
      <c r="CQ16" s="1687"/>
      <c r="CR16" s="1688"/>
      <c r="CZ16" s="1837" t="s">
        <v>309</v>
      </c>
      <c r="DA16" s="1837"/>
      <c r="DB16" s="1837"/>
      <c r="DC16" s="1837"/>
      <c r="DD16" s="1837"/>
      <c r="DE16" s="1837"/>
      <c r="DF16" s="1837"/>
      <c r="DG16" s="1837"/>
      <c r="DH16" s="1837"/>
      <c r="DI16" s="1842">
        <v>1500</v>
      </c>
      <c r="DJ16" s="1842"/>
      <c r="DK16" s="1842"/>
      <c r="DL16" s="1842"/>
      <c r="DM16" s="1842"/>
      <c r="DN16" s="1842"/>
      <c r="DO16" s="1842"/>
      <c r="DP16" s="1842"/>
      <c r="DQ16" s="1842"/>
    </row>
    <row r="17" spans="2:121" ht="15.75" customHeight="1" thickTop="1" thickBot="1" x14ac:dyDescent="0.3">
      <c r="B17" s="1712">
        <v>4</v>
      </c>
      <c r="C17" s="1693"/>
      <c r="D17" s="1693"/>
      <c r="E17" s="1694"/>
      <c r="F17" s="1713" t="str">
        <f>IF('INGRESO DE DATOS'!A76&lt;&gt;"",'INGRESO DE DATOS'!A76,"")</f>
        <v/>
      </c>
      <c r="G17" s="1714"/>
      <c r="H17" s="1714"/>
      <c r="I17" s="1714"/>
      <c r="J17" s="1714"/>
      <c r="K17" s="1715"/>
      <c r="L17" s="1686"/>
      <c r="M17" s="1687"/>
      <c r="N17" s="1687"/>
      <c r="O17" s="1687"/>
      <c r="P17" s="1729"/>
      <c r="Q17" s="1716" t="str">
        <f>IF('INGRESO DE DATOS'!N76&lt;&gt;"",'INGRESO DE DATOS'!N76,"")</f>
        <v/>
      </c>
      <c r="R17" s="1717"/>
      <c r="S17" s="1717"/>
      <c r="T17" s="1717"/>
      <c r="U17" s="1717"/>
      <c r="V17" s="1718"/>
      <c r="W17" s="1683" t="str">
        <f>IF('INGRESO DE DATOS'!O76&lt;&gt;"",'INGRESO DE DATOS'!O76,"")</f>
        <v/>
      </c>
      <c r="X17" s="1684"/>
      <c r="Y17" s="1684"/>
      <c r="Z17" s="1684"/>
      <c r="AA17" s="1684"/>
      <c r="AB17" s="1685"/>
      <c r="AC17" s="1692"/>
      <c r="AD17" s="1693"/>
      <c r="AE17" s="1693"/>
      <c r="AF17" s="1693"/>
      <c r="AG17" s="1693"/>
      <c r="AH17" s="1693"/>
      <c r="AI17" s="1694"/>
      <c r="AJ17" s="1683" t="str">
        <f t="shared" si="0"/>
        <v/>
      </c>
      <c r="AK17" s="1684"/>
      <c r="AL17" s="1684"/>
      <c r="AM17" s="1684"/>
      <c r="AN17" s="1684"/>
      <c r="AO17" s="1684"/>
      <c r="AP17" s="1685"/>
      <c r="AQ17" s="1730" t="str">
        <f t="shared" si="1"/>
        <v/>
      </c>
      <c r="AR17" s="1687"/>
      <c r="AS17" s="1687"/>
      <c r="AT17" s="1687"/>
      <c r="AU17" s="1687"/>
      <c r="AV17" s="1688"/>
      <c r="AW17" s="1660">
        <v>26</v>
      </c>
      <c r="AX17" s="1661"/>
      <c r="AY17" s="1661"/>
      <c r="AZ17" s="1661"/>
      <c r="BA17" s="1716" t="str">
        <f>IF('INGRESO DE DATOS'!A102&lt;&gt;"",'INGRESO DE DATOS'!A102,"")</f>
        <v/>
      </c>
      <c r="BB17" s="1717"/>
      <c r="BC17" s="1717"/>
      <c r="BD17" s="1717"/>
      <c r="BE17" s="1717"/>
      <c r="BF17" s="1718"/>
      <c r="BG17" s="1686"/>
      <c r="BH17" s="1687"/>
      <c r="BI17" s="1687"/>
      <c r="BJ17" s="1687"/>
      <c r="BK17" s="1729"/>
      <c r="BL17" s="1716" t="str">
        <f>IF('INGRESO DE DATOS'!N102&lt;&gt;"",'INGRESO DE DATOS'!N102,"")</f>
        <v/>
      </c>
      <c r="BM17" s="1717"/>
      <c r="BN17" s="1717"/>
      <c r="BO17" s="1717"/>
      <c r="BP17" s="1717"/>
      <c r="BQ17" s="1718"/>
      <c r="BR17" s="1683" t="str">
        <f>IF('INGRESO DE DATOS'!O102&lt;&gt;"",'INGRESO DE DATOS'!O102,"")</f>
        <v/>
      </c>
      <c r="BS17" s="1684"/>
      <c r="BT17" s="1684"/>
      <c r="BU17" s="1684"/>
      <c r="BV17" s="1684"/>
      <c r="BW17" s="1685"/>
      <c r="BX17" s="1692"/>
      <c r="BY17" s="1693"/>
      <c r="BZ17" s="1693"/>
      <c r="CA17" s="1693"/>
      <c r="CB17" s="1693"/>
      <c r="CC17" s="1693"/>
      <c r="CD17" s="1694"/>
      <c r="CE17" s="1683" t="str">
        <f>IF(BR17="","",BR17)</f>
        <v/>
      </c>
      <c r="CF17" s="1684"/>
      <c r="CG17" s="1684"/>
      <c r="CH17" s="1684"/>
      <c r="CI17" s="1684"/>
      <c r="CJ17" s="1684"/>
      <c r="CK17" s="1685"/>
      <c r="CL17" s="1730" t="str">
        <f>IF(BL17="","",IF(BL17&lt;&gt;0,IF(BL17="N.D","N.D",((BR17*VLOOKUP(BL17,$CZ$14:$DQ$30,10,FALSE)/20)))))</f>
        <v/>
      </c>
      <c r="CM17" s="1687"/>
      <c r="CN17" s="1687"/>
      <c r="CO17" s="1687"/>
      <c r="CP17" s="1687"/>
      <c r="CQ17" s="1687"/>
      <c r="CR17" s="1688"/>
      <c r="CZ17" s="1838" t="s">
        <v>310</v>
      </c>
      <c r="DA17" s="1838"/>
      <c r="DB17" s="1838"/>
      <c r="DC17" s="1838"/>
      <c r="DD17" s="1838"/>
      <c r="DE17" s="1838"/>
      <c r="DF17" s="1838"/>
      <c r="DG17" s="1838"/>
      <c r="DH17" s="1838"/>
      <c r="DI17" s="1842">
        <v>1000</v>
      </c>
      <c r="DJ17" s="1842"/>
      <c r="DK17" s="1842"/>
      <c r="DL17" s="1842"/>
      <c r="DM17" s="1842"/>
      <c r="DN17" s="1842"/>
      <c r="DO17" s="1842"/>
      <c r="DP17" s="1842"/>
      <c r="DQ17" s="1842"/>
    </row>
    <row r="18" spans="2:121" ht="15.75" customHeight="1" thickTop="1" thickBot="1" x14ac:dyDescent="0.3">
      <c r="B18" s="1712">
        <v>5</v>
      </c>
      <c r="C18" s="1693"/>
      <c r="D18" s="1693"/>
      <c r="E18" s="1694"/>
      <c r="F18" s="1713" t="str">
        <f>IF('INGRESO DE DATOS'!A77&lt;&gt;"",'INGRESO DE DATOS'!A77,"")</f>
        <v/>
      </c>
      <c r="G18" s="1714"/>
      <c r="H18" s="1714"/>
      <c r="I18" s="1714"/>
      <c r="J18" s="1714"/>
      <c r="K18" s="1715"/>
      <c r="L18" s="1686"/>
      <c r="M18" s="1687"/>
      <c r="N18" s="1687"/>
      <c r="O18" s="1687"/>
      <c r="P18" s="1729"/>
      <c r="Q18" s="1716" t="str">
        <f>IF('INGRESO DE DATOS'!N77&lt;&gt;"",'INGRESO DE DATOS'!N77,"")</f>
        <v/>
      </c>
      <c r="R18" s="1717"/>
      <c r="S18" s="1717"/>
      <c r="T18" s="1717"/>
      <c r="U18" s="1717"/>
      <c r="V18" s="1718"/>
      <c r="W18" s="1683" t="str">
        <f>IF('INGRESO DE DATOS'!O77&lt;&gt;"",'INGRESO DE DATOS'!O77,"")</f>
        <v/>
      </c>
      <c r="X18" s="1684"/>
      <c r="Y18" s="1684"/>
      <c r="Z18" s="1684"/>
      <c r="AA18" s="1684"/>
      <c r="AB18" s="1685"/>
      <c r="AC18" s="1692"/>
      <c r="AD18" s="1693"/>
      <c r="AE18" s="1693"/>
      <c r="AF18" s="1693"/>
      <c r="AG18" s="1693"/>
      <c r="AH18" s="1693"/>
      <c r="AI18" s="1694"/>
      <c r="AJ18" s="1683" t="str">
        <f t="shared" si="0"/>
        <v/>
      </c>
      <c r="AK18" s="1684"/>
      <c r="AL18" s="1684"/>
      <c r="AM18" s="1684"/>
      <c r="AN18" s="1684"/>
      <c r="AO18" s="1684"/>
      <c r="AP18" s="1685"/>
      <c r="AQ18" s="1730" t="str">
        <f t="shared" si="1"/>
        <v/>
      </c>
      <c r="AR18" s="1687"/>
      <c r="AS18" s="1687"/>
      <c r="AT18" s="1687"/>
      <c r="AU18" s="1687"/>
      <c r="AV18" s="1688"/>
      <c r="AW18" s="1732" t="s">
        <v>53</v>
      </c>
      <c r="AX18" s="1733"/>
      <c r="AY18" s="1733"/>
      <c r="AZ18" s="1733"/>
      <c r="BA18" s="1733"/>
      <c r="BB18" s="1733"/>
      <c r="BC18" s="1733"/>
      <c r="BD18" s="1733"/>
      <c r="BE18" s="1733"/>
      <c r="BF18" s="1734"/>
      <c r="BG18" s="1692"/>
      <c r="BH18" s="1693"/>
      <c r="BI18" s="1693"/>
      <c r="BJ18" s="1693"/>
      <c r="BK18" s="1694"/>
      <c r="BL18" s="1692"/>
      <c r="BM18" s="1693"/>
      <c r="BN18" s="1693"/>
      <c r="BO18" s="1693"/>
      <c r="BP18" s="1693"/>
      <c r="BQ18" s="1694"/>
      <c r="BR18" s="1692"/>
      <c r="BS18" s="1693"/>
      <c r="BT18" s="1693"/>
      <c r="BU18" s="1693"/>
      <c r="BV18" s="1693"/>
      <c r="BW18" s="1694"/>
      <c r="BX18" s="1692"/>
      <c r="BY18" s="1693"/>
      <c r="BZ18" s="1693"/>
      <c r="CA18" s="1693"/>
      <c r="CB18" s="1693"/>
      <c r="CC18" s="1693"/>
      <c r="CD18" s="1694"/>
      <c r="CE18" s="1692"/>
      <c r="CF18" s="1693"/>
      <c r="CG18" s="1693"/>
      <c r="CH18" s="1693"/>
      <c r="CI18" s="1693"/>
      <c r="CJ18" s="1693"/>
      <c r="CK18" s="1694"/>
      <c r="CL18" s="1692"/>
      <c r="CM18" s="1693"/>
      <c r="CN18" s="1693"/>
      <c r="CO18" s="1693"/>
      <c r="CP18" s="1693"/>
      <c r="CQ18" s="1693"/>
      <c r="CR18" s="1731"/>
      <c r="CZ18" s="1837" t="s">
        <v>311</v>
      </c>
      <c r="DA18" s="1837"/>
      <c r="DB18" s="1837"/>
      <c r="DC18" s="1837"/>
      <c r="DD18" s="1837"/>
      <c r="DE18" s="1837"/>
      <c r="DF18" s="1837"/>
      <c r="DG18" s="1837"/>
      <c r="DH18" s="1837"/>
      <c r="DI18" s="1842">
        <v>500</v>
      </c>
      <c r="DJ18" s="1842"/>
      <c r="DK18" s="1842"/>
      <c r="DL18" s="1842"/>
      <c r="DM18" s="1842"/>
      <c r="DN18" s="1842"/>
      <c r="DO18" s="1842"/>
      <c r="DP18" s="1842"/>
      <c r="DQ18" s="1842"/>
    </row>
    <row r="19" spans="2:121" ht="15.75" customHeight="1" thickTop="1" thickBot="1" x14ac:dyDescent="0.3">
      <c r="B19" s="1712">
        <v>6</v>
      </c>
      <c r="C19" s="1693"/>
      <c r="D19" s="1693"/>
      <c r="E19" s="1694"/>
      <c r="F19" s="1713" t="str">
        <f>IF('INGRESO DE DATOS'!A78&lt;&gt;"",'INGRESO DE DATOS'!A78,"")</f>
        <v/>
      </c>
      <c r="G19" s="1714"/>
      <c r="H19" s="1714"/>
      <c r="I19" s="1714"/>
      <c r="J19" s="1714"/>
      <c r="K19" s="1715"/>
      <c r="L19" s="1686"/>
      <c r="M19" s="1687"/>
      <c r="N19" s="1687"/>
      <c r="O19" s="1687"/>
      <c r="P19" s="1729"/>
      <c r="Q19" s="1716" t="str">
        <f>IF('INGRESO DE DATOS'!N78&lt;&gt;"",'INGRESO DE DATOS'!N78,"")</f>
        <v/>
      </c>
      <c r="R19" s="1717"/>
      <c r="S19" s="1717"/>
      <c r="T19" s="1717"/>
      <c r="U19" s="1717"/>
      <c r="V19" s="1718"/>
      <c r="W19" s="1683" t="str">
        <f>IF('INGRESO DE DATOS'!O78&lt;&gt;"",'INGRESO DE DATOS'!O78,"")</f>
        <v/>
      </c>
      <c r="X19" s="1684"/>
      <c r="Y19" s="1684"/>
      <c r="Z19" s="1684"/>
      <c r="AA19" s="1684"/>
      <c r="AB19" s="1685"/>
      <c r="AC19" s="1692"/>
      <c r="AD19" s="1693"/>
      <c r="AE19" s="1693"/>
      <c r="AF19" s="1693"/>
      <c r="AG19" s="1693"/>
      <c r="AH19" s="1693"/>
      <c r="AI19" s="1694"/>
      <c r="AJ19" s="1683" t="str">
        <f t="shared" si="0"/>
        <v/>
      </c>
      <c r="AK19" s="1684"/>
      <c r="AL19" s="1684"/>
      <c r="AM19" s="1684"/>
      <c r="AN19" s="1684"/>
      <c r="AO19" s="1684"/>
      <c r="AP19" s="1685"/>
      <c r="AQ19" s="1730" t="str">
        <f t="shared" si="1"/>
        <v/>
      </c>
      <c r="AR19" s="1687"/>
      <c r="AS19" s="1687"/>
      <c r="AT19" s="1687"/>
      <c r="AU19" s="1687"/>
      <c r="AV19" s="1688"/>
      <c r="AW19" s="1660">
        <v>27</v>
      </c>
      <c r="AX19" s="1661"/>
      <c r="AY19" s="1661"/>
      <c r="AZ19" s="1661"/>
      <c r="BA19" s="1716" t="str">
        <f>IF('INGRESO DE DATOS'!A104&lt;&gt;"",'INGRESO DE DATOS'!A104,"")</f>
        <v/>
      </c>
      <c r="BB19" s="1717"/>
      <c r="BC19" s="1717"/>
      <c r="BD19" s="1717"/>
      <c r="BE19" s="1717"/>
      <c r="BF19" s="1718"/>
      <c r="BG19" s="1686"/>
      <c r="BH19" s="1687"/>
      <c r="BI19" s="1687"/>
      <c r="BJ19" s="1687"/>
      <c r="BK19" s="1729"/>
      <c r="BL19" s="1716" t="str">
        <f>IF('INGRESO DE DATOS'!N104&lt;&gt;"",'INGRESO DE DATOS'!N104,"")</f>
        <v/>
      </c>
      <c r="BM19" s="1717"/>
      <c r="BN19" s="1717"/>
      <c r="BO19" s="1717"/>
      <c r="BP19" s="1717"/>
      <c r="BQ19" s="1718"/>
      <c r="BR19" s="1683" t="str">
        <f>IF('INGRESO DE DATOS'!O104&lt;&gt;"",'INGRESO DE DATOS'!O104,"")</f>
        <v/>
      </c>
      <c r="BS19" s="1684"/>
      <c r="BT19" s="1684"/>
      <c r="BU19" s="1684"/>
      <c r="BV19" s="1684"/>
      <c r="BW19" s="1685"/>
      <c r="BX19" s="1692"/>
      <c r="BY19" s="1693"/>
      <c r="BZ19" s="1693"/>
      <c r="CA19" s="1693"/>
      <c r="CB19" s="1693"/>
      <c r="CC19" s="1693"/>
      <c r="CD19" s="1694"/>
      <c r="CE19" s="1683" t="str">
        <f>IF(BR19="","",BR19)</f>
        <v/>
      </c>
      <c r="CF19" s="1684"/>
      <c r="CG19" s="1684"/>
      <c r="CH19" s="1684"/>
      <c r="CI19" s="1684"/>
      <c r="CJ19" s="1684"/>
      <c r="CK19" s="1685"/>
      <c r="CL19" s="1730" t="str">
        <f>IF(BL19="","",IF(BL19&lt;&gt;0,IF(BL19="N.D","N.D",((BR19*VLOOKUP(BL19,$CZ$14:$DQ$30,10,FALSE)/20)))))</f>
        <v/>
      </c>
      <c r="CM19" s="1687"/>
      <c r="CN19" s="1687"/>
      <c r="CO19" s="1687"/>
      <c r="CP19" s="1687"/>
      <c r="CQ19" s="1687"/>
      <c r="CR19" s="1688"/>
      <c r="CZ19" s="1837" t="s">
        <v>312</v>
      </c>
      <c r="DA19" s="1837"/>
      <c r="DB19" s="1837"/>
      <c r="DC19" s="1837"/>
      <c r="DD19" s="1837"/>
      <c r="DE19" s="1837"/>
      <c r="DF19" s="1837"/>
      <c r="DG19" s="1837"/>
      <c r="DH19" s="1837"/>
      <c r="DI19" s="1842">
        <v>200</v>
      </c>
      <c r="DJ19" s="1842"/>
      <c r="DK19" s="1842"/>
      <c r="DL19" s="1842"/>
      <c r="DM19" s="1842"/>
      <c r="DN19" s="1842"/>
      <c r="DO19" s="1842"/>
      <c r="DP19" s="1842"/>
      <c r="DQ19" s="1842"/>
    </row>
    <row r="20" spans="2:121" ht="15.75" customHeight="1" thickTop="1" thickBot="1" x14ac:dyDescent="0.3">
      <c r="B20" s="1732" t="s">
        <v>53</v>
      </c>
      <c r="C20" s="1733"/>
      <c r="D20" s="1733"/>
      <c r="E20" s="1733"/>
      <c r="F20" s="1733"/>
      <c r="G20" s="1733"/>
      <c r="H20" s="1733"/>
      <c r="I20" s="1733"/>
      <c r="J20" s="1733"/>
      <c r="K20" s="1734"/>
      <c r="L20" s="1692"/>
      <c r="M20" s="1693"/>
      <c r="N20" s="1693"/>
      <c r="O20" s="1693"/>
      <c r="P20" s="1694"/>
      <c r="Q20" s="1692"/>
      <c r="R20" s="1693"/>
      <c r="S20" s="1693"/>
      <c r="T20" s="1693"/>
      <c r="U20" s="1693"/>
      <c r="V20" s="1694"/>
      <c r="W20" s="1692"/>
      <c r="X20" s="1693"/>
      <c r="Y20" s="1693"/>
      <c r="Z20" s="1693"/>
      <c r="AA20" s="1693"/>
      <c r="AB20" s="1694"/>
      <c r="AC20" s="1692"/>
      <c r="AD20" s="1693"/>
      <c r="AE20" s="1693"/>
      <c r="AF20" s="1693"/>
      <c r="AG20" s="1693"/>
      <c r="AH20" s="1693"/>
      <c r="AI20" s="1694"/>
      <c r="AJ20" s="1692"/>
      <c r="AK20" s="1693"/>
      <c r="AL20" s="1693"/>
      <c r="AM20" s="1693"/>
      <c r="AN20" s="1693"/>
      <c r="AO20" s="1693"/>
      <c r="AP20" s="1694"/>
      <c r="AQ20" s="1692"/>
      <c r="AR20" s="1693"/>
      <c r="AS20" s="1693"/>
      <c r="AT20" s="1693"/>
      <c r="AU20" s="1693"/>
      <c r="AV20" s="1731"/>
      <c r="AW20" s="1712">
        <v>28</v>
      </c>
      <c r="AX20" s="1693"/>
      <c r="AY20" s="1693"/>
      <c r="AZ20" s="1694"/>
      <c r="BA20" s="1716" t="str">
        <f>IF('INGRESO DE DATOS'!A105&lt;&gt;"",'INGRESO DE DATOS'!A105,"")</f>
        <v/>
      </c>
      <c r="BB20" s="1717"/>
      <c r="BC20" s="1717"/>
      <c r="BD20" s="1717"/>
      <c r="BE20" s="1717"/>
      <c r="BF20" s="1718"/>
      <c r="BG20" s="1686"/>
      <c r="BH20" s="1687"/>
      <c r="BI20" s="1687"/>
      <c r="BJ20" s="1687"/>
      <c r="BK20" s="1729"/>
      <c r="BL20" s="1716" t="str">
        <f>IF('INGRESO DE DATOS'!N105&lt;&gt;"",'INGRESO DE DATOS'!N105,"")</f>
        <v/>
      </c>
      <c r="BM20" s="1717"/>
      <c r="BN20" s="1717"/>
      <c r="BO20" s="1717"/>
      <c r="BP20" s="1717"/>
      <c r="BQ20" s="1718"/>
      <c r="BR20" s="1683" t="str">
        <f>IF('INGRESO DE DATOS'!O105&lt;&gt;"",'INGRESO DE DATOS'!O105,"")</f>
        <v/>
      </c>
      <c r="BS20" s="1684"/>
      <c r="BT20" s="1684"/>
      <c r="BU20" s="1684"/>
      <c r="BV20" s="1684"/>
      <c r="BW20" s="1685"/>
      <c r="BX20" s="1692"/>
      <c r="BY20" s="1693"/>
      <c r="BZ20" s="1693"/>
      <c r="CA20" s="1693"/>
      <c r="CB20" s="1693"/>
      <c r="CC20" s="1693"/>
      <c r="CD20" s="1694"/>
      <c r="CE20" s="1683" t="str">
        <f>IF(BR20="","",BR20)</f>
        <v/>
      </c>
      <c r="CF20" s="1684"/>
      <c r="CG20" s="1684"/>
      <c r="CH20" s="1684"/>
      <c r="CI20" s="1684"/>
      <c r="CJ20" s="1684"/>
      <c r="CK20" s="1685"/>
      <c r="CL20" s="1730" t="str">
        <f>IF(BL20="","",IF(BL20&lt;&gt;0,IF(BL20="N.D","N.D",((BR20*VLOOKUP(BL20,$CZ$14:$DQ$30,10,FALSE)/20)))))</f>
        <v/>
      </c>
      <c r="CM20" s="1687"/>
      <c r="CN20" s="1687"/>
      <c r="CO20" s="1687"/>
      <c r="CP20" s="1687"/>
      <c r="CQ20" s="1687"/>
      <c r="CR20" s="1688"/>
      <c r="CZ20" s="1837" t="s">
        <v>313</v>
      </c>
      <c r="DA20" s="1837"/>
      <c r="DB20" s="1837"/>
      <c r="DC20" s="1837"/>
      <c r="DD20" s="1837"/>
      <c r="DE20" s="1837"/>
      <c r="DF20" s="1837"/>
      <c r="DG20" s="1837"/>
      <c r="DH20" s="1837"/>
      <c r="DI20" s="1842">
        <v>100</v>
      </c>
      <c r="DJ20" s="1842"/>
      <c r="DK20" s="1842"/>
      <c r="DL20" s="1842"/>
      <c r="DM20" s="1842"/>
      <c r="DN20" s="1842"/>
      <c r="DO20" s="1842"/>
      <c r="DP20" s="1842"/>
      <c r="DQ20" s="1842"/>
    </row>
    <row r="21" spans="2:121" ht="15.75" customHeight="1" thickTop="1" thickBot="1" x14ac:dyDescent="0.3">
      <c r="B21" s="1660">
        <v>7</v>
      </c>
      <c r="C21" s="1661"/>
      <c r="D21" s="1661"/>
      <c r="E21" s="1661"/>
      <c r="F21" s="1716" t="str">
        <f>IF('INGRESO DE DATOS'!A80&lt;&gt;"",'INGRESO DE DATOS'!A80,"")</f>
        <v/>
      </c>
      <c r="G21" s="1717"/>
      <c r="H21" s="1717"/>
      <c r="I21" s="1717"/>
      <c r="J21" s="1717"/>
      <c r="K21" s="1718"/>
      <c r="L21" s="1686"/>
      <c r="M21" s="1687"/>
      <c r="N21" s="1687"/>
      <c r="O21" s="1687"/>
      <c r="P21" s="1729"/>
      <c r="Q21" s="1716" t="str">
        <f>IF('INGRESO DE DATOS'!N80&lt;&gt;"",'INGRESO DE DATOS'!N80,"")</f>
        <v/>
      </c>
      <c r="R21" s="1717"/>
      <c r="S21" s="1717"/>
      <c r="T21" s="1717"/>
      <c r="U21" s="1717"/>
      <c r="V21" s="1718"/>
      <c r="W21" s="1683" t="str">
        <f>IF('INGRESO DE DATOS'!O80&lt;&gt;"",'INGRESO DE DATOS'!O80,"")</f>
        <v/>
      </c>
      <c r="X21" s="1684"/>
      <c r="Y21" s="1684"/>
      <c r="Z21" s="1684"/>
      <c r="AA21" s="1684"/>
      <c r="AB21" s="1685"/>
      <c r="AC21" s="1692"/>
      <c r="AD21" s="1693"/>
      <c r="AE21" s="1693"/>
      <c r="AF21" s="1693"/>
      <c r="AG21" s="1693"/>
      <c r="AH21" s="1693"/>
      <c r="AI21" s="1694"/>
      <c r="AJ21" s="1683" t="str">
        <f>IF(W21="","",W21)</f>
        <v/>
      </c>
      <c r="AK21" s="1684"/>
      <c r="AL21" s="1684"/>
      <c r="AM21" s="1684"/>
      <c r="AN21" s="1684"/>
      <c r="AO21" s="1684"/>
      <c r="AP21" s="1685"/>
      <c r="AQ21" s="1730" t="str">
        <f>IF(Q21="","",IF(Q21&lt;&gt;0,IF(Q21="N.D","N.D",((AJ21*VLOOKUP(Q21,$CZ$14:$DQ$30,10,FALSE)/20)))))</f>
        <v/>
      </c>
      <c r="AR21" s="1687"/>
      <c r="AS21" s="1687"/>
      <c r="AT21" s="1687"/>
      <c r="AU21" s="1687"/>
      <c r="AV21" s="1688"/>
      <c r="AW21" s="1660">
        <v>29</v>
      </c>
      <c r="AX21" s="1661"/>
      <c r="AY21" s="1661"/>
      <c r="AZ21" s="1661"/>
      <c r="BA21" s="1716" t="str">
        <f>IF('INGRESO DE DATOS'!A106&lt;&gt;"",'INGRESO DE DATOS'!A106,"")</f>
        <v/>
      </c>
      <c r="BB21" s="1717"/>
      <c r="BC21" s="1717"/>
      <c r="BD21" s="1717"/>
      <c r="BE21" s="1717"/>
      <c r="BF21" s="1718"/>
      <c r="BG21" s="1686"/>
      <c r="BH21" s="1687"/>
      <c r="BI21" s="1687"/>
      <c r="BJ21" s="1687"/>
      <c r="BK21" s="1729"/>
      <c r="BL21" s="1716" t="str">
        <f>IF('INGRESO DE DATOS'!N106&lt;&gt;"",'INGRESO DE DATOS'!N106,"")</f>
        <v/>
      </c>
      <c r="BM21" s="1717"/>
      <c r="BN21" s="1717"/>
      <c r="BO21" s="1717"/>
      <c r="BP21" s="1717"/>
      <c r="BQ21" s="1718"/>
      <c r="BR21" s="1683" t="str">
        <f>IF('INGRESO DE DATOS'!O106&lt;&gt;"",'INGRESO DE DATOS'!O106,"")</f>
        <v/>
      </c>
      <c r="BS21" s="1684"/>
      <c r="BT21" s="1684"/>
      <c r="BU21" s="1684"/>
      <c r="BV21" s="1684"/>
      <c r="BW21" s="1685"/>
      <c r="BX21" s="1692"/>
      <c r="BY21" s="1693"/>
      <c r="BZ21" s="1693"/>
      <c r="CA21" s="1693"/>
      <c r="CB21" s="1693"/>
      <c r="CC21" s="1693"/>
      <c r="CD21" s="1694"/>
      <c r="CE21" s="1683" t="str">
        <f>IF(BR21="","",BR21)</f>
        <v/>
      </c>
      <c r="CF21" s="1684"/>
      <c r="CG21" s="1684"/>
      <c r="CH21" s="1684"/>
      <c r="CI21" s="1684"/>
      <c r="CJ21" s="1684"/>
      <c r="CK21" s="1685"/>
      <c r="CL21" s="1730" t="str">
        <f>IF(BL21="","",IF(BL21&lt;&gt;0,IF(BL21="N.D","N.D",((BR21*VLOOKUP(BL21,$CZ$14:$DQ$30,10,FALSE)/20)))))</f>
        <v/>
      </c>
      <c r="CM21" s="1687"/>
      <c r="CN21" s="1687"/>
      <c r="CO21" s="1687"/>
      <c r="CP21" s="1687"/>
      <c r="CQ21" s="1687"/>
      <c r="CR21" s="1688"/>
      <c r="CZ21" s="1838" t="s">
        <v>314</v>
      </c>
      <c r="DA21" s="1838"/>
      <c r="DB21" s="1838"/>
      <c r="DC21" s="1838"/>
      <c r="DD21" s="1838"/>
      <c r="DE21" s="1838"/>
      <c r="DF21" s="1838"/>
      <c r="DG21" s="1838"/>
      <c r="DH21" s="1838"/>
      <c r="DI21" s="1842">
        <v>10</v>
      </c>
      <c r="DJ21" s="1842"/>
      <c r="DK21" s="1842"/>
      <c r="DL21" s="1842"/>
      <c r="DM21" s="1842"/>
      <c r="DN21" s="1842"/>
      <c r="DO21" s="1842"/>
      <c r="DP21" s="1842"/>
      <c r="DQ21" s="1842"/>
    </row>
    <row r="22" spans="2:121" ht="15.75" customHeight="1" thickTop="1" thickBot="1" x14ac:dyDescent="0.3">
      <c r="B22" s="1660">
        <v>8</v>
      </c>
      <c r="C22" s="1661"/>
      <c r="D22" s="1661"/>
      <c r="E22" s="1661"/>
      <c r="F22" s="1716" t="str">
        <f>IF('INGRESO DE DATOS'!A81&lt;&gt;"",'INGRESO DE DATOS'!A81,"")</f>
        <v/>
      </c>
      <c r="G22" s="1717"/>
      <c r="H22" s="1717"/>
      <c r="I22" s="1717"/>
      <c r="J22" s="1717"/>
      <c r="K22" s="1718"/>
      <c r="L22" s="1686"/>
      <c r="M22" s="1687"/>
      <c r="N22" s="1687"/>
      <c r="O22" s="1687"/>
      <c r="P22" s="1729"/>
      <c r="Q22" s="1716" t="str">
        <f>IF('INGRESO DE DATOS'!N81&lt;&gt;"",'INGRESO DE DATOS'!N81,"")</f>
        <v/>
      </c>
      <c r="R22" s="1717"/>
      <c r="S22" s="1717"/>
      <c r="T22" s="1717"/>
      <c r="U22" s="1717"/>
      <c r="V22" s="1718"/>
      <c r="W22" s="1683" t="str">
        <f>IF('INGRESO DE DATOS'!O81&lt;&gt;"",'INGRESO DE DATOS'!O81,"")</f>
        <v/>
      </c>
      <c r="X22" s="1684"/>
      <c r="Y22" s="1684"/>
      <c r="Z22" s="1684"/>
      <c r="AA22" s="1684"/>
      <c r="AB22" s="1685"/>
      <c r="AC22" s="1692"/>
      <c r="AD22" s="1693"/>
      <c r="AE22" s="1693"/>
      <c r="AF22" s="1693"/>
      <c r="AG22" s="1693"/>
      <c r="AH22" s="1693"/>
      <c r="AI22" s="1694"/>
      <c r="AJ22" s="1683" t="str">
        <f>IF(W22="","",W22)</f>
        <v/>
      </c>
      <c r="AK22" s="1684"/>
      <c r="AL22" s="1684"/>
      <c r="AM22" s="1684"/>
      <c r="AN22" s="1684"/>
      <c r="AO22" s="1684"/>
      <c r="AP22" s="1685"/>
      <c r="AQ22" s="1730" t="str">
        <f>IF(Q22="","",IF(Q22&lt;&gt;0,IF(Q22="N.D","N.D",((AJ22*VLOOKUP(Q22,$CZ$14:$DQ$30,10,FALSE)/20)))))</f>
        <v/>
      </c>
      <c r="AR22" s="1687"/>
      <c r="AS22" s="1687"/>
      <c r="AT22" s="1687"/>
      <c r="AU22" s="1687"/>
      <c r="AV22" s="1688"/>
      <c r="AW22" s="1660">
        <v>30</v>
      </c>
      <c r="AX22" s="1661"/>
      <c r="AY22" s="1661"/>
      <c r="AZ22" s="1661"/>
      <c r="BA22" s="1716" t="str">
        <f>IF('INGRESO DE DATOS'!A107&lt;&gt;"",'INGRESO DE DATOS'!A107,"")</f>
        <v/>
      </c>
      <c r="BB22" s="1717"/>
      <c r="BC22" s="1717"/>
      <c r="BD22" s="1717"/>
      <c r="BE22" s="1717"/>
      <c r="BF22" s="1718"/>
      <c r="BG22" s="1686"/>
      <c r="BH22" s="1687"/>
      <c r="BI22" s="1687"/>
      <c r="BJ22" s="1687"/>
      <c r="BK22" s="1729"/>
      <c r="BL22" s="1716" t="str">
        <f>IF('INGRESO DE DATOS'!N107&lt;&gt;"",'INGRESO DE DATOS'!N107,"")</f>
        <v/>
      </c>
      <c r="BM22" s="1717"/>
      <c r="BN22" s="1717"/>
      <c r="BO22" s="1717"/>
      <c r="BP22" s="1717"/>
      <c r="BQ22" s="1718"/>
      <c r="BR22" s="1683" t="str">
        <f>IF('INGRESO DE DATOS'!O107&lt;&gt;"",'INGRESO DE DATOS'!O107,"")</f>
        <v/>
      </c>
      <c r="BS22" s="1684"/>
      <c r="BT22" s="1684"/>
      <c r="BU22" s="1684"/>
      <c r="BV22" s="1684"/>
      <c r="BW22" s="1685"/>
      <c r="BX22" s="1692"/>
      <c r="BY22" s="1693"/>
      <c r="BZ22" s="1693"/>
      <c r="CA22" s="1693"/>
      <c r="CB22" s="1693"/>
      <c r="CC22" s="1693"/>
      <c r="CD22" s="1694"/>
      <c r="CE22" s="1683" t="str">
        <f>IF(BR22="","",BR22)</f>
        <v/>
      </c>
      <c r="CF22" s="1684"/>
      <c r="CG22" s="1684"/>
      <c r="CH22" s="1684"/>
      <c r="CI22" s="1684"/>
      <c r="CJ22" s="1684"/>
      <c r="CK22" s="1685"/>
      <c r="CL22" s="1730" t="str">
        <f>IF(BL22="","",IF(BL22&lt;&gt;0,IF(BL22="N.D","N.D",((BR22*VLOOKUP(BL22,$CZ$14:$DQ$30,10,FALSE)/20)))))</f>
        <v/>
      </c>
      <c r="CM22" s="1687"/>
      <c r="CN22" s="1687"/>
      <c r="CO22" s="1687"/>
      <c r="CP22" s="1687"/>
      <c r="CQ22" s="1687"/>
      <c r="CR22" s="1688"/>
      <c r="CZ22" s="1839" t="s">
        <v>315</v>
      </c>
      <c r="DA22" s="1839"/>
      <c r="DB22" s="1839"/>
      <c r="DC22" s="1839"/>
      <c r="DD22" s="1839"/>
      <c r="DE22" s="1839"/>
      <c r="DF22" s="1839"/>
      <c r="DG22" s="1839"/>
      <c r="DH22" s="1839"/>
      <c r="DI22" s="1842">
        <v>2</v>
      </c>
      <c r="DJ22" s="1842"/>
      <c r="DK22" s="1842"/>
      <c r="DL22" s="1842"/>
      <c r="DM22" s="1842"/>
      <c r="DN22" s="1842"/>
      <c r="DO22" s="1842"/>
      <c r="DP22" s="1842"/>
      <c r="DQ22" s="1842"/>
    </row>
    <row r="23" spans="2:121" ht="15.75" customHeight="1" thickTop="1" thickBot="1" x14ac:dyDescent="0.3">
      <c r="B23" s="1660">
        <v>9</v>
      </c>
      <c r="C23" s="1661"/>
      <c r="D23" s="1661"/>
      <c r="E23" s="1661"/>
      <c r="F23" s="1716" t="str">
        <f>IF('INGRESO DE DATOS'!A82&lt;&gt;"",'INGRESO DE DATOS'!A82,"")</f>
        <v/>
      </c>
      <c r="G23" s="1717"/>
      <c r="H23" s="1717"/>
      <c r="I23" s="1717"/>
      <c r="J23" s="1717"/>
      <c r="K23" s="1718"/>
      <c r="L23" s="1686"/>
      <c r="M23" s="1687"/>
      <c r="N23" s="1687"/>
      <c r="O23" s="1687"/>
      <c r="P23" s="1729"/>
      <c r="Q23" s="1716" t="str">
        <f>IF('INGRESO DE DATOS'!N82&lt;&gt;"",'INGRESO DE DATOS'!N82,"")</f>
        <v/>
      </c>
      <c r="R23" s="1717"/>
      <c r="S23" s="1717"/>
      <c r="T23" s="1717"/>
      <c r="U23" s="1717"/>
      <c r="V23" s="1718"/>
      <c r="W23" s="1683" t="str">
        <f>IF('INGRESO DE DATOS'!O82&lt;&gt;"",'INGRESO DE DATOS'!O82,"")</f>
        <v/>
      </c>
      <c r="X23" s="1684"/>
      <c r="Y23" s="1684"/>
      <c r="Z23" s="1684"/>
      <c r="AA23" s="1684"/>
      <c r="AB23" s="1685"/>
      <c r="AC23" s="1692"/>
      <c r="AD23" s="1693"/>
      <c r="AE23" s="1693"/>
      <c r="AF23" s="1693"/>
      <c r="AG23" s="1693"/>
      <c r="AH23" s="1693"/>
      <c r="AI23" s="1694"/>
      <c r="AJ23" s="1683" t="str">
        <f>IF(W23="","",W23)</f>
        <v/>
      </c>
      <c r="AK23" s="1684"/>
      <c r="AL23" s="1684"/>
      <c r="AM23" s="1684"/>
      <c r="AN23" s="1684"/>
      <c r="AO23" s="1684"/>
      <c r="AP23" s="1685"/>
      <c r="AQ23" s="1730" t="str">
        <f>IF(Q23="","",IF(Q23&lt;&gt;0,IF(Q23="N.D","N.D",((AJ23*VLOOKUP(Q23,$CZ$14:$DQ$30,10,FALSE)/20)))))</f>
        <v/>
      </c>
      <c r="AR23" s="1687"/>
      <c r="AS23" s="1687"/>
      <c r="AT23" s="1687"/>
      <c r="AU23" s="1687"/>
      <c r="AV23" s="1688"/>
      <c r="AW23" s="1660">
        <v>31</v>
      </c>
      <c r="AX23" s="1661"/>
      <c r="AY23" s="1661"/>
      <c r="AZ23" s="1661"/>
      <c r="BA23" s="1716" t="str">
        <f>IF('INGRESO DE DATOS'!A108&lt;&gt;"",'INGRESO DE DATOS'!A108,"")</f>
        <v/>
      </c>
      <c r="BB23" s="1717"/>
      <c r="BC23" s="1717"/>
      <c r="BD23" s="1717"/>
      <c r="BE23" s="1717"/>
      <c r="BF23" s="1718"/>
      <c r="BG23" s="1686"/>
      <c r="BH23" s="1687"/>
      <c r="BI23" s="1687"/>
      <c r="BJ23" s="1687"/>
      <c r="BK23" s="1729"/>
      <c r="BL23" s="1716" t="str">
        <f>IF('INGRESO DE DATOS'!N108&lt;&gt;"",'INGRESO DE DATOS'!N108,"")</f>
        <v/>
      </c>
      <c r="BM23" s="1717"/>
      <c r="BN23" s="1717"/>
      <c r="BO23" s="1717"/>
      <c r="BP23" s="1717"/>
      <c r="BQ23" s="1718"/>
      <c r="BR23" s="1683" t="str">
        <f>IF('INGRESO DE DATOS'!O108&lt;&gt;"",'INGRESO DE DATOS'!O108,"")</f>
        <v/>
      </c>
      <c r="BS23" s="1684"/>
      <c r="BT23" s="1684"/>
      <c r="BU23" s="1684"/>
      <c r="BV23" s="1684"/>
      <c r="BW23" s="1685"/>
      <c r="BX23" s="1692"/>
      <c r="BY23" s="1693"/>
      <c r="BZ23" s="1693"/>
      <c r="CA23" s="1693"/>
      <c r="CB23" s="1693"/>
      <c r="CC23" s="1693"/>
      <c r="CD23" s="1694"/>
      <c r="CE23" s="1683" t="str">
        <f>IF(BR23="","",BR23)</f>
        <v/>
      </c>
      <c r="CF23" s="1684"/>
      <c r="CG23" s="1684"/>
      <c r="CH23" s="1684"/>
      <c r="CI23" s="1684"/>
      <c r="CJ23" s="1684"/>
      <c r="CK23" s="1685"/>
      <c r="CL23" s="1730" t="str">
        <f>IF(BL23="","",IF(BL23&lt;&gt;0,IF(BL23="N.D","N.D",((BR23*VLOOKUP(BL23,$CZ$14:$DQ$30,10,FALSE)/20)))))</f>
        <v/>
      </c>
      <c r="CM23" s="1687"/>
      <c r="CN23" s="1687"/>
      <c r="CO23" s="1687"/>
      <c r="CP23" s="1687"/>
      <c r="CQ23" s="1687"/>
      <c r="CR23" s="1688"/>
      <c r="CZ23" s="1838" t="s">
        <v>316</v>
      </c>
      <c r="DA23" s="1838"/>
      <c r="DB23" s="1838"/>
      <c r="DC23" s="1838"/>
      <c r="DD23" s="1838"/>
      <c r="DE23" s="1838"/>
      <c r="DF23" s="1838"/>
      <c r="DG23" s="1838"/>
      <c r="DH23" s="1838"/>
      <c r="DI23" s="1842">
        <v>20</v>
      </c>
      <c r="DJ23" s="1842"/>
      <c r="DK23" s="1842"/>
      <c r="DL23" s="1842"/>
      <c r="DM23" s="1842"/>
      <c r="DN23" s="1842"/>
      <c r="DO23" s="1842"/>
      <c r="DP23" s="1842"/>
      <c r="DQ23" s="1842"/>
    </row>
    <row r="24" spans="2:121" ht="15.75" customHeight="1" thickTop="1" thickBot="1" x14ac:dyDescent="0.3">
      <c r="B24" s="1660">
        <v>10</v>
      </c>
      <c r="C24" s="1661"/>
      <c r="D24" s="1661"/>
      <c r="E24" s="1661"/>
      <c r="F24" s="1716" t="str">
        <f>IF('INGRESO DE DATOS'!A83&lt;&gt;"",'INGRESO DE DATOS'!A83,"")</f>
        <v/>
      </c>
      <c r="G24" s="1717"/>
      <c r="H24" s="1717"/>
      <c r="I24" s="1717"/>
      <c r="J24" s="1717"/>
      <c r="K24" s="1718"/>
      <c r="L24" s="1686"/>
      <c r="M24" s="1687"/>
      <c r="N24" s="1687"/>
      <c r="O24" s="1687"/>
      <c r="P24" s="1729"/>
      <c r="Q24" s="1716" t="str">
        <f>IF('INGRESO DE DATOS'!N83&lt;&gt;"",'INGRESO DE DATOS'!N83,"")</f>
        <v/>
      </c>
      <c r="R24" s="1717"/>
      <c r="S24" s="1717"/>
      <c r="T24" s="1717"/>
      <c r="U24" s="1717"/>
      <c r="V24" s="1718"/>
      <c r="W24" s="1683" t="str">
        <f>IF('INGRESO DE DATOS'!O83&lt;&gt;"",'INGRESO DE DATOS'!O83,"")</f>
        <v/>
      </c>
      <c r="X24" s="1684"/>
      <c r="Y24" s="1684"/>
      <c r="Z24" s="1684"/>
      <c r="AA24" s="1684"/>
      <c r="AB24" s="1685"/>
      <c r="AC24" s="1692"/>
      <c r="AD24" s="1693"/>
      <c r="AE24" s="1693"/>
      <c r="AF24" s="1693"/>
      <c r="AG24" s="1693"/>
      <c r="AH24" s="1693"/>
      <c r="AI24" s="1694"/>
      <c r="AJ24" s="1683" t="str">
        <f>IF(W24="","",W24)</f>
        <v/>
      </c>
      <c r="AK24" s="1684"/>
      <c r="AL24" s="1684"/>
      <c r="AM24" s="1684"/>
      <c r="AN24" s="1684"/>
      <c r="AO24" s="1684"/>
      <c r="AP24" s="1685"/>
      <c r="AQ24" s="1730" t="str">
        <f>IF(Q24="","",IF(Q24&lt;&gt;0,IF(Q24="N.D","N.D",((AJ24*VLOOKUP(Q24,$CZ$14:$DQ$30,10,FALSE)/20)))))</f>
        <v/>
      </c>
      <c r="AR24" s="1687"/>
      <c r="AS24" s="1687"/>
      <c r="AT24" s="1687"/>
      <c r="AU24" s="1687"/>
      <c r="AV24" s="1688"/>
      <c r="AW24" s="1732" t="s">
        <v>53</v>
      </c>
      <c r="AX24" s="1733"/>
      <c r="AY24" s="1733"/>
      <c r="AZ24" s="1733"/>
      <c r="BA24" s="1733"/>
      <c r="BB24" s="1733"/>
      <c r="BC24" s="1733"/>
      <c r="BD24" s="1733"/>
      <c r="BE24" s="1733"/>
      <c r="BF24" s="1734"/>
      <c r="BG24" s="1692"/>
      <c r="BH24" s="1693"/>
      <c r="BI24" s="1693"/>
      <c r="BJ24" s="1693"/>
      <c r="BK24" s="1694"/>
      <c r="BL24" s="1692"/>
      <c r="BM24" s="1693"/>
      <c r="BN24" s="1693"/>
      <c r="BO24" s="1693"/>
      <c r="BP24" s="1693"/>
      <c r="BQ24" s="1694"/>
      <c r="BR24" s="1692"/>
      <c r="BS24" s="1693"/>
      <c r="BT24" s="1693"/>
      <c r="BU24" s="1693"/>
      <c r="BV24" s="1693"/>
      <c r="BW24" s="1694"/>
      <c r="BX24" s="1692"/>
      <c r="BY24" s="1693"/>
      <c r="BZ24" s="1693"/>
      <c r="CA24" s="1693"/>
      <c r="CB24" s="1693"/>
      <c r="CC24" s="1693"/>
      <c r="CD24" s="1694"/>
      <c r="CE24" s="1692"/>
      <c r="CF24" s="1693"/>
      <c r="CG24" s="1693"/>
      <c r="CH24" s="1693"/>
      <c r="CI24" s="1693"/>
      <c r="CJ24" s="1693"/>
      <c r="CK24" s="1694"/>
      <c r="CL24" s="1692"/>
      <c r="CM24" s="1693"/>
      <c r="CN24" s="1693"/>
      <c r="CO24" s="1693"/>
      <c r="CP24" s="1693"/>
      <c r="CQ24" s="1693"/>
      <c r="CR24" s="1731"/>
      <c r="CZ24" s="1839" t="s">
        <v>317</v>
      </c>
      <c r="DA24" s="1839"/>
      <c r="DB24" s="1839"/>
      <c r="DC24" s="1839"/>
      <c r="DD24" s="1839"/>
      <c r="DE24" s="1839"/>
      <c r="DF24" s="1839"/>
      <c r="DG24" s="1839"/>
      <c r="DH24" s="1839"/>
      <c r="DI24" s="1842">
        <v>25</v>
      </c>
      <c r="DJ24" s="1842"/>
      <c r="DK24" s="1842"/>
      <c r="DL24" s="1842"/>
      <c r="DM24" s="1842"/>
      <c r="DN24" s="1842"/>
      <c r="DO24" s="1842"/>
      <c r="DP24" s="1842"/>
      <c r="DQ24" s="1842"/>
    </row>
    <row r="25" spans="2:121" ht="15.75" customHeight="1" thickTop="1" thickBot="1" x14ac:dyDescent="0.3">
      <c r="B25" s="1660">
        <v>11</v>
      </c>
      <c r="C25" s="1661"/>
      <c r="D25" s="1661"/>
      <c r="E25" s="1661"/>
      <c r="F25" s="1716" t="str">
        <f>IF('INGRESO DE DATOS'!A84&lt;&gt;"",'INGRESO DE DATOS'!A84,"")</f>
        <v/>
      </c>
      <c r="G25" s="1717"/>
      <c r="H25" s="1717"/>
      <c r="I25" s="1717"/>
      <c r="J25" s="1717"/>
      <c r="K25" s="1718"/>
      <c r="L25" s="1686"/>
      <c r="M25" s="1687"/>
      <c r="N25" s="1687"/>
      <c r="O25" s="1687"/>
      <c r="P25" s="1729"/>
      <c r="Q25" s="1716" t="str">
        <f>IF('INGRESO DE DATOS'!N84&lt;&gt;"",'INGRESO DE DATOS'!N84,"")</f>
        <v/>
      </c>
      <c r="R25" s="1717"/>
      <c r="S25" s="1717"/>
      <c r="T25" s="1717"/>
      <c r="U25" s="1717"/>
      <c r="V25" s="1718"/>
      <c r="W25" s="1683" t="str">
        <f>IF('INGRESO DE DATOS'!O84&lt;&gt;"",'INGRESO DE DATOS'!O84,"")</f>
        <v/>
      </c>
      <c r="X25" s="1684"/>
      <c r="Y25" s="1684"/>
      <c r="Z25" s="1684"/>
      <c r="AA25" s="1684"/>
      <c r="AB25" s="1685"/>
      <c r="AC25" s="1692"/>
      <c r="AD25" s="1693"/>
      <c r="AE25" s="1693"/>
      <c r="AF25" s="1693"/>
      <c r="AG25" s="1693"/>
      <c r="AH25" s="1693"/>
      <c r="AI25" s="1694"/>
      <c r="AJ25" s="1683" t="str">
        <f>IF(W25="","",W25)</f>
        <v/>
      </c>
      <c r="AK25" s="1684"/>
      <c r="AL25" s="1684"/>
      <c r="AM25" s="1684"/>
      <c r="AN25" s="1684"/>
      <c r="AO25" s="1684"/>
      <c r="AP25" s="1685"/>
      <c r="AQ25" s="1730" t="str">
        <f>IF(Q25="","",IF(Q25&lt;&gt;0,IF(Q25="N.D","N.D",((AJ25*VLOOKUP(Q25,$CZ$14:$DQ$30,10,FALSE)/20)))))</f>
        <v/>
      </c>
      <c r="AR25" s="1687"/>
      <c r="AS25" s="1687"/>
      <c r="AT25" s="1687"/>
      <c r="AU25" s="1687"/>
      <c r="AV25" s="1688"/>
      <c r="AW25" s="1660">
        <v>32</v>
      </c>
      <c r="AX25" s="1661"/>
      <c r="AY25" s="1661"/>
      <c r="AZ25" s="1661"/>
      <c r="BA25" s="1716" t="str">
        <f>IF('INGRESO DE DATOS'!A110&lt;&gt;"",'INGRESO DE DATOS'!A110,"")</f>
        <v/>
      </c>
      <c r="BB25" s="1717"/>
      <c r="BC25" s="1717"/>
      <c r="BD25" s="1717"/>
      <c r="BE25" s="1717"/>
      <c r="BF25" s="1718"/>
      <c r="BG25" s="1686"/>
      <c r="BH25" s="1687"/>
      <c r="BI25" s="1687"/>
      <c r="BJ25" s="1687"/>
      <c r="BK25" s="1729"/>
      <c r="BL25" s="1716" t="str">
        <f>IF('INGRESO DE DATOS'!N110&lt;&gt;"",'INGRESO DE DATOS'!N110,"")</f>
        <v/>
      </c>
      <c r="BM25" s="1717"/>
      <c r="BN25" s="1717"/>
      <c r="BO25" s="1717"/>
      <c r="BP25" s="1717"/>
      <c r="BQ25" s="1718"/>
      <c r="BR25" s="1683" t="str">
        <f>IF('INGRESO DE DATOS'!O110&lt;&gt;"",'INGRESO DE DATOS'!O110,"")</f>
        <v/>
      </c>
      <c r="BS25" s="1684"/>
      <c r="BT25" s="1684"/>
      <c r="BU25" s="1684"/>
      <c r="BV25" s="1684"/>
      <c r="BW25" s="1685"/>
      <c r="BX25" s="1692"/>
      <c r="BY25" s="1693"/>
      <c r="BZ25" s="1693"/>
      <c r="CA25" s="1693"/>
      <c r="CB25" s="1693"/>
      <c r="CC25" s="1693"/>
      <c r="CD25" s="1694"/>
      <c r="CE25" s="1683" t="str">
        <f>IF(BR25="","",BR25)</f>
        <v/>
      </c>
      <c r="CF25" s="1684"/>
      <c r="CG25" s="1684"/>
      <c r="CH25" s="1684"/>
      <c r="CI25" s="1684"/>
      <c r="CJ25" s="1684"/>
      <c r="CK25" s="1685"/>
      <c r="CL25" s="1730" t="str">
        <f>IF(BL25="","",IF(BL25&lt;&gt;0,IF(BL25="N.D","N.D",((BR25*VLOOKUP(BL25,$CZ$14:$DQ$30,10,FALSE)/20)))))</f>
        <v/>
      </c>
      <c r="CM25" s="1687"/>
      <c r="CN25" s="1687"/>
      <c r="CO25" s="1687"/>
      <c r="CP25" s="1687"/>
      <c r="CQ25" s="1687"/>
      <c r="CR25" s="1688"/>
      <c r="CZ25" s="1838" t="s">
        <v>318</v>
      </c>
      <c r="DA25" s="1838"/>
      <c r="DB25" s="1838"/>
      <c r="DC25" s="1838"/>
      <c r="DD25" s="1838"/>
      <c r="DE25" s="1838"/>
      <c r="DF25" s="1838"/>
      <c r="DG25" s="1838"/>
      <c r="DH25" s="1838"/>
      <c r="DI25" s="1842">
        <v>30</v>
      </c>
      <c r="DJ25" s="1842"/>
      <c r="DK25" s="1842"/>
      <c r="DL25" s="1842"/>
      <c r="DM25" s="1842"/>
      <c r="DN25" s="1842"/>
      <c r="DO25" s="1842"/>
      <c r="DP25" s="1842"/>
      <c r="DQ25" s="1842"/>
    </row>
    <row r="26" spans="2:121" ht="15.75" customHeight="1" thickTop="1" thickBot="1" x14ac:dyDescent="0.3">
      <c r="B26" s="1732" t="s">
        <v>53</v>
      </c>
      <c r="C26" s="1733"/>
      <c r="D26" s="1733"/>
      <c r="E26" s="1733"/>
      <c r="F26" s="1733"/>
      <c r="G26" s="1733"/>
      <c r="H26" s="1733"/>
      <c r="I26" s="1733"/>
      <c r="J26" s="1733"/>
      <c r="K26" s="1734"/>
      <c r="L26" s="1692"/>
      <c r="M26" s="1693"/>
      <c r="N26" s="1693"/>
      <c r="O26" s="1693"/>
      <c r="P26" s="1694"/>
      <c r="Q26" s="1692"/>
      <c r="R26" s="1693"/>
      <c r="S26" s="1693"/>
      <c r="T26" s="1693"/>
      <c r="U26" s="1693"/>
      <c r="V26" s="1694"/>
      <c r="W26" s="1692"/>
      <c r="X26" s="1693"/>
      <c r="Y26" s="1693"/>
      <c r="Z26" s="1693"/>
      <c r="AA26" s="1693"/>
      <c r="AB26" s="1694"/>
      <c r="AC26" s="1692"/>
      <c r="AD26" s="1693"/>
      <c r="AE26" s="1693"/>
      <c r="AF26" s="1693"/>
      <c r="AG26" s="1693"/>
      <c r="AH26" s="1693"/>
      <c r="AI26" s="1694"/>
      <c r="AJ26" s="1692"/>
      <c r="AK26" s="1693"/>
      <c r="AL26" s="1693"/>
      <c r="AM26" s="1693"/>
      <c r="AN26" s="1693"/>
      <c r="AO26" s="1693"/>
      <c r="AP26" s="1694"/>
      <c r="AQ26" s="1692"/>
      <c r="AR26" s="1693"/>
      <c r="AS26" s="1693"/>
      <c r="AT26" s="1693"/>
      <c r="AU26" s="1693"/>
      <c r="AV26" s="1731"/>
      <c r="AW26" s="1712">
        <v>33</v>
      </c>
      <c r="AX26" s="1693"/>
      <c r="AY26" s="1693"/>
      <c r="AZ26" s="1694"/>
      <c r="BA26" s="1716" t="str">
        <f>IF('INGRESO DE DATOS'!A111&lt;&gt;"",'INGRESO DE DATOS'!A111,"")</f>
        <v/>
      </c>
      <c r="BB26" s="1717"/>
      <c r="BC26" s="1717"/>
      <c r="BD26" s="1717"/>
      <c r="BE26" s="1717"/>
      <c r="BF26" s="1718"/>
      <c r="BG26" s="1686"/>
      <c r="BH26" s="1687"/>
      <c r="BI26" s="1687"/>
      <c r="BJ26" s="1687"/>
      <c r="BK26" s="1729"/>
      <c r="BL26" s="1716" t="str">
        <f>IF('INGRESO DE DATOS'!N111&lt;&gt;"",'INGRESO DE DATOS'!N111,"")</f>
        <v/>
      </c>
      <c r="BM26" s="1717"/>
      <c r="BN26" s="1717"/>
      <c r="BO26" s="1717"/>
      <c r="BP26" s="1717"/>
      <c r="BQ26" s="1718"/>
      <c r="BR26" s="1683" t="str">
        <f>IF('INGRESO DE DATOS'!O111&lt;&gt;"",'INGRESO DE DATOS'!O111,"")</f>
        <v/>
      </c>
      <c r="BS26" s="1684"/>
      <c r="BT26" s="1684"/>
      <c r="BU26" s="1684"/>
      <c r="BV26" s="1684"/>
      <c r="BW26" s="1685"/>
      <c r="BX26" s="1692"/>
      <c r="BY26" s="1693"/>
      <c r="BZ26" s="1693"/>
      <c r="CA26" s="1693"/>
      <c r="CB26" s="1693"/>
      <c r="CC26" s="1693"/>
      <c r="CD26" s="1694"/>
      <c r="CE26" s="1683" t="str">
        <f>IF(BR26="","",BR26)</f>
        <v/>
      </c>
      <c r="CF26" s="1684"/>
      <c r="CG26" s="1684"/>
      <c r="CH26" s="1684"/>
      <c r="CI26" s="1684"/>
      <c r="CJ26" s="1684"/>
      <c r="CK26" s="1685"/>
      <c r="CL26" s="1730" t="str">
        <f>IF(BL26="","",IF(BL26&lt;&gt;0,IF(BL26="N.D","N.D",((BR26*VLOOKUP(BL26,$CZ$14:$DQ$30,10,FALSE)/20)))))</f>
        <v/>
      </c>
      <c r="CM26" s="1687"/>
      <c r="CN26" s="1687"/>
      <c r="CO26" s="1687"/>
      <c r="CP26" s="1687"/>
      <c r="CQ26" s="1687"/>
      <c r="CR26" s="1688"/>
      <c r="CZ26" s="1839" t="s">
        <v>319</v>
      </c>
      <c r="DA26" s="1839"/>
      <c r="DB26" s="1839"/>
      <c r="DC26" s="1839"/>
      <c r="DD26" s="1839"/>
      <c r="DE26" s="1839"/>
      <c r="DF26" s="1839"/>
      <c r="DG26" s="1839"/>
      <c r="DH26" s="1839"/>
      <c r="DI26" s="1842">
        <v>5</v>
      </c>
      <c r="DJ26" s="1842"/>
      <c r="DK26" s="1842"/>
      <c r="DL26" s="1842"/>
      <c r="DM26" s="1842"/>
      <c r="DN26" s="1842"/>
      <c r="DO26" s="1842"/>
      <c r="DP26" s="1842"/>
      <c r="DQ26" s="1842"/>
    </row>
    <row r="27" spans="2:121" ht="15.75" customHeight="1" thickTop="1" thickBot="1" x14ac:dyDescent="0.3">
      <c r="B27" s="1660">
        <v>12</v>
      </c>
      <c r="C27" s="1661"/>
      <c r="D27" s="1661"/>
      <c r="E27" s="1661"/>
      <c r="F27" s="1716" t="str">
        <f>IF('INGRESO DE DATOS'!A86&lt;&gt;"",'INGRESO DE DATOS'!A86,"")</f>
        <v/>
      </c>
      <c r="G27" s="1717"/>
      <c r="H27" s="1717"/>
      <c r="I27" s="1717"/>
      <c r="J27" s="1717"/>
      <c r="K27" s="1718"/>
      <c r="L27" s="1686"/>
      <c r="M27" s="1687"/>
      <c r="N27" s="1687"/>
      <c r="O27" s="1687"/>
      <c r="P27" s="1729"/>
      <c r="Q27" s="1716" t="str">
        <f>IF('INGRESO DE DATOS'!N86&lt;&gt;"",'INGRESO DE DATOS'!N86,"")</f>
        <v/>
      </c>
      <c r="R27" s="1717"/>
      <c r="S27" s="1717"/>
      <c r="T27" s="1717"/>
      <c r="U27" s="1717"/>
      <c r="V27" s="1718"/>
      <c r="W27" s="1683" t="str">
        <f>IF('INGRESO DE DATOS'!O86&lt;&gt;"",'INGRESO DE DATOS'!O86,"")</f>
        <v/>
      </c>
      <c r="X27" s="1684"/>
      <c r="Y27" s="1684"/>
      <c r="Z27" s="1684"/>
      <c r="AA27" s="1684"/>
      <c r="AB27" s="1685"/>
      <c r="AC27" s="1692"/>
      <c r="AD27" s="1693"/>
      <c r="AE27" s="1693"/>
      <c r="AF27" s="1693"/>
      <c r="AG27" s="1693"/>
      <c r="AH27" s="1693"/>
      <c r="AI27" s="1694"/>
      <c r="AJ27" s="1683" t="str">
        <f>IF(W27="","",W27)</f>
        <v/>
      </c>
      <c r="AK27" s="1684"/>
      <c r="AL27" s="1684"/>
      <c r="AM27" s="1684"/>
      <c r="AN27" s="1684"/>
      <c r="AO27" s="1684"/>
      <c r="AP27" s="1685"/>
      <c r="AQ27" s="1730" t="str">
        <f>IF(Q27="","",IF(Q27&lt;&gt;0,IF(Q27="N.D","N.D",((AJ27*VLOOKUP(Q27,$CZ$14:$DQ$30,10,FALSE)/20)))))</f>
        <v/>
      </c>
      <c r="AR27" s="1687"/>
      <c r="AS27" s="1687"/>
      <c r="AT27" s="1687"/>
      <c r="AU27" s="1687"/>
      <c r="AV27" s="1688"/>
      <c r="AW27" s="1660">
        <v>34</v>
      </c>
      <c r="AX27" s="1661"/>
      <c r="AY27" s="1661"/>
      <c r="AZ27" s="1661"/>
      <c r="BA27" s="1716" t="str">
        <f>IF('INGRESO DE DATOS'!A112&lt;&gt;"",'INGRESO DE DATOS'!A112,"")</f>
        <v/>
      </c>
      <c r="BB27" s="1717"/>
      <c r="BC27" s="1717"/>
      <c r="BD27" s="1717"/>
      <c r="BE27" s="1717"/>
      <c r="BF27" s="1718"/>
      <c r="BG27" s="1686"/>
      <c r="BH27" s="1687"/>
      <c r="BI27" s="1687"/>
      <c r="BJ27" s="1687"/>
      <c r="BK27" s="1729"/>
      <c r="BL27" s="1716" t="str">
        <f>IF('INGRESO DE DATOS'!N112&lt;&gt;"",'INGRESO DE DATOS'!N112,"")</f>
        <v/>
      </c>
      <c r="BM27" s="1717"/>
      <c r="BN27" s="1717"/>
      <c r="BO27" s="1717"/>
      <c r="BP27" s="1717"/>
      <c r="BQ27" s="1718"/>
      <c r="BR27" s="1683" t="str">
        <f>IF('INGRESO DE DATOS'!O112&lt;&gt;"",'INGRESO DE DATOS'!O112,"")</f>
        <v/>
      </c>
      <c r="BS27" s="1684"/>
      <c r="BT27" s="1684"/>
      <c r="BU27" s="1684"/>
      <c r="BV27" s="1684"/>
      <c r="BW27" s="1685"/>
      <c r="BX27" s="1692"/>
      <c r="BY27" s="1693"/>
      <c r="BZ27" s="1693"/>
      <c r="CA27" s="1693"/>
      <c r="CB27" s="1693"/>
      <c r="CC27" s="1693"/>
      <c r="CD27" s="1694"/>
      <c r="CE27" s="1683" t="str">
        <f>IF(BR27="","",BR27)</f>
        <v/>
      </c>
      <c r="CF27" s="1684"/>
      <c r="CG27" s="1684"/>
      <c r="CH27" s="1684"/>
      <c r="CI27" s="1684"/>
      <c r="CJ27" s="1684"/>
      <c r="CK27" s="1685"/>
      <c r="CL27" s="1730" t="str">
        <f>IF(BL27="","",IF(BL27&lt;&gt;0,IF(BL27="N.D","N.D",((BR27*VLOOKUP(BL27,$CZ$14:$DQ$30,10,FALSE)/20)))))</f>
        <v/>
      </c>
      <c r="CM27" s="1687"/>
      <c r="CN27" s="1687"/>
      <c r="CO27" s="1687"/>
      <c r="CP27" s="1687"/>
      <c r="CQ27" s="1687"/>
      <c r="CR27" s="1688"/>
      <c r="CZ27" s="1838" t="s">
        <v>320</v>
      </c>
      <c r="DA27" s="1838"/>
      <c r="DB27" s="1838"/>
      <c r="DC27" s="1838"/>
      <c r="DD27" s="1838"/>
      <c r="DE27" s="1838"/>
      <c r="DF27" s="1838"/>
      <c r="DG27" s="1838"/>
      <c r="DH27" s="1838"/>
      <c r="DI27" s="1842">
        <v>50</v>
      </c>
      <c r="DJ27" s="1842"/>
      <c r="DK27" s="1842"/>
      <c r="DL27" s="1842"/>
      <c r="DM27" s="1842"/>
      <c r="DN27" s="1842"/>
      <c r="DO27" s="1842"/>
      <c r="DP27" s="1842"/>
      <c r="DQ27" s="1842"/>
    </row>
    <row r="28" spans="2:121" ht="15.75" customHeight="1" thickTop="1" thickBot="1" x14ac:dyDescent="0.3">
      <c r="B28" s="1660">
        <v>13</v>
      </c>
      <c r="C28" s="1661"/>
      <c r="D28" s="1661"/>
      <c r="E28" s="1661"/>
      <c r="F28" s="1716" t="str">
        <f>IF('INGRESO DE DATOS'!A87&lt;&gt;"",'INGRESO DE DATOS'!A87,"")</f>
        <v/>
      </c>
      <c r="G28" s="1717"/>
      <c r="H28" s="1717"/>
      <c r="I28" s="1717"/>
      <c r="J28" s="1717"/>
      <c r="K28" s="1718"/>
      <c r="L28" s="1686"/>
      <c r="M28" s="1687"/>
      <c r="N28" s="1687"/>
      <c r="O28" s="1687"/>
      <c r="P28" s="1729"/>
      <c r="Q28" s="1716" t="str">
        <f>IF('INGRESO DE DATOS'!N87&lt;&gt;"",'INGRESO DE DATOS'!N87,"")</f>
        <v/>
      </c>
      <c r="R28" s="1717"/>
      <c r="S28" s="1717"/>
      <c r="T28" s="1717"/>
      <c r="U28" s="1717"/>
      <c r="V28" s="1718"/>
      <c r="W28" s="1683" t="str">
        <f>IF('INGRESO DE DATOS'!O87&lt;&gt;"",'INGRESO DE DATOS'!O87,"")</f>
        <v/>
      </c>
      <c r="X28" s="1684"/>
      <c r="Y28" s="1684"/>
      <c r="Z28" s="1684"/>
      <c r="AA28" s="1684"/>
      <c r="AB28" s="1685"/>
      <c r="AC28" s="1692"/>
      <c r="AD28" s="1693"/>
      <c r="AE28" s="1693"/>
      <c r="AF28" s="1693"/>
      <c r="AG28" s="1693"/>
      <c r="AH28" s="1693"/>
      <c r="AI28" s="1694"/>
      <c r="AJ28" s="1683" t="str">
        <f>IF(W28="","",W28)</f>
        <v/>
      </c>
      <c r="AK28" s="1684"/>
      <c r="AL28" s="1684"/>
      <c r="AM28" s="1684"/>
      <c r="AN28" s="1684"/>
      <c r="AO28" s="1684"/>
      <c r="AP28" s="1685"/>
      <c r="AQ28" s="1730" t="str">
        <f>IF(Q28="","",IF(Q28&lt;&gt;0,IF(Q28="N.D","N.D",((AJ28*VLOOKUP(Q28,$CZ$14:$DQ$30,10,FALSE)/20)))))</f>
        <v/>
      </c>
      <c r="AR28" s="1687"/>
      <c r="AS28" s="1687"/>
      <c r="AT28" s="1687"/>
      <c r="AU28" s="1687"/>
      <c r="AV28" s="1688"/>
      <c r="AW28" s="1660">
        <v>35</v>
      </c>
      <c r="AX28" s="1661"/>
      <c r="AY28" s="1661"/>
      <c r="AZ28" s="1661"/>
      <c r="BA28" s="1716" t="str">
        <f>IF('INGRESO DE DATOS'!A113&lt;&gt;"",'INGRESO DE DATOS'!A113,"")</f>
        <v/>
      </c>
      <c r="BB28" s="1717"/>
      <c r="BC28" s="1717"/>
      <c r="BD28" s="1717"/>
      <c r="BE28" s="1717"/>
      <c r="BF28" s="1718"/>
      <c r="BG28" s="1686"/>
      <c r="BH28" s="1687"/>
      <c r="BI28" s="1687"/>
      <c r="BJ28" s="1687"/>
      <c r="BK28" s="1729"/>
      <c r="BL28" s="1716" t="str">
        <f>IF('INGRESO DE DATOS'!N113&lt;&gt;"",'INGRESO DE DATOS'!N113,"")</f>
        <v/>
      </c>
      <c r="BM28" s="1717"/>
      <c r="BN28" s="1717"/>
      <c r="BO28" s="1717"/>
      <c r="BP28" s="1717"/>
      <c r="BQ28" s="1718"/>
      <c r="BR28" s="1683" t="str">
        <f>IF('INGRESO DE DATOS'!O113&lt;&gt;"",'INGRESO DE DATOS'!O113,"")</f>
        <v/>
      </c>
      <c r="BS28" s="1684"/>
      <c r="BT28" s="1684"/>
      <c r="BU28" s="1684"/>
      <c r="BV28" s="1684"/>
      <c r="BW28" s="1685"/>
      <c r="BX28" s="1692"/>
      <c r="BY28" s="1693"/>
      <c r="BZ28" s="1693"/>
      <c r="CA28" s="1693"/>
      <c r="CB28" s="1693"/>
      <c r="CC28" s="1693"/>
      <c r="CD28" s="1694"/>
      <c r="CE28" s="1683" t="str">
        <f>IF(BR28="","",BR28)</f>
        <v/>
      </c>
      <c r="CF28" s="1684"/>
      <c r="CG28" s="1684"/>
      <c r="CH28" s="1684"/>
      <c r="CI28" s="1684"/>
      <c r="CJ28" s="1684"/>
      <c r="CK28" s="1685"/>
      <c r="CL28" s="1730" t="str">
        <f>IF(BL28="","",IF(BL28&lt;&gt;0,IF(BL28="N.D","N.D",((BR28*VLOOKUP(BL28,$CZ$14:$DQ$30,10,FALSE)/20)))))</f>
        <v/>
      </c>
      <c r="CM28" s="1687"/>
      <c r="CN28" s="1687"/>
      <c r="CO28" s="1687"/>
      <c r="CP28" s="1687"/>
      <c r="CQ28" s="1687"/>
      <c r="CR28" s="1688"/>
      <c r="CZ28" s="1839" t="s">
        <v>321</v>
      </c>
      <c r="DA28" s="1839"/>
      <c r="DB28" s="1839"/>
      <c r="DC28" s="1839"/>
      <c r="DD28" s="1839"/>
      <c r="DE28" s="1839"/>
      <c r="DF28" s="1839"/>
      <c r="DG28" s="1839"/>
      <c r="DH28" s="1839"/>
      <c r="DI28" s="1842">
        <v>12.5</v>
      </c>
      <c r="DJ28" s="1842"/>
      <c r="DK28" s="1842"/>
      <c r="DL28" s="1842"/>
      <c r="DM28" s="1842"/>
      <c r="DN28" s="1842"/>
      <c r="DO28" s="1842"/>
      <c r="DP28" s="1842"/>
      <c r="DQ28" s="1842"/>
    </row>
    <row r="29" spans="2:121" ht="15.75" customHeight="1" thickTop="1" thickBot="1" x14ac:dyDescent="0.3">
      <c r="B29" s="1660">
        <v>14</v>
      </c>
      <c r="C29" s="1661"/>
      <c r="D29" s="1661"/>
      <c r="E29" s="1661"/>
      <c r="F29" s="1716" t="str">
        <f>IF('INGRESO DE DATOS'!A88&lt;&gt;"",'INGRESO DE DATOS'!A88,"")</f>
        <v/>
      </c>
      <c r="G29" s="1717"/>
      <c r="H29" s="1717"/>
      <c r="I29" s="1717"/>
      <c r="J29" s="1717"/>
      <c r="K29" s="1718"/>
      <c r="L29" s="1686"/>
      <c r="M29" s="1687"/>
      <c r="N29" s="1687"/>
      <c r="O29" s="1687"/>
      <c r="P29" s="1729"/>
      <c r="Q29" s="1716" t="str">
        <f>IF('INGRESO DE DATOS'!N88&lt;&gt;"",'INGRESO DE DATOS'!N88,"")</f>
        <v/>
      </c>
      <c r="R29" s="1717"/>
      <c r="S29" s="1717"/>
      <c r="T29" s="1717"/>
      <c r="U29" s="1717"/>
      <c r="V29" s="1718"/>
      <c r="W29" s="1683" t="str">
        <f>IF('INGRESO DE DATOS'!O88&lt;&gt;"",'INGRESO DE DATOS'!O88,"")</f>
        <v/>
      </c>
      <c r="X29" s="1684"/>
      <c r="Y29" s="1684"/>
      <c r="Z29" s="1684"/>
      <c r="AA29" s="1684"/>
      <c r="AB29" s="1685"/>
      <c r="AC29" s="1692"/>
      <c r="AD29" s="1693"/>
      <c r="AE29" s="1693"/>
      <c r="AF29" s="1693"/>
      <c r="AG29" s="1693"/>
      <c r="AH29" s="1693"/>
      <c r="AI29" s="1694"/>
      <c r="AJ29" s="1683" t="str">
        <f>IF(W29="","",W29)</f>
        <v/>
      </c>
      <c r="AK29" s="1684"/>
      <c r="AL29" s="1684"/>
      <c r="AM29" s="1684"/>
      <c r="AN29" s="1684"/>
      <c r="AO29" s="1684"/>
      <c r="AP29" s="1685"/>
      <c r="AQ29" s="1730" t="str">
        <f>IF(Q29="","",IF(Q29&lt;&gt;0,IF(Q29="N.D","N.D",((AJ29*VLOOKUP(Q29,$CZ$14:$DQ$30,10,FALSE)/20)))))</f>
        <v/>
      </c>
      <c r="AR29" s="1687"/>
      <c r="AS29" s="1687"/>
      <c r="AT29" s="1687"/>
      <c r="AU29" s="1687"/>
      <c r="AV29" s="1688"/>
      <c r="AW29" s="1660">
        <v>36</v>
      </c>
      <c r="AX29" s="1661"/>
      <c r="AY29" s="1661"/>
      <c r="AZ29" s="1661"/>
      <c r="BA29" s="1716" t="str">
        <f>IF('INGRESO DE DATOS'!A114&lt;&gt;"",'INGRESO DE DATOS'!A114,"")</f>
        <v/>
      </c>
      <c r="BB29" s="1717"/>
      <c r="BC29" s="1717"/>
      <c r="BD29" s="1717"/>
      <c r="BE29" s="1717"/>
      <c r="BF29" s="1718"/>
      <c r="BG29" s="1686"/>
      <c r="BH29" s="1687"/>
      <c r="BI29" s="1687"/>
      <c r="BJ29" s="1687"/>
      <c r="BK29" s="1729"/>
      <c r="BL29" s="1716" t="str">
        <f>IF('INGRESO DE DATOS'!N114&lt;&gt;"",'INGRESO DE DATOS'!N114,"")</f>
        <v/>
      </c>
      <c r="BM29" s="1717"/>
      <c r="BN29" s="1717"/>
      <c r="BO29" s="1717"/>
      <c r="BP29" s="1717"/>
      <c r="BQ29" s="1718"/>
      <c r="BR29" s="1683" t="str">
        <f>IF('INGRESO DE DATOS'!O114&lt;&gt;"",'INGRESO DE DATOS'!O114,"")</f>
        <v/>
      </c>
      <c r="BS29" s="1684"/>
      <c r="BT29" s="1684"/>
      <c r="BU29" s="1684"/>
      <c r="BV29" s="1684"/>
      <c r="BW29" s="1685"/>
      <c r="BX29" s="1692"/>
      <c r="BY29" s="1693"/>
      <c r="BZ29" s="1693"/>
      <c r="CA29" s="1693"/>
      <c r="CB29" s="1693"/>
      <c r="CC29" s="1693"/>
      <c r="CD29" s="1694"/>
      <c r="CE29" s="1683" t="str">
        <f>IF(BR29="","",BR29)</f>
        <v/>
      </c>
      <c r="CF29" s="1684"/>
      <c r="CG29" s="1684"/>
      <c r="CH29" s="1684"/>
      <c r="CI29" s="1684"/>
      <c r="CJ29" s="1684"/>
      <c r="CK29" s="1685"/>
      <c r="CL29" s="1730" t="str">
        <f>IF(BL29="","",IF(BL29&lt;&gt;0,IF(BL29="N.D","N.D",((BR29*VLOOKUP(BL29,$CZ$14:$DQ$30,10,FALSE)/20)))))</f>
        <v/>
      </c>
      <c r="CM29" s="1687"/>
      <c r="CN29" s="1687"/>
      <c r="CO29" s="1687"/>
      <c r="CP29" s="1687"/>
      <c r="CQ29" s="1687"/>
      <c r="CR29" s="1688"/>
      <c r="CZ29" s="1839" t="s">
        <v>322</v>
      </c>
      <c r="DA29" s="1839"/>
      <c r="DB29" s="1839"/>
      <c r="DC29" s="1839"/>
      <c r="DD29" s="1839"/>
      <c r="DE29" s="1839"/>
      <c r="DF29" s="1839"/>
      <c r="DG29" s="1839"/>
      <c r="DH29" s="1839"/>
      <c r="DI29" s="1842">
        <v>5</v>
      </c>
      <c r="DJ29" s="1842"/>
      <c r="DK29" s="1842"/>
      <c r="DL29" s="1842"/>
      <c r="DM29" s="1842"/>
      <c r="DN29" s="1842"/>
      <c r="DO29" s="1842"/>
      <c r="DP29" s="1842"/>
      <c r="DQ29" s="1842"/>
    </row>
    <row r="30" spans="2:121" ht="15.75" customHeight="1" thickTop="1" thickBot="1" x14ac:dyDescent="0.3">
      <c r="B30" s="1660">
        <v>15</v>
      </c>
      <c r="C30" s="1661"/>
      <c r="D30" s="1661"/>
      <c r="E30" s="1661"/>
      <c r="F30" s="1716" t="str">
        <f>IF('INGRESO DE DATOS'!A89&lt;&gt;"",'INGRESO DE DATOS'!A89,"")</f>
        <v/>
      </c>
      <c r="G30" s="1717"/>
      <c r="H30" s="1717"/>
      <c r="I30" s="1717"/>
      <c r="J30" s="1717"/>
      <c r="K30" s="1718"/>
      <c r="L30" s="1686"/>
      <c r="M30" s="1687"/>
      <c r="N30" s="1687"/>
      <c r="O30" s="1687"/>
      <c r="P30" s="1729"/>
      <c r="Q30" s="1716" t="str">
        <f>IF('INGRESO DE DATOS'!N89&lt;&gt;"",'INGRESO DE DATOS'!N89,"")</f>
        <v/>
      </c>
      <c r="R30" s="1717"/>
      <c r="S30" s="1717"/>
      <c r="T30" s="1717"/>
      <c r="U30" s="1717"/>
      <c r="V30" s="1718"/>
      <c r="W30" s="1683" t="str">
        <f>IF('INGRESO DE DATOS'!O89&lt;&gt;"",'INGRESO DE DATOS'!O89,"")</f>
        <v/>
      </c>
      <c r="X30" s="1684"/>
      <c r="Y30" s="1684"/>
      <c r="Z30" s="1684"/>
      <c r="AA30" s="1684"/>
      <c r="AB30" s="1685"/>
      <c r="AC30" s="1692"/>
      <c r="AD30" s="1693"/>
      <c r="AE30" s="1693"/>
      <c r="AF30" s="1693"/>
      <c r="AG30" s="1693"/>
      <c r="AH30" s="1693"/>
      <c r="AI30" s="1694"/>
      <c r="AJ30" s="1683" t="str">
        <f>IF(W30="","",W30)</f>
        <v/>
      </c>
      <c r="AK30" s="1684"/>
      <c r="AL30" s="1684"/>
      <c r="AM30" s="1684"/>
      <c r="AN30" s="1684"/>
      <c r="AO30" s="1684"/>
      <c r="AP30" s="1685"/>
      <c r="AQ30" s="1730" t="str">
        <f>IF(Q30="","",IF(Q30&lt;&gt;0,IF(Q30="N.D","N.D",((AJ30*VLOOKUP(Q30,$CZ$14:$DQ$30,10,FALSE)/20)))))</f>
        <v/>
      </c>
      <c r="AR30" s="1687"/>
      <c r="AS30" s="1687"/>
      <c r="AT30" s="1687"/>
      <c r="AU30" s="1687"/>
      <c r="AV30" s="1688"/>
      <c r="AW30" s="1732" t="s">
        <v>53</v>
      </c>
      <c r="AX30" s="1733"/>
      <c r="AY30" s="1733"/>
      <c r="AZ30" s="1733"/>
      <c r="BA30" s="1733"/>
      <c r="BB30" s="1733"/>
      <c r="BC30" s="1733"/>
      <c r="BD30" s="1733"/>
      <c r="BE30" s="1733"/>
      <c r="BF30" s="1734"/>
      <c r="BG30" s="1692"/>
      <c r="BH30" s="1693"/>
      <c r="BI30" s="1693"/>
      <c r="BJ30" s="1693"/>
      <c r="BK30" s="1694"/>
      <c r="BL30" s="1692"/>
      <c r="BM30" s="1693"/>
      <c r="BN30" s="1693"/>
      <c r="BO30" s="1693"/>
      <c r="BP30" s="1693"/>
      <c r="BQ30" s="1694"/>
      <c r="BR30" s="1692"/>
      <c r="BS30" s="1693"/>
      <c r="BT30" s="1693"/>
      <c r="BU30" s="1693"/>
      <c r="BV30" s="1693"/>
      <c r="BW30" s="1694"/>
      <c r="BX30" s="1692"/>
      <c r="BY30" s="1693"/>
      <c r="BZ30" s="1693"/>
      <c r="CA30" s="1693"/>
      <c r="CB30" s="1693"/>
      <c r="CC30" s="1693"/>
      <c r="CD30" s="1694"/>
      <c r="CE30" s="1692"/>
      <c r="CF30" s="1693"/>
      <c r="CG30" s="1693"/>
      <c r="CH30" s="1693"/>
      <c r="CI30" s="1693"/>
      <c r="CJ30" s="1693"/>
      <c r="CK30" s="1694"/>
      <c r="CL30" s="1692"/>
      <c r="CM30" s="1693"/>
      <c r="CN30" s="1693"/>
      <c r="CO30" s="1693"/>
      <c r="CP30" s="1693"/>
      <c r="CQ30" s="1693"/>
      <c r="CR30" s="1731"/>
      <c r="CZ30" s="1839" t="s">
        <v>101</v>
      </c>
      <c r="DA30" s="1839"/>
      <c r="DB30" s="1839"/>
      <c r="DC30" s="1839"/>
      <c r="DD30" s="1839"/>
      <c r="DE30" s="1839"/>
      <c r="DF30" s="1839"/>
      <c r="DG30" s="1839"/>
      <c r="DH30" s="1839"/>
      <c r="DI30" s="1842">
        <v>1</v>
      </c>
      <c r="DJ30" s="1842"/>
      <c r="DK30" s="1842"/>
      <c r="DL30" s="1842"/>
      <c r="DM30" s="1842"/>
      <c r="DN30" s="1842"/>
      <c r="DO30" s="1842"/>
      <c r="DP30" s="1842"/>
      <c r="DQ30" s="1842"/>
    </row>
    <row r="31" spans="2:121" ht="15.75" customHeight="1" thickTop="1" thickBot="1" x14ac:dyDescent="0.3">
      <c r="B31" s="1660">
        <v>16</v>
      </c>
      <c r="C31" s="1661"/>
      <c r="D31" s="1661"/>
      <c r="E31" s="1661"/>
      <c r="F31" s="1716" t="str">
        <f>IF('INGRESO DE DATOS'!A90&lt;&gt;"",'INGRESO DE DATOS'!A90,"")</f>
        <v/>
      </c>
      <c r="G31" s="1717"/>
      <c r="H31" s="1717"/>
      <c r="I31" s="1717"/>
      <c r="J31" s="1717"/>
      <c r="K31" s="1718"/>
      <c r="L31" s="1686"/>
      <c r="M31" s="1687"/>
      <c r="N31" s="1687"/>
      <c r="O31" s="1687"/>
      <c r="P31" s="1729"/>
      <c r="Q31" s="1716" t="str">
        <f>IF('INGRESO DE DATOS'!N90&lt;&gt;"",'INGRESO DE DATOS'!N90,"")</f>
        <v/>
      </c>
      <c r="R31" s="1717"/>
      <c r="S31" s="1717"/>
      <c r="T31" s="1717"/>
      <c r="U31" s="1717"/>
      <c r="V31" s="1718"/>
      <c r="W31" s="1683" t="str">
        <f>IF('INGRESO DE DATOS'!O90&lt;&gt;"",'INGRESO DE DATOS'!O90,"")</f>
        <v/>
      </c>
      <c r="X31" s="1684"/>
      <c r="Y31" s="1684"/>
      <c r="Z31" s="1684"/>
      <c r="AA31" s="1684"/>
      <c r="AB31" s="1685"/>
      <c r="AC31" s="1692"/>
      <c r="AD31" s="1693"/>
      <c r="AE31" s="1693"/>
      <c r="AF31" s="1693"/>
      <c r="AG31" s="1693"/>
      <c r="AH31" s="1693"/>
      <c r="AI31" s="1694"/>
      <c r="AJ31" s="1683" t="str">
        <f>IF(W31="","",W31)</f>
        <v/>
      </c>
      <c r="AK31" s="1684"/>
      <c r="AL31" s="1684"/>
      <c r="AM31" s="1684"/>
      <c r="AN31" s="1684"/>
      <c r="AO31" s="1684"/>
      <c r="AP31" s="1685"/>
      <c r="AQ31" s="1730" t="str">
        <f>IF(Q31="","",IF(Q31&lt;&gt;0,IF(Q31="N.D","N.D",((AJ31*VLOOKUP(Q31,$CZ$14:$DQ$30,10,FALSE)/20)))))</f>
        <v/>
      </c>
      <c r="AR31" s="1687"/>
      <c r="AS31" s="1687"/>
      <c r="AT31" s="1687"/>
      <c r="AU31" s="1687"/>
      <c r="AV31" s="1688"/>
      <c r="AW31" s="1660">
        <v>37</v>
      </c>
      <c r="AX31" s="1661"/>
      <c r="AY31" s="1661"/>
      <c r="AZ31" s="1661"/>
      <c r="BA31" s="1716" t="str">
        <f>IF('INGRESO DE DATOS'!A116&lt;&gt;"",'INGRESO DE DATOS'!A116,"")</f>
        <v/>
      </c>
      <c r="BB31" s="1717"/>
      <c r="BC31" s="1717"/>
      <c r="BD31" s="1717"/>
      <c r="BE31" s="1717"/>
      <c r="BF31" s="1718"/>
      <c r="BG31" s="1686"/>
      <c r="BH31" s="1687"/>
      <c r="BI31" s="1687"/>
      <c r="BJ31" s="1687"/>
      <c r="BK31" s="1729"/>
      <c r="BL31" s="1716" t="str">
        <f>IF('INGRESO DE DATOS'!N116&lt;&gt;"",'INGRESO DE DATOS'!N116,"")</f>
        <v/>
      </c>
      <c r="BM31" s="1717"/>
      <c r="BN31" s="1717"/>
      <c r="BO31" s="1717"/>
      <c r="BP31" s="1717"/>
      <c r="BQ31" s="1718"/>
      <c r="BR31" s="1683" t="str">
        <f>IF('INGRESO DE DATOS'!O116&lt;&gt;"",'INGRESO DE DATOS'!O116,"")</f>
        <v/>
      </c>
      <c r="BS31" s="1684"/>
      <c r="BT31" s="1684"/>
      <c r="BU31" s="1684"/>
      <c r="BV31" s="1684"/>
      <c r="BW31" s="1685"/>
      <c r="BX31" s="1692"/>
      <c r="BY31" s="1693"/>
      <c r="BZ31" s="1693"/>
      <c r="CA31" s="1693"/>
      <c r="CB31" s="1693"/>
      <c r="CC31" s="1693"/>
      <c r="CD31" s="1694"/>
      <c r="CE31" s="1683" t="str">
        <f>IF(BR31="","",BR31)</f>
        <v/>
      </c>
      <c r="CF31" s="1684"/>
      <c r="CG31" s="1684"/>
      <c r="CH31" s="1684"/>
      <c r="CI31" s="1684"/>
      <c r="CJ31" s="1684"/>
      <c r="CK31" s="1685"/>
      <c r="CL31" s="1730" t="str">
        <f>IF(BL31="","",IF(BL31&lt;&gt;0,IF(BL31="N.D","N.D",((BR31*VLOOKUP(BL31,$CZ$14:$DQ$30,10,FALSE)*20)))))</f>
        <v/>
      </c>
      <c r="CM31" s="1687"/>
      <c r="CN31" s="1687"/>
      <c r="CO31" s="1687"/>
      <c r="CP31" s="1687"/>
      <c r="CQ31" s="1687"/>
      <c r="CR31" s="1688"/>
      <c r="CZ31" s="1839" t="s">
        <v>343</v>
      </c>
      <c r="DA31" s="1839"/>
      <c r="DB31" s="1839"/>
      <c r="DC31" s="1839"/>
      <c r="DD31" s="1839"/>
      <c r="DE31" s="1839"/>
      <c r="DF31" s="1839"/>
      <c r="DG31" s="1839"/>
      <c r="DH31" s="1839"/>
      <c r="DI31" s="1842">
        <v>3</v>
      </c>
      <c r="DJ31" s="1842"/>
      <c r="DK31" s="1842"/>
      <c r="DL31" s="1842"/>
      <c r="DM31" s="1842"/>
      <c r="DN31" s="1842"/>
      <c r="DO31" s="1842"/>
      <c r="DP31" s="1842"/>
      <c r="DQ31" s="1842"/>
    </row>
    <row r="32" spans="2:121" ht="15.75" customHeight="1" thickTop="1" x14ac:dyDescent="0.2">
      <c r="B32" s="1732" t="s">
        <v>53</v>
      </c>
      <c r="C32" s="1733"/>
      <c r="D32" s="1733"/>
      <c r="E32" s="1733"/>
      <c r="F32" s="1733"/>
      <c r="G32" s="1733"/>
      <c r="H32" s="1733"/>
      <c r="I32" s="1733"/>
      <c r="J32" s="1733"/>
      <c r="K32" s="1734"/>
      <c r="L32" s="1692"/>
      <c r="M32" s="1693"/>
      <c r="N32" s="1693"/>
      <c r="O32" s="1693"/>
      <c r="P32" s="1694"/>
      <c r="Q32" s="1692"/>
      <c r="R32" s="1693"/>
      <c r="S32" s="1693"/>
      <c r="T32" s="1693"/>
      <c r="U32" s="1693"/>
      <c r="V32" s="1694"/>
      <c r="W32" s="1692"/>
      <c r="X32" s="1693"/>
      <c r="Y32" s="1693"/>
      <c r="Z32" s="1693"/>
      <c r="AA32" s="1693"/>
      <c r="AB32" s="1694"/>
      <c r="AC32" s="1692"/>
      <c r="AD32" s="1693"/>
      <c r="AE32" s="1693"/>
      <c r="AF32" s="1693"/>
      <c r="AG32" s="1693"/>
      <c r="AH32" s="1693"/>
      <c r="AI32" s="1694"/>
      <c r="AJ32" s="1692"/>
      <c r="AK32" s="1693"/>
      <c r="AL32" s="1693"/>
      <c r="AM32" s="1693"/>
      <c r="AN32" s="1693"/>
      <c r="AO32" s="1693"/>
      <c r="AP32" s="1694"/>
      <c r="AQ32" s="1692"/>
      <c r="AR32" s="1693"/>
      <c r="AS32" s="1693"/>
      <c r="AT32" s="1693"/>
      <c r="AU32" s="1693"/>
      <c r="AV32" s="1731"/>
      <c r="AW32" s="1712">
        <v>38</v>
      </c>
      <c r="AX32" s="1693"/>
      <c r="AY32" s="1693"/>
      <c r="AZ32" s="1694"/>
      <c r="BA32" s="1716" t="str">
        <f>IF('INGRESO DE DATOS'!A117&lt;&gt;"",'INGRESO DE DATOS'!A117,"")</f>
        <v/>
      </c>
      <c r="BB32" s="1717"/>
      <c r="BC32" s="1717"/>
      <c r="BD32" s="1717"/>
      <c r="BE32" s="1717"/>
      <c r="BF32" s="1718"/>
      <c r="BG32" s="1686"/>
      <c r="BH32" s="1687"/>
      <c r="BI32" s="1687"/>
      <c r="BJ32" s="1687"/>
      <c r="BK32" s="1729"/>
      <c r="BL32" s="1716" t="str">
        <f>IF('INGRESO DE DATOS'!N117&lt;&gt;"",'INGRESO DE DATOS'!N117,"")</f>
        <v/>
      </c>
      <c r="BM32" s="1717"/>
      <c r="BN32" s="1717"/>
      <c r="BO32" s="1717"/>
      <c r="BP32" s="1717"/>
      <c r="BQ32" s="1718"/>
      <c r="BR32" s="1683" t="str">
        <f>IF('INGRESO DE DATOS'!O117&lt;&gt;"",'INGRESO DE DATOS'!O117,"")</f>
        <v/>
      </c>
      <c r="BS32" s="1684"/>
      <c r="BT32" s="1684"/>
      <c r="BU32" s="1684"/>
      <c r="BV32" s="1684"/>
      <c r="BW32" s="1685"/>
      <c r="BX32" s="1692"/>
      <c r="BY32" s="1693"/>
      <c r="BZ32" s="1693"/>
      <c r="CA32" s="1693"/>
      <c r="CB32" s="1693"/>
      <c r="CC32" s="1693"/>
      <c r="CD32" s="1694"/>
      <c r="CE32" s="1683" t="str">
        <f>IF(BR32="","",BR32)</f>
        <v/>
      </c>
      <c r="CF32" s="1684"/>
      <c r="CG32" s="1684"/>
      <c r="CH32" s="1684"/>
      <c r="CI32" s="1684"/>
      <c r="CJ32" s="1684"/>
      <c r="CK32" s="1685"/>
      <c r="CL32" s="1730" t="str">
        <f>IF(BL32="","",IF(BL32&lt;&gt;0,IF(BL32="N.D","N.D",((BR32*VLOOKUP(BL32,$CZ$14:$DQ$30,10,FALSE)*20)))))</f>
        <v/>
      </c>
      <c r="CM32" s="1687"/>
      <c r="CN32" s="1687"/>
      <c r="CO32" s="1687"/>
      <c r="CP32" s="1687"/>
      <c r="CQ32" s="1687"/>
      <c r="CR32" s="1688"/>
    </row>
    <row r="33" spans="2:119" ht="15.75" customHeight="1" x14ac:dyDescent="0.2">
      <c r="B33" s="1660">
        <v>17</v>
      </c>
      <c r="C33" s="1661"/>
      <c r="D33" s="1661"/>
      <c r="E33" s="1661"/>
      <c r="F33" s="1716" t="str">
        <f>IF('INGRESO DE DATOS'!A92&lt;&gt;"",'INGRESO DE DATOS'!A92,"")</f>
        <v/>
      </c>
      <c r="G33" s="1717"/>
      <c r="H33" s="1717"/>
      <c r="I33" s="1717"/>
      <c r="J33" s="1717"/>
      <c r="K33" s="1718"/>
      <c r="L33" s="1686"/>
      <c r="M33" s="1687"/>
      <c r="N33" s="1687"/>
      <c r="O33" s="1687"/>
      <c r="P33" s="1729"/>
      <c r="Q33" s="1716" t="str">
        <f>IF('INGRESO DE DATOS'!N92&lt;&gt;"",'INGRESO DE DATOS'!N92,"")</f>
        <v/>
      </c>
      <c r="R33" s="1717"/>
      <c r="S33" s="1717"/>
      <c r="T33" s="1717"/>
      <c r="U33" s="1717"/>
      <c r="V33" s="1718"/>
      <c r="W33" s="1683" t="str">
        <f>IF('INGRESO DE DATOS'!O92&lt;&gt;"",'INGRESO DE DATOS'!O92,"")</f>
        <v/>
      </c>
      <c r="X33" s="1684"/>
      <c r="Y33" s="1684"/>
      <c r="Z33" s="1684"/>
      <c r="AA33" s="1684"/>
      <c r="AB33" s="1685"/>
      <c r="AC33" s="1692"/>
      <c r="AD33" s="1693"/>
      <c r="AE33" s="1693"/>
      <c r="AF33" s="1693"/>
      <c r="AG33" s="1693"/>
      <c r="AH33" s="1693"/>
      <c r="AI33" s="1694"/>
      <c r="AJ33" s="1683" t="str">
        <f>IF(W33="","",W33)</f>
        <v/>
      </c>
      <c r="AK33" s="1684"/>
      <c r="AL33" s="1684"/>
      <c r="AM33" s="1684"/>
      <c r="AN33" s="1684"/>
      <c r="AO33" s="1684"/>
      <c r="AP33" s="1685"/>
      <c r="AQ33" s="1730" t="str">
        <f>IF(Q33="","",IF(Q33&lt;&gt;0,IF(Q33="N.D","N.D",((AJ33*VLOOKUP(Q33,$CZ$14:$DQ$30,10,FALSE)/20)))))</f>
        <v/>
      </c>
      <c r="AR33" s="1687"/>
      <c r="AS33" s="1687"/>
      <c r="AT33" s="1687"/>
      <c r="AU33" s="1687"/>
      <c r="AV33" s="1688"/>
      <c r="AW33" s="1660">
        <v>39</v>
      </c>
      <c r="AX33" s="1661"/>
      <c r="AY33" s="1661"/>
      <c r="AZ33" s="1661"/>
      <c r="BA33" s="1716" t="str">
        <f>IF('INGRESO DE DATOS'!A118&lt;&gt;"",'INGRESO DE DATOS'!A118,"")</f>
        <v/>
      </c>
      <c r="BB33" s="1717"/>
      <c r="BC33" s="1717"/>
      <c r="BD33" s="1717"/>
      <c r="BE33" s="1717"/>
      <c r="BF33" s="1718"/>
      <c r="BG33" s="1686"/>
      <c r="BH33" s="1687"/>
      <c r="BI33" s="1687"/>
      <c r="BJ33" s="1687"/>
      <c r="BK33" s="1729"/>
      <c r="BL33" s="1716" t="str">
        <f>IF('INGRESO DE DATOS'!N118&lt;&gt;"",'INGRESO DE DATOS'!N118,"")</f>
        <v/>
      </c>
      <c r="BM33" s="1717"/>
      <c r="BN33" s="1717"/>
      <c r="BO33" s="1717"/>
      <c r="BP33" s="1717"/>
      <c r="BQ33" s="1718"/>
      <c r="BR33" s="1683" t="str">
        <f>IF('INGRESO DE DATOS'!O118&lt;&gt;"",'INGRESO DE DATOS'!O118,"")</f>
        <v/>
      </c>
      <c r="BS33" s="1684"/>
      <c r="BT33" s="1684"/>
      <c r="BU33" s="1684"/>
      <c r="BV33" s="1684"/>
      <c r="BW33" s="1685"/>
      <c r="BX33" s="1692"/>
      <c r="BY33" s="1693"/>
      <c r="BZ33" s="1693"/>
      <c r="CA33" s="1693"/>
      <c r="CB33" s="1693"/>
      <c r="CC33" s="1693"/>
      <c r="CD33" s="1694"/>
      <c r="CE33" s="1683" t="str">
        <f>IF(BR33="","",BR33)</f>
        <v/>
      </c>
      <c r="CF33" s="1684"/>
      <c r="CG33" s="1684"/>
      <c r="CH33" s="1684"/>
      <c r="CI33" s="1684"/>
      <c r="CJ33" s="1684"/>
      <c r="CK33" s="1685"/>
      <c r="CL33" s="1730" t="str">
        <f>IF(BL33="","",IF(BL33&lt;&gt;0,IF(BL33="N.D","N.D",((BR33*VLOOKUP(BL33,$CZ$14:$DQ$30,10,FALSE)*20)))))</f>
        <v/>
      </c>
      <c r="CM33" s="1687"/>
      <c r="CN33" s="1687"/>
      <c r="CO33" s="1687"/>
      <c r="CP33" s="1687"/>
      <c r="CQ33" s="1687"/>
      <c r="CR33" s="1688"/>
    </row>
    <row r="34" spans="2:119" ht="15.75" customHeight="1" x14ac:dyDescent="0.2">
      <c r="B34" s="1660">
        <v>18</v>
      </c>
      <c r="C34" s="1661"/>
      <c r="D34" s="1661"/>
      <c r="E34" s="1661"/>
      <c r="F34" s="1716" t="str">
        <f>IF('INGRESO DE DATOS'!A93&lt;&gt;"",'INGRESO DE DATOS'!A93,"")</f>
        <v/>
      </c>
      <c r="G34" s="1717"/>
      <c r="H34" s="1717"/>
      <c r="I34" s="1717"/>
      <c r="J34" s="1717"/>
      <c r="K34" s="1718"/>
      <c r="L34" s="1686"/>
      <c r="M34" s="1687"/>
      <c r="N34" s="1687"/>
      <c r="O34" s="1687"/>
      <c r="P34" s="1729"/>
      <c r="Q34" s="1716" t="str">
        <f>IF('INGRESO DE DATOS'!N93&lt;&gt;"",'INGRESO DE DATOS'!N93,"")</f>
        <v/>
      </c>
      <c r="R34" s="1717"/>
      <c r="S34" s="1717"/>
      <c r="T34" s="1717"/>
      <c r="U34" s="1717"/>
      <c r="V34" s="1718"/>
      <c r="W34" s="1683" t="str">
        <f>IF('INGRESO DE DATOS'!O93&lt;&gt;"",'INGRESO DE DATOS'!O93,"")</f>
        <v/>
      </c>
      <c r="X34" s="1684"/>
      <c r="Y34" s="1684"/>
      <c r="Z34" s="1684"/>
      <c r="AA34" s="1684"/>
      <c r="AB34" s="1685"/>
      <c r="AC34" s="1692"/>
      <c r="AD34" s="1693"/>
      <c r="AE34" s="1693"/>
      <c r="AF34" s="1693"/>
      <c r="AG34" s="1693"/>
      <c r="AH34" s="1693"/>
      <c r="AI34" s="1694"/>
      <c r="AJ34" s="1683" t="str">
        <f>IF(W34="","",W34)</f>
        <v/>
      </c>
      <c r="AK34" s="1684"/>
      <c r="AL34" s="1684"/>
      <c r="AM34" s="1684"/>
      <c r="AN34" s="1684"/>
      <c r="AO34" s="1684"/>
      <c r="AP34" s="1685"/>
      <c r="AQ34" s="1730" t="str">
        <f>IF(Q34="","",IF(Q34&lt;&gt;0,IF(Q34="N.D","N.D",((AJ34*VLOOKUP(Q34,$CZ$14:$DQ$30,10,FALSE)/20)))))</f>
        <v/>
      </c>
      <c r="AR34" s="1687"/>
      <c r="AS34" s="1687"/>
      <c r="AT34" s="1687"/>
      <c r="AU34" s="1687"/>
      <c r="AV34" s="1688"/>
      <c r="AW34" s="1660">
        <v>40</v>
      </c>
      <c r="AX34" s="1661"/>
      <c r="AY34" s="1661"/>
      <c r="AZ34" s="1661"/>
      <c r="BA34" s="1716" t="str">
        <f>IF('INGRESO DE DATOS'!A119&lt;&gt;"",'INGRESO DE DATOS'!A119,"")</f>
        <v/>
      </c>
      <c r="BB34" s="1717"/>
      <c r="BC34" s="1717"/>
      <c r="BD34" s="1717"/>
      <c r="BE34" s="1717"/>
      <c r="BF34" s="1718"/>
      <c r="BG34" s="1686"/>
      <c r="BH34" s="1687"/>
      <c r="BI34" s="1687"/>
      <c r="BJ34" s="1687"/>
      <c r="BK34" s="1729"/>
      <c r="BL34" s="1716" t="str">
        <f>IF('INGRESO DE DATOS'!N119&lt;&gt;"",'INGRESO DE DATOS'!N119,"")</f>
        <v/>
      </c>
      <c r="BM34" s="1717"/>
      <c r="BN34" s="1717"/>
      <c r="BO34" s="1717"/>
      <c r="BP34" s="1717"/>
      <c r="BQ34" s="1718"/>
      <c r="BR34" s="1683" t="str">
        <f>IF('INGRESO DE DATOS'!O119&lt;&gt;"",'INGRESO DE DATOS'!O119,"")</f>
        <v/>
      </c>
      <c r="BS34" s="1684"/>
      <c r="BT34" s="1684"/>
      <c r="BU34" s="1684"/>
      <c r="BV34" s="1684"/>
      <c r="BW34" s="1685"/>
      <c r="BX34" s="1692"/>
      <c r="BY34" s="1693"/>
      <c r="BZ34" s="1693"/>
      <c r="CA34" s="1693"/>
      <c r="CB34" s="1693"/>
      <c r="CC34" s="1693"/>
      <c r="CD34" s="1694"/>
      <c r="CE34" s="1683" t="str">
        <f>IF(BR34="","",BR34)</f>
        <v/>
      </c>
      <c r="CF34" s="1684"/>
      <c r="CG34" s="1684"/>
      <c r="CH34" s="1684"/>
      <c r="CI34" s="1684"/>
      <c r="CJ34" s="1684"/>
      <c r="CK34" s="1685"/>
      <c r="CL34" s="1730" t="str">
        <f>IF(BL34="","",IF(BL34&lt;&gt;0,IF(BL34="N.D","N.D",((BR34*VLOOKUP(BL34,$CZ$14:$DQ$30,10,FALSE)*20)))))</f>
        <v/>
      </c>
      <c r="CM34" s="1687"/>
      <c r="CN34" s="1687"/>
      <c r="CO34" s="1687"/>
      <c r="CP34" s="1687"/>
      <c r="CQ34" s="1687"/>
      <c r="CR34" s="1688"/>
    </row>
    <row r="35" spans="2:119" ht="15.75" customHeight="1" x14ac:dyDescent="0.2">
      <c r="B35" s="1660">
        <v>19</v>
      </c>
      <c r="C35" s="1661"/>
      <c r="D35" s="1661"/>
      <c r="E35" s="1661"/>
      <c r="F35" s="1716" t="str">
        <f>IF('INGRESO DE DATOS'!A94&lt;&gt;"",'INGRESO DE DATOS'!A94,"")</f>
        <v/>
      </c>
      <c r="G35" s="1717"/>
      <c r="H35" s="1717"/>
      <c r="I35" s="1717"/>
      <c r="J35" s="1717"/>
      <c r="K35" s="1718"/>
      <c r="L35" s="1686"/>
      <c r="M35" s="1687"/>
      <c r="N35" s="1687"/>
      <c r="O35" s="1687"/>
      <c r="P35" s="1729"/>
      <c r="Q35" s="1716" t="str">
        <f>IF('INGRESO DE DATOS'!N94&lt;&gt;"",'INGRESO DE DATOS'!N94,"")</f>
        <v/>
      </c>
      <c r="R35" s="1717"/>
      <c r="S35" s="1717"/>
      <c r="T35" s="1717"/>
      <c r="U35" s="1717"/>
      <c r="V35" s="1718"/>
      <c r="W35" s="1683" t="str">
        <f>IF('INGRESO DE DATOS'!O94&lt;&gt;"",'INGRESO DE DATOS'!O94,"")</f>
        <v/>
      </c>
      <c r="X35" s="1684"/>
      <c r="Y35" s="1684"/>
      <c r="Z35" s="1684"/>
      <c r="AA35" s="1684"/>
      <c r="AB35" s="1685"/>
      <c r="AC35" s="1692"/>
      <c r="AD35" s="1693"/>
      <c r="AE35" s="1693"/>
      <c r="AF35" s="1693"/>
      <c r="AG35" s="1693"/>
      <c r="AH35" s="1693"/>
      <c r="AI35" s="1694"/>
      <c r="AJ35" s="1683" t="str">
        <f>IF(W35="","",W35)</f>
        <v/>
      </c>
      <c r="AK35" s="1684"/>
      <c r="AL35" s="1684"/>
      <c r="AM35" s="1684"/>
      <c r="AN35" s="1684"/>
      <c r="AO35" s="1684"/>
      <c r="AP35" s="1685"/>
      <c r="AQ35" s="1730" t="str">
        <f>IF(Q35="","",IF(Q35&lt;&gt;0,IF(Q35="N.D","N.D",((AJ35*VLOOKUP(Q35,$CZ$14:$DQ$30,10,FALSE)/20)))))</f>
        <v/>
      </c>
      <c r="AR35" s="1687"/>
      <c r="AS35" s="1687"/>
      <c r="AT35" s="1687"/>
      <c r="AU35" s="1687"/>
      <c r="AV35" s="1688"/>
      <c r="AW35" s="1660">
        <v>41</v>
      </c>
      <c r="AX35" s="1661"/>
      <c r="AY35" s="1661"/>
      <c r="AZ35" s="1661"/>
      <c r="BA35" s="1716" t="str">
        <f>IF('INGRESO DE DATOS'!A120&lt;&gt;"",'INGRESO DE DATOS'!A120,"")</f>
        <v/>
      </c>
      <c r="BB35" s="1717"/>
      <c r="BC35" s="1717"/>
      <c r="BD35" s="1717"/>
      <c r="BE35" s="1717"/>
      <c r="BF35" s="1718"/>
      <c r="BG35" s="1686"/>
      <c r="BH35" s="1687"/>
      <c r="BI35" s="1687"/>
      <c r="BJ35" s="1687"/>
      <c r="BK35" s="1729"/>
      <c r="BL35" s="1716" t="str">
        <f>IF('INGRESO DE DATOS'!N120&lt;&gt;"",'INGRESO DE DATOS'!N120,"")</f>
        <v/>
      </c>
      <c r="BM35" s="1717"/>
      <c r="BN35" s="1717"/>
      <c r="BO35" s="1717"/>
      <c r="BP35" s="1717"/>
      <c r="BQ35" s="1718"/>
      <c r="BR35" s="1683" t="str">
        <f>IF('INGRESO DE DATOS'!O120&lt;&gt;"",'INGRESO DE DATOS'!O120,"")</f>
        <v/>
      </c>
      <c r="BS35" s="1684"/>
      <c r="BT35" s="1684"/>
      <c r="BU35" s="1684"/>
      <c r="BV35" s="1684"/>
      <c r="BW35" s="1685"/>
      <c r="BX35" s="1692"/>
      <c r="BY35" s="1693"/>
      <c r="BZ35" s="1693"/>
      <c r="CA35" s="1693"/>
      <c r="CB35" s="1693"/>
      <c r="CC35" s="1693"/>
      <c r="CD35" s="1694"/>
      <c r="CE35" s="1683" t="str">
        <f>IF(BR35="","",BR35)</f>
        <v/>
      </c>
      <c r="CF35" s="1684"/>
      <c r="CG35" s="1684"/>
      <c r="CH35" s="1684"/>
      <c r="CI35" s="1684"/>
      <c r="CJ35" s="1684"/>
      <c r="CK35" s="1685"/>
      <c r="CL35" s="1730" t="str">
        <f>IF(BL35="","",IF(BL35&lt;&gt;0,IF(BL35="N.D","N.D",((BR35*VLOOKUP(BL35,$CZ$14:$DQ$30,10,FALSE)*20)))))</f>
        <v/>
      </c>
      <c r="CM35" s="1687"/>
      <c r="CN35" s="1687"/>
      <c r="CO35" s="1687"/>
      <c r="CP35" s="1687"/>
      <c r="CQ35" s="1687"/>
      <c r="CR35" s="1688"/>
    </row>
    <row r="36" spans="2:119" ht="15.75" customHeight="1" x14ac:dyDescent="0.2">
      <c r="B36" s="1660">
        <v>20</v>
      </c>
      <c r="C36" s="1661"/>
      <c r="D36" s="1661"/>
      <c r="E36" s="1661"/>
      <c r="F36" s="1716" t="str">
        <f>IF('INGRESO DE DATOS'!A95&lt;&gt;"",'INGRESO DE DATOS'!A95,"")</f>
        <v/>
      </c>
      <c r="G36" s="1717"/>
      <c r="H36" s="1717"/>
      <c r="I36" s="1717"/>
      <c r="J36" s="1717"/>
      <c r="K36" s="1718"/>
      <c r="L36" s="1686"/>
      <c r="M36" s="1687"/>
      <c r="N36" s="1687"/>
      <c r="O36" s="1687"/>
      <c r="P36" s="1729"/>
      <c r="Q36" s="1716" t="str">
        <f>IF('INGRESO DE DATOS'!N95&lt;&gt;"",'INGRESO DE DATOS'!N95,"")</f>
        <v/>
      </c>
      <c r="R36" s="1717"/>
      <c r="S36" s="1717"/>
      <c r="T36" s="1717"/>
      <c r="U36" s="1717"/>
      <c r="V36" s="1718"/>
      <c r="W36" s="1683" t="str">
        <f>IF('INGRESO DE DATOS'!O95&lt;&gt;"",'INGRESO DE DATOS'!O95,"")</f>
        <v/>
      </c>
      <c r="X36" s="1684"/>
      <c r="Y36" s="1684"/>
      <c r="Z36" s="1684"/>
      <c r="AA36" s="1684"/>
      <c r="AB36" s="1685"/>
      <c r="AC36" s="1692"/>
      <c r="AD36" s="1693"/>
      <c r="AE36" s="1693"/>
      <c r="AF36" s="1693"/>
      <c r="AG36" s="1693"/>
      <c r="AH36" s="1693"/>
      <c r="AI36" s="1694"/>
      <c r="AJ36" s="1683" t="str">
        <f>IF(W36="","",W36)</f>
        <v/>
      </c>
      <c r="AK36" s="1684"/>
      <c r="AL36" s="1684"/>
      <c r="AM36" s="1684"/>
      <c r="AN36" s="1684"/>
      <c r="AO36" s="1684"/>
      <c r="AP36" s="1685"/>
      <c r="AQ36" s="1730" t="str">
        <f>IF(Q36="","",IF(Q36&lt;&gt;0,IF(Q36="N.D","N.D",((AJ36*VLOOKUP(Q36,$CZ$14:$DQ$30,10,FALSE)/20)))))</f>
        <v/>
      </c>
      <c r="AR36" s="1687"/>
      <c r="AS36" s="1687"/>
      <c r="AT36" s="1687"/>
      <c r="AU36" s="1687"/>
      <c r="AV36" s="1688"/>
      <c r="AW36" s="1732" t="s">
        <v>53</v>
      </c>
      <c r="AX36" s="1733"/>
      <c r="AY36" s="1733"/>
      <c r="AZ36" s="1733"/>
      <c r="BA36" s="1733"/>
      <c r="BB36" s="1733"/>
      <c r="BC36" s="1733"/>
      <c r="BD36" s="1733"/>
      <c r="BE36" s="1733"/>
      <c r="BF36" s="1734"/>
      <c r="BG36" s="1692"/>
      <c r="BH36" s="1693"/>
      <c r="BI36" s="1693"/>
      <c r="BJ36" s="1693"/>
      <c r="BK36" s="1694"/>
      <c r="BL36" s="1692"/>
      <c r="BM36" s="1693"/>
      <c r="BN36" s="1693"/>
      <c r="BO36" s="1693"/>
      <c r="BP36" s="1693"/>
      <c r="BQ36" s="1694"/>
      <c r="BR36" s="1692"/>
      <c r="BS36" s="1693"/>
      <c r="BT36" s="1693"/>
      <c r="BU36" s="1693"/>
      <c r="BV36" s="1693"/>
      <c r="BW36" s="1694"/>
      <c r="BX36" s="1692"/>
      <c r="BY36" s="1693"/>
      <c r="BZ36" s="1693"/>
      <c r="CA36" s="1693"/>
      <c r="CB36" s="1693"/>
      <c r="CC36" s="1693"/>
      <c r="CD36" s="1694"/>
      <c r="CE36" s="1692"/>
      <c r="CF36" s="1693"/>
      <c r="CG36" s="1693"/>
      <c r="CH36" s="1693"/>
      <c r="CI36" s="1693"/>
      <c r="CJ36" s="1693"/>
      <c r="CK36" s="1694"/>
      <c r="CL36" s="1692"/>
      <c r="CM36" s="1693"/>
      <c r="CN36" s="1693"/>
      <c r="CO36" s="1693"/>
      <c r="CP36" s="1693"/>
      <c r="CQ36" s="1693"/>
      <c r="CR36" s="1731"/>
    </row>
    <row r="37" spans="2:119" ht="15.75" customHeight="1" x14ac:dyDescent="0.2">
      <c r="B37" s="1660">
        <v>21</v>
      </c>
      <c r="C37" s="1661"/>
      <c r="D37" s="1661"/>
      <c r="E37" s="1661"/>
      <c r="F37" s="1716" t="str">
        <f>IF('INGRESO DE DATOS'!A96&lt;&gt;"",'INGRESO DE DATOS'!A96,"")</f>
        <v/>
      </c>
      <c r="G37" s="1717"/>
      <c r="H37" s="1717"/>
      <c r="I37" s="1717"/>
      <c r="J37" s="1717"/>
      <c r="K37" s="1718"/>
      <c r="L37" s="1686"/>
      <c r="M37" s="1687"/>
      <c r="N37" s="1687"/>
      <c r="O37" s="1687"/>
      <c r="P37" s="1729"/>
      <c r="Q37" s="1716" t="str">
        <f>IF('INGRESO DE DATOS'!N96&lt;&gt;"",'INGRESO DE DATOS'!N96,"")</f>
        <v/>
      </c>
      <c r="R37" s="1717"/>
      <c r="S37" s="1717"/>
      <c r="T37" s="1717"/>
      <c r="U37" s="1717"/>
      <c r="V37" s="1718"/>
      <c r="W37" s="1683" t="str">
        <f>IF('INGRESO DE DATOS'!O96&lt;&gt;"",'INGRESO DE DATOS'!O96,"")</f>
        <v/>
      </c>
      <c r="X37" s="1684"/>
      <c r="Y37" s="1684"/>
      <c r="Z37" s="1684"/>
      <c r="AA37" s="1684"/>
      <c r="AB37" s="1685"/>
      <c r="AC37" s="1692"/>
      <c r="AD37" s="1693"/>
      <c r="AE37" s="1693"/>
      <c r="AF37" s="1693"/>
      <c r="AG37" s="1693"/>
      <c r="AH37" s="1693"/>
      <c r="AI37" s="1694"/>
      <c r="AJ37" s="1683" t="str">
        <f>IF(W37="","",W37)</f>
        <v/>
      </c>
      <c r="AK37" s="1684"/>
      <c r="AL37" s="1684"/>
      <c r="AM37" s="1684"/>
      <c r="AN37" s="1684"/>
      <c r="AO37" s="1684"/>
      <c r="AP37" s="1685"/>
      <c r="AQ37" s="1730" t="str">
        <f>IF(Q37="","",IF(Q37&lt;&gt;0,IF(Q37="N.D","N.D",((AJ37*VLOOKUP(Q37,$CZ$14:$DQ$30,10,FALSE)/20)))))</f>
        <v/>
      </c>
      <c r="AR37" s="1687"/>
      <c r="AS37" s="1687"/>
      <c r="AT37" s="1687"/>
      <c r="AU37" s="1687"/>
      <c r="AV37" s="1688"/>
      <c r="AW37" s="1660">
        <v>42</v>
      </c>
      <c r="AX37" s="1661"/>
      <c r="AY37" s="1661"/>
      <c r="AZ37" s="1661"/>
      <c r="BA37" s="1716" t="str">
        <f>IF('INGRESO DE DATOS'!A122&lt;&gt;"",'INGRESO DE DATOS'!A122,"")</f>
        <v/>
      </c>
      <c r="BB37" s="1717"/>
      <c r="BC37" s="1717"/>
      <c r="BD37" s="1717"/>
      <c r="BE37" s="1717"/>
      <c r="BF37" s="1718"/>
      <c r="BG37" s="1686"/>
      <c r="BH37" s="1687"/>
      <c r="BI37" s="1687"/>
      <c r="BJ37" s="1687"/>
      <c r="BK37" s="1729"/>
      <c r="BL37" s="1716" t="str">
        <f>IF('INGRESO DE DATOS'!N122&lt;&gt;"",'INGRESO DE DATOS'!N122,"")</f>
        <v/>
      </c>
      <c r="BM37" s="1717"/>
      <c r="BN37" s="1717"/>
      <c r="BO37" s="1717"/>
      <c r="BP37" s="1717"/>
      <c r="BQ37" s="1718"/>
      <c r="BR37" s="1683" t="str">
        <f>IF('INGRESO DE DATOS'!O122&lt;&gt;"",'INGRESO DE DATOS'!O122,"")</f>
        <v/>
      </c>
      <c r="BS37" s="1684"/>
      <c r="BT37" s="1684"/>
      <c r="BU37" s="1684"/>
      <c r="BV37" s="1684"/>
      <c r="BW37" s="1685"/>
      <c r="BX37" s="1692"/>
      <c r="BY37" s="1693"/>
      <c r="BZ37" s="1693"/>
      <c r="CA37" s="1693"/>
      <c r="CB37" s="1693"/>
      <c r="CC37" s="1693"/>
      <c r="CD37" s="1694"/>
      <c r="CE37" s="1683" t="str">
        <f>IF(BR37="","",BR37)</f>
        <v/>
      </c>
      <c r="CF37" s="1684"/>
      <c r="CG37" s="1684"/>
      <c r="CH37" s="1684"/>
      <c r="CI37" s="1684"/>
      <c r="CJ37" s="1684"/>
      <c r="CK37" s="1685"/>
      <c r="CL37" s="1730" t="str">
        <f>IF(BL37="","",IF(BL37&lt;&gt;0,IF(BL37="N.D","N.D",((BR37*VLOOKUP(BL37,$CZ$14:$DQ$30,10,FALSE)/20)))))</f>
        <v/>
      </c>
      <c r="CM37" s="1687"/>
      <c r="CN37" s="1687"/>
      <c r="CO37" s="1687"/>
      <c r="CP37" s="1687"/>
      <c r="CQ37" s="1687"/>
      <c r="CR37" s="1688"/>
    </row>
    <row r="38" spans="2:119" ht="15.75" customHeight="1" x14ac:dyDescent="0.2">
      <c r="B38" s="1732" t="s">
        <v>53</v>
      </c>
      <c r="C38" s="1733"/>
      <c r="D38" s="1733"/>
      <c r="E38" s="1733"/>
      <c r="F38" s="1733"/>
      <c r="G38" s="1733"/>
      <c r="H38" s="1733"/>
      <c r="I38" s="1733"/>
      <c r="J38" s="1733"/>
      <c r="K38" s="1734"/>
      <c r="L38" s="1735"/>
      <c r="M38" s="1736"/>
      <c r="N38" s="1736"/>
      <c r="O38" s="1736"/>
      <c r="P38" s="1737"/>
      <c r="Q38" s="1735"/>
      <c r="R38" s="1736"/>
      <c r="S38" s="1736"/>
      <c r="T38" s="1736"/>
      <c r="U38" s="1736"/>
      <c r="V38" s="1737"/>
      <c r="W38" s="1692"/>
      <c r="X38" s="1693"/>
      <c r="Y38" s="1693"/>
      <c r="Z38" s="1693"/>
      <c r="AA38" s="1693"/>
      <c r="AB38" s="1694"/>
      <c r="AC38" s="1692"/>
      <c r="AD38" s="1693"/>
      <c r="AE38" s="1693"/>
      <c r="AF38" s="1693"/>
      <c r="AG38" s="1693"/>
      <c r="AH38" s="1693"/>
      <c r="AI38" s="1694"/>
      <c r="AJ38" s="1692"/>
      <c r="AK38" s="1693"/>
      <c r="AL38" s="1693"/>
      <c r="AM38" s="1693"/>
      <c r="AN38" s="1693"/>
      <c r="AO38" s="1693"/>
      <c r="AP38" s="1694"/>
      <c r="AQ38" s="1692"/>
      <c r="AR38" s="1693"/>
      <c r="AS38" s="1693"/>
      <c r="AT38" s="1693"/>
      <c r="AU38" s="1693"/>
      <c r="AV38" s="1731"/>
      <c r="AW38" s="1712">
        <v>43</v>
      </c>
      <c r="AX38" s="1693"/>
      <c r="AY38" s="1693"/>
      <c r="AZ38" s="1694"/>
      <c r="BA38" s="1716" t="str">
        <f>IF('INGRESO DE DATOS'!A123&lt;&gt;"",'INGRESO DE DATOS'!A123,"")</f>
        <v/>
      </c>
      <c r="BB38" s="1717"/>
      <c r="BC38" s="1717"/>
      <c r="BD38" s="1717"/>
      <c r="BE38" s="1717"/>
      <c r="BF38" s="1718"/>
      <c r="BG38" s="1686"/>
      <c r="BH38" s="1687"/>
      <c r="BI38" s="1687"/>
      <c r="BJ38" s="1687"/>
      <c r="BK38" s="1729"/>
      <c r="BL38" s="1716" t="str">
        <f>IF('INGRESO DE DATOS'!N123&lt;&gt;"",'INGRESO DE DATOS'!N123,"")</f>
        <v/>
      </c>
      <c r="BM38" s="1717"/>
      <c r="BN38" s="1717"/>
      <c r="BO38" s="1717"/>
      <c r="BP38" s="1717"/>
      <c r="BQ38" s="1718"/>
      <c r="BR38" s="1683" t="str">
        <f>IF('INGRESO DE DATOS'!O123&lt;&gt;"",'INGRESO DE DATOS'!O123,"")</f>
        <v/>
      </c>
      <c r="BS38" s="1684"/>
      <c r="BT38" s="1684"/>
      <c r="BU38" s="1684"/>
      <c r="BV38" s="1684"/>
      <c r="BW38" s="1685"/>
      <c r="BX38" s="1692"/>
      <c r="BY38" s="1693"/>
      <c r="BZ38" s="1693"/>
      <c r="CA38" s="1693"/>
      <c r="CB38" s="1693"/>
      <c r="CC38" s="1693"/>
      <c r="CD38" s="1694"/>
      <c r="CE38" s="1683" t="str">
        <f>IF(BR38="","",BR38)</f>
        <v/>
      </c>
      <c r="CF38" s="1684"/>
      <c r="CG38" s="1684"/>
      <c r="CH38" s="1684"/>
      <c r="CI38" s="1684"/>
      <c r="CJ38" s="1684"/>
      <c r="CK38" s="1685"/>
      <c r="CL38" s="1730" t="str">
        <f>IF(BL38="","",IF(BL38&lt;&gt;0,IF(BL38="N.D","N.D",((BR38*VLOOKUP(BL38,$CZ$14:$DQ$30,10,FALSE)/20)))))</f>
        <v/>
      </c>
      <c r="CM38" s="1687"/>
      <c r="CN38" s="1687"/>
      <c r="CO38" s="1687"/>
      <c r="CP38" s="1687"/>
      <c r="CQ38" s="1687"/>
      <c r="CR38" s="1688"/>
    </row>
    <row r="39" spans="2:119" ht="15.75" customHeight="1" x14ac:dyDescent="0.2">
      <c r="B39" s="1752">
        <v>22</v>
      </c>
      <c r="C39" s="1753"/>
      <c r="D39" s="1753"/>
      <c r="E39" s="1753"/>
      <c r="F39" s="1754" t="str">
        <f>IF('INGRESO DE DATOS'!A98&lt;&gt;"",'INGRESO DE DATOS'!A98,"")</f>
        <v/>
      </c>
      <c r="G39" s="1755"/>
      <c r="H39" s="1755"/>
      <c r="I39" s="1755"/>
      <c r="J39" s="1755"/>
      <c r="K39" s="1756"/>
      <c r="L39" s="1757"/>
      <c r="M39" s="1758"/>
      <c r="N39" s="1758"/>
      <c r="O39" s="1758"/>
      <c r="P39" s="1759"/>
      <c r="Q39" s="1754" t="str">
        <f>IF('INGRESO DE DATOS'!N98&lt;&gt;"",'INGRESO DE DATOS'!N98,"")</f>
        <v/>
      </c>
      <c r="R39" s="1755"/>
      <c r="S39" s="1755"/>
      <c r="T39" s="1755"/>
      <c r="U39" s="1755"/>
      <c r="V39" s="1756"/>
      <c r="W39" s="1760" t="str">
        <f>IF('INGRESO DE DATOS'!O98&lt;&gt;"",'INGRESO DE DATOS'!O98,"")</f>
        <v/>
      </c>
      <c r="X39" s="1761"/>
      <c r="Y39" s="1761"/>
      <c r="Z39" s="1761"/>
      <c r="AA39" s="1761"/>
      <c r="AB39" s="1762"/>
      <c r="AC39" s="1763"/>
      <c r="AD39" s="1764"/>
      <c r="AE39" s="1764"/>
      <c r="AF39" s="1764"/>
      <c r="AG39" s="1764"/>
      <c r="AH39" s="1764"/>
      <c r="AI39" s="1765"/>
      <c r="AJ39" s="1760" t="str">
        <f>IF(W39="","",W39)</f>
        <v/>
      </c>
      <c r="AK39" s="1761"/>
      <c r="AL39" s="1761"/>
      <c r="AM39" s="1761"/>
      <c r="AN39" s="1761"/>
      <c r="AO39" s="1761"/>
      <c r="AP39" s="1762"/>
      <c r="AQ39" s="1766" t="str">
        <f>IF(Q39="","",IF(Q39&lt;&gt;0,IF(Q39="N.D","N.D",((AJ39*VLOOKUP(Q39,$CZ$14:$DQ$30,10,FALSE)/20)))))</f>
        <v/>
      </c>
      <c r="AR39" s="1758"/>
      <c r="AS39" s="1758"/>
      <c r="AT39" s="1758"/>
      <c r="AU39" s="1758"/>
      <c r="AV39" s="1767"/>
      <c r="AW39" s="1752">
        <v>44</v>
      </c>
      <c r="AX39" s="1753"/>
      <c r="AY39" s="1753"/>
      <c r="AZ39" s="1753"/>
      <c r="BA39" s="1768" t="s">
        <v>52</v>
      </c>
      <c r="BB39" s="1769"/>
      <c r="BC39" s="1769"/>
      <c r="BD39" s="1769"/>
      <c r="BE39" s="1769"/>
      <c r="BF39" s="1770"/>
      <c r="BG39" s="1757"/>
      <c r="BH39" s="1758"/>
      <c r="BI39" s="1758"/>
      <c r="BJ39" s="1758"/>
      <c r="BK39" s="1759"/>
      <c r="BL39" s="1754" t="str">
        <f>IF('INGRESO DE DATOS'!N124&lt;&gt;"",'INGRESO DE DATOS'!N124,"")</f>
        <v/>
      </c>
      <c r="BM39" s="1755"/>
      <c r="BN39" s="1755"/>
      <c r="BO39" s="1755"/>
      <c r="BP39" s="1755"/>
      <c r="BQ39" s="1756"/>
      <c r="BR39" s="1760" t="str">
        <f>IF('INGRESO DE DATOS'!O124&lt;&gt;"",'INGRESO DE DATOS'!O124,"")</f>
        <v/>
      </c>
      <c r="BS39" s="1761"/>
      <c r="BT39" s="1761"/>
      <c r="BU39" s="1761"/>
      <c r="BV39" s="1761"/>
      <c r="BW39" s="1762"/>
      <c r="BX39" s="1763"/>
      <c r="BY39" s="1764"/>
      <c r="BZ39" s="1764"/>
      <c r="CA39" s="1764"/>
      <c r="CB39" s="1764"/>
      <c r="CC39" s="1764"/>
      <c r="CD39" s="1765"/>
      <c r="CE39" s="1760" t="str">
        <f>IF(BR39="","",BR39)</f>
        <v/>
      </c>
      <c r="CF39" s="1761"/>
      <c r="CG39" s="1761"/>
      <c r="CH39" s="1761"/>
      <c r="CI39" s="1761"/>
      <c r="CJ39" s="1761"/>
      <c r="CK39" s="1762"/>
      <c r="CL39" s="1766" t="str">
        <f>IF(BL39="","",IF(BL39&lt;&gt;0,IF(BL39="N.D","N.D",((BR39*VLOOKUP(BL39,$CZ$14:$DQ$30,10,FALSE)/20)))))</f>
        <v/>
      </c>
      <c r="CM39" s="1758"/>
      <c r="CN39" s="1758"/>
      <c r="CO39" s="1758"/>
      <c r="CP39" s="1758"/>
      <c r="CQ39" s="1758"/>
      <c r="CR39" s="1767"/>
    </row>
    <row r="40" spans="2:119" s="676" customFormat="1" ht="16.5" customHeight="1" x14ac:dyDescent="0.2">
      <c r="B40" s="1738" t="s">
        <v>54</v>
      </c>
      <c r="C40" s="1739"/>
      <c r="D40" s="1739"/>
      <c r="E40" s="1739"/>
      <c r="F40" s="1740"/>
      <c r="G40" s="1744" t="s">
        <v>303</v>
      </c>
      <c r="H40" s="1745"/>
      <c r="I40" s="1745"/>
      <c r="J40" s="1745"/>
      <c r="K40" s="1745"/>
      <c r="L40" s="1745"/>
      <c r="M40" s="1746"/>
      <c r="N40" s="1844" t="s">
        <v>254</v>
      </c>
      <c r="O40" s="1845"/>
      <c r="P40" s="1845"/>
      <c r="Q40" s="1845"/>
      <c r="R40" s="1845"/>
      <c r="S40" s="1845"/>
      <c r="T40" s="1845"/>
      <c r="U40" s="1845"/>
      <c r="V40" s="1845"/>
      <c r="W40" s="1845"/>
      <c r="X40" s="1845"/>
      <c r="Y40" s="1845"/>
      <c r="Z40" s="1845"/>
      <c r="AA40" s="1845"/>
      <c r="AB40" s="1845"/>
      <c r="AC40" s="1846"/>
      <c r="AD40" s="694" t="s">
        <v>55</v>
      </c>
      <c r="AM40" s="1849" t="s">
        <v>330</v>
      </c>
      <c r="AN40" s="1849"/>
      <c r="AO40" s="1849"/>
      <c r="AP40" s="1849"/>
      <c r="AQ40" s="1849"/>
      <c r="AR40" s="1849"/>
      <c r="AS40" s="1849"/>
      <c r="AT40" s="1849"/>
      <c r="AU40" s="1849"/>
      <c r="AV40" s="1849"/>
      <c r="AW40" s="1849"/>
      <c r="AX40" s="1849"/>
      <c r="AY40" s="1849"/>
      <c r="AZ40" s="1849"/>
      <c r="BA40" s="1849"/>
      <c r="BB40" s="1849"/>
      <c r="BC40" s="1849"/>
      <c r="BD40" s="1849"/>
      <c r="BE40" s="1849"/>
      <c r="BF40" s="1849"/>
      <c r="BG40" s="1849"/>
      <c r="BH40" s="1849"/>
      <c r="BI40" s="1849"/>
      <c r="BJ40" s="1849"/>
      <c r="BK40" s="1849"/>
      <c r="BL40" s="1849"/>
      <c r="BM40" s="1849"/>
      <c r="BN40" s="1849"/>
      <c r="BO40" s="1849"/>
      <c r="BP40" s="1849"/>
      <c r="BQ40" s="1849"/>
      <c r="BR40" s="1849"/>
      <c r="BS40" s="1849"/>
      <c r="BT40" s="1849"/>
      <c r="BU40" s="1849"/>
      <c r="BV40" s="1849"/>
      <c r="BW40" s="1849"/>
      <c r="BX40" s="1849"/>
      <c r="BY40" s="1849"/>
      <c r="BZ40" s="1849"/>
      <c r="CA40" s="1849"/>
      <c r="CB40" s="1849"/>
      <c r="CC40" s="1849"/>
      <c r="CD40" s="1849"/>
      <c r="CE40" s="1849"/>
      <c r="CF40" s="1849"/>
      <c r="CG40" s="1849"/>
      <c r="CH40" s="1849"/>
      <c r="CI40" s="1849"/>
      <c r="CJ40" s="1849"/>
      <c r="CK40" s="1849"/>
      <c r="CL40" s="1849"/>
      <c r="CM40" s="1849"/>
      <c r="CN40" s="1849"/>
      <c r="CO40" s="1849"/>
      <c r="CP40" s="1849"/>
      <c r="CQ40" s="1849"/>
      <c r="CR40" s="695"/>
      <c r="CS40" s="696"/>
      <c r="CT40" s="696"/>
      <c r="CU40" s="696"/>
      <c r="CV40" s="696"/>
      <c r="CW40" s="696"/>
      <c r="CX40" s="696"/>
      <c r="CY40" s="696"/>
      <c r="CZ40" s="696"/>
      <c r="DA40" s="696"/>
      <c r="DB40" s="696"/>
      <c r="DC40" s="696"/>
      <c r="DD40" s="696"/>
      <c r="DE40" s="696"/>
      <c r="DF40" s="696"/>
      <c r="DG40" s="696"/>
      <c r="DH40" s="696"/>
      <c r="DI40" s="696"/>
      <c r="DJ40" s="696"/>
      <c r="DK40" s="696"/>
      <c r="DL40" s="696"/>
      <c r="DM40" s="696"/>
      <c r="DN40" s="696"/>
      <c r="DO40" s="696"/>
    </row>
    <row r="41" spans="2:119" s="676" customFormat="1" ht="10.5" customHeight="1" x14ac:dyDescent="0.2">
      <c r="B41" s="1741"/>
      <c r="C41" s="1740"/>
      <c r="D41" s="1740"/>
      <c r="E41" s="1740"/>
      <c r="F41" s="1740"/>
      <c r="G41" s="697"/>
      <c r="H41" s="1747"/>
      <c r="I41" s="1747"/>
      <c r="J41" s="1747"/>
      <c r="K41" s="1747"/>
      <c r="L41" s="1747"/>
      <c r="M41" s="698"/>
      <c r="N41" s="1844"/>
      <c r="O41" s="1845"/>
      <c r="P41" s="1845"/>
      <c r="Q41" s="1845"/>
      <c r="R41" s="1845"/>
      <c r="S41" s="1845"/>
      <c r="T41" s="1845"/>
      <c r="U41" s="1845"/>
      <c r="V41" s="1845"/>
      <c r="W41" s="1845"/>
      <c r="X41" s="1845"/>
      <c r="Y41" s="1845"/>
      <c r="Z41" s="1845"/>
      <c r="AA41" s="1845"/>
      <c r="AB41" s="1845"/>
      <c r="AC41" s="1846"/>
      <c r="AD41" s="659"/>
      <c r="AE41" s="1850"/>
      <c r="AF41" s="1850"/>
      <c r="AG41" s="1850"/>
      <c r="AH41" s="1850"/>
      <c r="AI41" s="1850"/>
      <c r="AJ41" s="1850"/>
      <c r="AK41" s="1850"/>
      <c r="AL41" s="1850"/>
      <c r="AM41" s="1850"/>
      <c r="AN41" s="1850"/>
      <c r="AO41" s="1850"/>
      <c r="AP41" s="1850"/>
      <c r="AQ41" s="1850"/>
      <c r="AR41" s="1850"/>
      <c r="AS41" s="1850"/>
      <c r="AT41" s="1850"/>
      <c r="AU41" s="1850"/>
      <c r="AV41" s="1850"/>
      <c r="AW41" s="1850"/>
      <c r="AX41" s="1850"/>
      <c r="AY41" s="1850"/>
      <c r="AZ41" s="1850"/>
      <c r="BA41" s="1850"/>
      <c r="BB41" s="1850"/>
      <c r="BC41" s="1850"/>
      <c r="BD41" s="1850"/>
      <c r="BE41" s="1850"/>
      <c r="BF41" s="1850"/>
      <c r="BG41" s="1850"/>
      <c r="BH41" s="1850"/>
      <c r="BI41" s="1850"/>
      <c r="BJ41" s="1850"/>
      <c r="BK41" s="1850"/>
      <c r="BL41" s="1850"/>
      <c r="BM41" s="1850"/>
      <c r="BN41" s="1850"/>
      <c r="BO41" s="1850"/>
      <c r="BP41" s="1850"/>
      <c r="BQ41" s="1850"/>
      <c r="BR41" s="1850"/>
      <c r="BS41" s="1850"/>
      <c r="BT41" s="1850"/>
      <c r="BU41" s="1850"/>
      <c r="BV41" s="1850"/>
      <c r="BW41" s="1850"/>
      <c r="BX41" s="1850"/>
      <c r="BY41" s="1850"/>
      <c r="BZ41" s="1850"/>
      <c r="CA41" s="1850"/>
      <c r="CB41" s="1850"/>
      <c r="CC41" s="1850"/>
      <c r="CD41" s="1850"/>
      <c r="CE41" s="1850"/>
      <c r="CF41" s="1850"/>
      <c r="CG41" s="1850"/>
      <c r="CH41" s="1850"/>
      <c r="CI41" s="1850"/>
      <c r="CJ41" s="1850"/>
      <c r="CK41" s="1850"/>
      <c r="CL41" s="1850"/>
      <c r="CM41" s="1850"/>
      <c r="CN41" s="1850"/>
      <c r="CO41" s="1850"/>
      <c r="CP41" s="1850"/>
      <c r="CQ41" s="1850"/>
      <c r="CR41" s="695"/>
      <c r="CS41" s="696"/>
      <c r="CT41" s="696"/>
      <c r="CU41" s="696"/>
      <c r="CV41" s="696"/>
      <c r="CW41" s="696"/>
      <c r="CX41" s="696"/>
      <c r="CY41" s="696"/>
      <c r="CZ41" s="696"/>
      <c r="DA41" s="696"/>
      <c r="DB41" s="696"/>
      <c r="DC41" s="696"/>
      <c r="DD41" s="696"/>
      <c r="DE41" s="696"/>
      <c r="DF41" s="696"/>
      <c r="DG41" s="696"/>
      <c r="DH41" s="696"/>
      <c r="DI41" s="696"/>
      <c r="DJ41" s="696"/>
      <c r="DK41" s="696"/>
      <c r="DL41" s="696"/>
      <c r="DM41" s="696"/>
      <c r="DN41" s="696"/>
      <c r="DO41" s="696"/>
    </row>
    <row r="42" spans="2:119" s="676" customFormat="1" ht="3.75" customHeight="1" x14ac:dyDescent="0.2">
      <c r="B42" s="1742"/>
      <c r="C42" s="1743"/>
      <c r="D42" s="1743"/>
      <c r="E42" s="1743"/>
      <c r="F42" s="1743"/>
      <c r="G42" s="699"/>
      <c r="H42" s="700"/>
      <c r="I42" s="700"/>
      <c r="J42" s="700"/>
      <c r="K42" s="700"/>
      <c r="L42" s="700"/>
      <c r="M42" s="701"/>
      <c r="N42" s="1847"/>
      <c r="O42" s="1747"/>
      <c r="P42" s="1747"/>
      <c r="Q42" s="1747"/>
      <c r="R42" s="1747"/>
      <c r="S42" s="1747"/>
      <c r="T42" s="1747"/>
      <c r="U42" s="1747"/>
      <c r="V42" s="1747"/>
      <c r="W42" s="1747"/>
      <c r="X42" s="1747"/>
      <c r="Y42" s="1747"/>
      <c r="Z42" s="1747"/>
      <c r="AA42" s="1747"/>
      <c r="AB42" s="1747"/>
      <c r="AC42" s="1848"/>
      <c r="AD42" s="660"/>
      <c r="AE42" s="1849"/>
      <c r="AF42" s="1849"/>
      <c r="AG42" s="1849"/>
      <c r="AH42" s="1849"/>
      <c r="AI42" s="1849"/>
      <c r="AJ42" s="1849"/>
      <c r="AK42" s="1849"/>
      <c r="AL42" s="1849"/>
      <c r="AM42" s="1849"/>
      <c r="AN42" s="1849"/>
      <c r="AO42" s="1849"/>
      <c r="AP42" s="1849"/>
      <c r="AQ42" s="1849"/>
      <c r="AR42" s="1849"/>
      <c r="AS42" s="1849"/>
      <c r="AT42" s="1849"/>
      <c r="AU42" s="1849"/>
      <c r="AV42" s="1849"/>
      <c r="AW42" s="1849"/>
      <c r="AX42" s="1849"/>
      <c r="AY42" s="1849"/>
      <c r="AZ42" s="1849"/>
      <c r="BA42" s="1849"/>
      <c r="BB42" s="1849"/>
      <c r="BC42" s="1849"/>
      <c r="BD42" s="1849"/>
      <c r="BE42" s="1849"/>
      <c r="BF42" s="1849"/>
      <c r="BG42" s="1849"/>
      <c r="BH42" s="1849"/>
      <c r="BI42" s="1849"/>
      <c r="BJ42" s="1849"/>
      <c r="BK42" s="1849"/>
      <c r="BL42" s="1849"/>
      <c r="BM42" s="1849"/>
      <c r="BN42" s="1849"/>
      <c r="BO42" s="1849"/>
      <c r="BP42" s="1849"/>
      <c r="BQ42" s="1849"/>
      <c r="BR42" s="1849"/>
      <c r="BS42" s="1849"/>
      <c r="BT42" s="1849"/>
      <c r="BU42" s="1849"/>
      <c r="BV42" s="1849"/>
      <c r="BW42" s="1849"/>
      <c r="BX42" s="1849"/>
      <c r="BY42" s="1849"/>
      <c r="BZ42" s="1849"/>
      <c r="CA42" s="1849"/>
      <c r="CB42" s="1849"/>
      <c r="CC42" s="1849"/>
      <c r="CD42" s="1849"/>
      <c r="CE42" s="1849"/>
      <c r="CF42" s="1849"/>
      <c r="CG42" s="1849"/>
      <c r="CH42" s="1849"/>
      <c r="CI42" s="1849"/>
      <c r="CJ42" s="1849"/>
      <c r="CK42" s="1849"/>
      <c r="CL42" s="1849"/>
      <c r="CM42" s="1849"/>
      <c r="CN42" s="1849"/>
      <c r="CO42" s="1849"/>
      <c r="CP42" s="1849"/>
      <c r="CQ42" s="1849"/>
      <c r="CR42" s="695"/>
      <c r="CS42" s="696"/>
      <c r="CT42" s="696"/>
      <c r="CU42" s="696"/>
      <c r="CV42" s="696"/>
      <c r="CW42" s="696"/>
      <c r="CX42" s="696"/>
      <c r="CY42" s="696"/>
      <c r="CZ42" s="696"/>
      <c r="DA42" s="696"/>
      <c r="DB42" s="696"/>
      <c r="DC42" s="696"/>
      <c r="DD42" s="696"/>
      <c r="DE42" s="696"/>
      <c r="DF42" s="696"/>
      <c r="DG42" s="696"/>
      <c r="DH42" s="696"/>
      <c r="DI42" s="696"/>
      <c r="DJ42" s="696"/>
      <c r="DK42" s="696"/>
      <c r="DL42" s="696"/>
      <c r="DM42" s="696"/>
      <c r="DN42" s="696"/>
      <c r="DO42" s="696"/>
    </row>
    <row r="43" spans="2:119" s="676" customFormat="1" ht="16.5" customHeight="1" x14ac:dyDescent="0.2">
      <c r="B43" s="1786" t="s">
        <v>56</v>
      </c>
      <c r="C43" s="1787"/>
      <c r="D43" s="1787"/>
      <c r="E43" s="1787"/>
      <c r="F43" s="1787"/>
      <c r="G43" s="1699"/>
      <c r="H43" s="1699"/>
      <c r="I43" s="1699"/>
      <c r="J43" s="1699"/>
      <c r="K43" s="1699"/>
      <c r="L43" s="1699"/>
      <c r="M43" s="1788"/>
      <c r="N43" s="1748" t="s">
        <v>255</v>
      </c>
      <c r="O43" s="1749"/>
      <c r="P43" s="1749"/>
      <c r="Q43" s="1749"/>
      <c r="R43" s="1749"/>
      <c r="S43" s="1749"/>
      <c r="T43" s="1749"/>
      <c r="U43" s="1750"/>
      <c r="V43" s="1721" t="str">
        <f>IF('INGRESO DE DATOS'!E83&lt;&gt;"",'INGRESO DE DATOS'!E83,"")</f>
        <v/>
      </c>
      <c r="W43" s="1722"/>
      <c r="X43" s="1722"/>
      <c r="Y43" s="1722"/>
      <c r="Z43" s="1722"/>
      <c r="AA43" s="1722"/>
      <c r="AB43" s="1722"/>
      <c r="AC43" s="1751"/>
      <c r="AD43" s="661"/>
      <c r="AE43" s="1851"/>
      <c r="AF43" s="1851"/>
      <c r="AG43" s="1851"/>
      <c r="AH43" s="1851"/>
      <c r="AI43" s="1851"/>
      <c r="AJ43" s="1851"/>
      <c r="AK43" s="1851"/>
      <c r="AL43" s="1851"/>
      <c r="AM43" s="1851"/>
      <c r="AN43" s="1851"/>
      <c r="AO43" s="1851"/>
      <c r="AP43" s="1851"/>
      <c r="AQ43" s="1851"/>
      <c r="AR43" s="1851"/>
      <c r="AS43" s="1851"/>
      <c r="AT43" s="1851"/>
      <c r="AU43" s="1851"/>
      <c r="AV43" s="1851"/>
      <c r="AW43" s="1851"/>
      <c r="AX43" s="1851"/>
      <c r="AY43" s="1851"/>
      <c r="AZ43" s="1851"/>
      <c r="BA43" s="1851"/>
      <c r="BB43" s="1851"/>
      <c r="BC43" s="1851"/>
      <c r="BD43" s="1851"/>
      <c r="BE43" s="1851"/>
      <c r="BF43" s="1851"/>
      <c r="BG43" s="1851"/>
      <c r="BH43" s="1851"/>
      <c r="BI43" s="1851"/>
      <c r="BJ43" s="1851"/>
      <c r="BK43" s="1851"/>
      <c r="BL43" s="1851"/>
      <c r="BM43" s="1851"/>
      <c r="BN43" s="1851"/>
      <c r="BO43" s="1851"/>
      <c r="BP43" s="1851"/>
      <c r="BQ43" s="1851"/>
      <c r="BR43" s="1851"/>
      <c r="BS43" s="1851"/>
      <c r="BT43" s="1851"/>
      <c r="BU43" s="1851"/>
      <c r="BV43" s="1851"/>
      <c r="BW43" s="1851"/>
      <c r="BX43" s="1851"/>
      <c r="BY43" s="1851"/>
      <c r="BZ43" s="1851"/>
      <c r="CA43" s="1851"/>
      <c r="CB43" s="1851"/>
      <c r="CC43" s="1851"/>
      <c r="CD43" s="1851"/>
      <c r="CE43" s="1851"/>
      <c r="CF43" s="1851"/>
      <c r="CG43" s="1851"/>
      <c r="CH43" s="1851"/>
      <c r="CI43" s="1851"/>
      <c r="CJ43" s="1851"/>
      <c r="CK43" s="1851"/>
      <c r="CL43" s="1851"/>
      <c r="CM43" s="1851"/>
      <c r="CN43" s="1851"/>
      <c r="CO43" s="1851"/>
      <c r="CP43" s="1851"/>
      <c r="CQ43" s="1851"/>
      <c r="CR43" s="679"/>
    </row>
    <row r="44" spans="2:119" s="676" customFormat="1" ht="16.5" customHeight="1" x14ac:dyDescent="0.2">
      <c r="B44" s="1779" t="s">
        <v>57</v>
      </c>
      <c r="C44" s="1780"/>
      <c r="D44" s="1780"/>
      <c r="E44" s="1780"/>
      <c r="F44" s="1780"/>
      <c r="G44" s="1661"/>
      <c r="H44" s="1661"/>
      <c r="I44" s="1661"/>
      <c r="J44" s="1661"/>
      <c r="K44" s="1661"/>
      <c r="L44" s="1661"/>
      <c r="M44" s="1781"/>
      <c r="N44" s="1782" t="s">
        <v>259</v>
      </c>
      <c r="O44" s="1783"/>
      <c r="P44" s="1783"/>
      <c r="Q44" s="1783"/>
      <c r="R44" s="1783"/>
      <c r="S44" s="1783"/>
      <c r="T44" s="1783"/>
      <c r="U44" s="1784"/>
      <c r="V44" s="1716" t="str">
        <f>IF('INGRESO DE DATOS'!E87&lt;&gt;"",'INGRESO DE DATOS'!E87,"")</f>
        <v/>
      </c>
      <c r="W44" s="1717"/>
      <c r="X44" s="1717"/>
      <c r="Y44" s="1717"/>
      <c r="Z44" s="1717"/>
      <c r="AA44" s="1717"/>
      <c r="AB44" s="1717"/>
      <c r="AC44" s="1785"/>
      <c r="AD44" s="702"/>
      <c r="AE44" s="1673"/>
      <c r="AF44" s="1673"/>
      <c r="AG44" s="1673"/>
      <c r="AH44" s="1673"/>
      <c r="AI44" s="1673"/>
      <c r="AJ44" s="1673"/>
      <c r="AK44" s="1673"/>
      <c r="AL44" s="1673"/>
      <c r="AM44" s="1673"/>
      <c r="AN44" s="1673"/>
      <c r="AO44" s="1673"/>
      <c r="AP44" s="1673"/>
      <c r="AQ44" s="1673"/>
      <c r="AR44" s="1673"/>
      <c r="AS44" s="1673"/>
      <c r="AT44" s="1673"/>
      <c r="AU44" s="1673"/>
      <c r="AV44" s="1673"/>
      <c r="AW44" s="1673"/>
      <c r="AX44" s="1673"/>
      <c r="AY44" s="1673"/>
      <c r="AZ44" s="1673"/>
      <c r="BA44" s="1673"/>
      <c r="BB44" s="1673"/>
      <c r="BC44" s="1673"/>
      <c r="BD44" s="1673"/>
      <c r="BE44" s="1673"/>
      <c r="BF44" s="1673"/>
      <c r="BG44" s="1673"/>
      <c r="BH44" s="1673"/>
      <c r="BI44" s="1673"/>
      <c r="BJ44" s="1673"/>
      <c r="BK44" s="1673"/>
      <c r="BL44" s="1673"/>
      <c r="BM44" s="1673"/>
      <c r="BN44" s="1673"/>
      <c r="BO44" s="1673"/>
      <c r="BP44" s="1673"/>
      <c r="BQ44" s="1673"/>
      <c r="BR44" s="1673"/>
      <c r="BS44" s="1673"/>
      <c r="BT44" s="1673"/>
      <c r="BU44" s="1673"/>
      <c r="BV44" s="1673"/>
      <c r="BW44" s="1673"/>
      <c r="BX44" s="1673"/>
      <c r="BY44" s="1673"/>
      <c r="BZ44" s="1673"/>
      <c r="CA44" s="1673"/>
      <c r="CB44" s="1673"/>
      <c r="CC44" s="1673"/>
      <c r="CD44" s="1673"/>
      <c r="CE44" s="1673"/>
      <c r="CF44" s="1673"/>
      <c r="CG44" s="1673"/>
      <c r="CH44" s="1673"/>
      <c r="CI44" s="1673"/>
      <c r="CJ44" s="1673"/>
      <c r="CK44" s="1673"/>
      <c r="CL44" s="1673"/>
      <c r="CM44" s="1673"/>
      <c r="CN44" s="1673"/>
      <c r="CO44" s="1673"/>
      <c r="CP44" s="1673"/>
      <c r="CQ44" s="1673"/>
      <c r="CR44" s="704"/>
    </row>
    <row r="45" spans="2:119" s="676" customFormat="1" ht="16.5" customHeight="1" x14ac:dyDescent="0.2">
      <c r="B45" s="1779" t="s">
        <v>58</v>
      </c>
      <c r="C45" s="1780"/>
      <c r="D45" s="1780"/>
      <c r="E45" s="1780"/>
      <c r="F45" s="1780"/>
      <c r="G45" s="1661"/>
      <c r="H45" s="1661"/>
      <c r="I45" s="1661"/>
      <c r="J45" s="1661"/>
      <c r="K45" s="1661"/>
      <c r="L45" s="1661"/>
      <c r="M45" s="1781"/>
      <c r="N45" s="1782" t="s">
        <v>256</v>
      </c>
      <c r="O45" s="1783"/>
      <c r="P45" s="1783"/>
      <c r="Q45" s="1783"/>
      <c r="R45" s="1783"/>
      <c r="S45" s="1783"/>
      <c r="T45" s="1783"/>
      <c r="U45" s="1784"/>
      <c r="V45" s="1716" t="str">
        <f>IF('INGRESO DE DATOS'!E91&lt;&gt;"",'INGRESO DE DATOS'!E91,"")</f>
        <v/>
      </c>
      <c r="W45" s="1717"/>
      <c r="X45" s="1717"/>
      <c r="Y45" s="1717"/>
      <c r="Z45" s="1717"/>
      <c r="AA45" s="1717"/>
      <c r="AB45" s="1717"/>
      <c r="AC45" s="1785"/>
      <c r="AD45" s="705" t="s">
        <v>59</v>
      </c>
      <c r="AE45" s="705"/>
      <c r="AF45" s="705"/>
      <c r="AG45" s="705"/>
      <c r="AH45" s="705"/>
      <c r="AI45" s="1843" t="str">
        <f>IF('INGRESO DE DATOS'!O125&lt;&gt;"",'INGRESO DE DATOS'!O125,"")</f>
        <v/>
      </c>
      <c r="AJ45" s="1843"/>
      <c r="AK45" s="1843"/>
      <c r="AL45" s="1843"/>
      <c r="AM45" s="1843"/>
      <c r="AN45" s="1843"/>
      <c r="AO45" s="1843"/>
      <c r="AP45" s="1843"/>
      <c r="AQ45" s="1843"/>
      <c r="AR45" s="1843"/>
      <c r="AS45" s="1843"/>
      <c r="AT45" s="1843"/>
      <c r="AU45" s="1843"/>
      <c r="AV45" s="1843"/>
      <c r="AW45" s="1843"/>
      <c r="AX45" s="1843"/>
      <c r="AY45" s="1843"/>
      <c r="AZ45" s="1843"/>
      <c r="BA45" s="1843"/>
      <c r="BB45" s="1843"/>
      <c r="BC45" s="1843"/>
      <c r="BD45" s="1843"/>
      <c r="BE45" s="1843"/>
      <c r="BF45" s="1843"/>
      <c r="BG45" s="1843"/>
      <c r="BH45" s="1843"/>
      <c r="BI45" s="1843"/>
      <c r="BJ45" s="1843"/>
      <c r="BK45" s="1843"/>
      <c r="BL45" s="1843"/>
      <c r="BM45" s="1843"/>
      <c r="BN45" s="1843"/>
      <c r="BO45" s="1843"/>
      <c r="BP45" s="1843"/>
      <c r="BQ45" s="1843"/>
      <c r="BR45" s="1843"/>
      <c r="BS45" s="1843"/>
      <c r="BT45" s="1843"/>
      <c r="BU45" s="1843"/>
      <c r="BV45" s="1843"/>
      <c r="BW45" s="1843"/>
      <c r="BX45" s="1843"/>
      <c r="BY45" s="1843"/>
      <c r="BZ45" s="1843"/>
      <c r="CA45" s="1843"/>
      <c r="CB45" s="1843"/>
      <c r="CC45" s="1843"/>
      <c r="CD45" s="1843"/>
      <c r="CE45" s="1843"/>
      <c r="CF45" s="1843"/>
      <c r="CG45" s="1843"/>
      <c r="CH45" s="1843"/>
      <c r="CI45" s="1843"/>
      <c r="CJ45" s="1843"/>
      <c r="CK45" s="1843"/>
      <c r="CL45" s="1843"/>
      <c r="CM45" s="1843"/>
      <c r="CN45" s="1843"/>
      <c r="CO45" s="1843"/>
      <c r="CP45" s="1843"/>
      <c r="CQ45" s="1843"/>
      <c r="CR45" s="706"/>
    </row>
    <row r="46" spans="2:119" s="676" customFormat="1" ht="16.5" customHeight="1" x14ac:dyDescent="0.2">
      <c r="B46" s="1779" t="s">
        <v>60</v>
      </c>
      <c r="C46" s="1780"/>
      <c r="D46" s="1780"/>
      <c r="E46" s="1780"/>
      <c r="F46" s="1780"/>
      <c r="G46" s="1661"/>
      <c r="H46" s="1661"/>
      <c r="I46" s="1661"/>
      <c r="J46" s="1661"/>
      <c r="K46" s="1661"/>
      <c r="L46" s="1661"/>
      <c r="M46" s="1781"/>
      <c r="N46" s="1789" t="s">
        <v>304</v>
      </c>
      <c r="O46" s="1790"/>
      <c r="P46" s="1790"/>
      <c r="Q46" s="1790"/>
      <c r="R46" s="1790"/>
      <c r="S46" s="1790"/>
      <c r="T46" s="1790"/>
      <c r="U46" s="1791"/>
      <c r="V46" s="1798" t="str">
        <f>IF('INGRESO DE DATOS'!E95&lt;&gt;"",'INGRESO DE DATOS'!E95,"")</f>
        <v/>
      </c>
      <c r="W46" s="1799"/>
      <c r="X46" s="1799"/>
      <c r="Y46" s="1799"/>
      <c r="Z46" s="1799"/>
      <c r="AA46" s="1799"/>
      <c r="AB46" s="1799"/>
      <c r="AC46" s="1800"/>
      <c r="AD46" s="673"/>
      <c r="AI46" s="1840" t="s">
        <v>8</v>
      </c>
      <c r="AJ46" s="1840"/>
      <c r="AK46" s="1840"/>
      <c r="AL46" s="1840"/>
      <c r="AM46" s="1840"/>
      <c r="AN46" s="1840"/>
      <c r="AO46" s="1840"/>
      <c r="AP46" s="1840"/>
      <c r="AQ46" s="1840"/>
      <c r="AR46" s="1840"/>
      <c r="AS46" s="1840"/>
      <c r="AT46" s="1840"/>
      <c r="AU46" s="1840"/>
      <c r="AV46" s="1840"/>
      <c r="AW46" s="1840"/>
      <c r="AX46" s="1840"/>
      <c r="AY46" s="1840"/>
      <c r="AZ46" s="1840"/>
      <c r="BA46" s="1840"/>
      <c r="BB46" s="1840"/>
      <c r="BC46" s="1840"/>
      <c r="BD46" s="1840"/>
      <c r="BE46" s="1840"/>
      <c r="BF46" s="1840"/>
      <c r="BG46" s="1840"/>
      <c r="BH46" s="1840"/>
      <c r="BI46" s="1840"/>
      <c r="BJ46" s="1840"/>
      <c r="BK46" s="1840"/>
      <c r="BL46" s="1840"/>
      <c r="BM46" s="1840"/>
      <c r="BN46" s="1840"/>
      <c r="BO46" s="1840"/>
      <c r="BP46" s="1840"/>
      <c r="BQ46" s="1840"/>
      <c r="BR46" s="1840"/>
      <c r="BS46" s="1840"/>
      <c r="BT46" s="1840"/>
      <c r="BU46" s="1840"/>
      <c r="BV46" s="1840"/>
      <c r="BW46" s="1840"/>
      <c r="BX46" s="1840"/>
      <c r="BY46" s="1840"/>
      <c r="BZ46" s="1840"/>
      <c r="CA46" s="1840"/>
      <c r="CB46" s="1840"/>
      <c r="CC46" s="1840"/>
      <c r="CD46" s="1840"/>
      <c r="CE46" s="1840"/>
      <c r="CF46" s="1840"/>
      <c r="CG46" s="1840"/>
      <c r="CH46" s="1840"/>
      <c r="CI46" s="1840"/>
      <c r="CJ46" s="1840"/>
      <c r="CK46" s="1840"/>
      <c r="CL46" s="1840"/>
      <c r="CM46" s="1840"/>
      <c r="CN46" s="1840"/>
      <c r="CO46" s="1840"/>
      <c r="CP46" s="1840"/>
      <c r="CQ46" s="1840"/>
      <c r="CR46" s="679"/>
    </row>
    <row r="47" spans="2:119" s="676" customFormat="1" ht="11.25" customHeight="1" x14ac:dyDescent="0.2">
      <c r="B47" s="1771" t="s">
        <v>70</v>
      </c>
      <c r="C47" s="1772"/>
      <c r="D47" s="1772"/>
      <c r="E47" s="1772"/>
      <c r="F47" s="1772"/>
      <c r="G47" s="1775"/>
      <c r="H47" s="1775"/>
      <c r="I47" s="1775"/>
      <c r="J47" s="1775"/>
      <c r="K47" s="1775"/>
      <c r="L47" s="1775"/>
      <c r="M47" s="1776"/>
      <c r="N47" s="1792"/>
      <c r="O47" s="1793"/>
      <c r="P47" s="1793"/>
      <c r="Q47" s="1793"/>
      <c r="R47" s="1793"/>
      <c r="S47" s="1793"/>
      <c r="T47" s="1793"/>
      <c r="U47" s="1794"/>
      <c r="V47" s="1801"/>
      <c r="W47" s="1802"/>
      <c r="X47" s="1802"/>
      <c r="Y47" s="1802"/>
      <c r="Z47" s="1802"/>
      <c r="AA47" s="1802"/>
      <c r="AB47" s="1802"/>
      <c r="AC47" s="1803"/>
      <c r="AD47" s="707" t="s">
        <v>61</v>
      </c>
      <c r="AE47" s="708"/>
      <c r="AF47" s="708"/>
      <c r="AG47" s="708"/>
      <c r="AH47" s="708"/>
      <c r="AI47" s="1841"/>
      <c r="AJ47" s="1841"/>
      <c r="AK47" s="1841"/>
      <c r="AL47" s="1841"/>
      <c r="AM47" s="1841"/>
      <c r="AN47" s="1841"/>
      <c r="AO47" s="1841"/>
      <c r="AP47" s="1841"/>
      <c r="AQ47" s="1841"/>
      <c r="AR47" s="1841"/>
      <c r="AS47" s="1841"/>
      <c r="AT47" s="1841"/>
      <c r="AU47" s="1841"/>
      <c r="AV47" s="1841"/>
      <c r="AW47" s="1841"/>
      <c r="AX47" s="1841"/>
      <c r="AY47" s="1841"/>
      <c r="AZ47" s="1841"/>
      <c r="BA47" s="1841"/>
      <c r="BB47" s="1841"/>
      <c r="BC47" s="1841"/>
      <c r="BD47" s="1841"/>
      <c r="BE47" s="1841"/>
      <c r="BF47" s="1841"/>
      <c r="BG47" s="1841"/>
      <c r="BH47" s="1841"/>
      <c r="BI47" s="1841"/>
      <c r="BJ47" s="1841"/>
      <c r="BK47" s="1841"/>
      <c r="BL47" s="1841"/>
      <c r="BM47" s="1841"/>
      <c r="BN47" s="1841"/>
      <c r="BO47" s="1841"/>
      <c r="BP47" s="1841"/>
      <c r="BQ47" s="1841"/>
      <c r="BR47" s="1841"/>
      <c r="BS47" s="1841"/>
      <c r="BT47" s="1841"/>
      <c r="BU47" s="1841"/>
      <c r="BV47" s="1841"/>
      <c r="BW47" s="1841"/>
      <c r="BX47" s="1841"/>
      <c r="BY47" s="1841"/>
      <c r="BZ47" s="1841"/>
      <c r="CA47" s="1841"/>
      <c r="CB47" s="1841"/>
      <c r="CC47" s="1841"/>
      <c r="CD47" s="1841"/>
      <c r="CE47" s="1841"/>
      <c r="CF47" s="1841"/>
      <c r="CG47" s="1841"/>
      <c r="CH47" s="1841"/>
      <c r="CI47" s="1841"/>
      <c r="CJ47" s="1841"/>
      <c r="CK47" s="1841"/>
      <c r="CL47" s="1841"/>
      <c r="CM47" s="1841"/>
      <c r="CN47" s="1841"/>
      <c r="CO47" s="1841"/>
      <c r="CP47" s="1841"/>
      <c r="CQ47" s="1841"/>
      <c r="CR47" s="706"/>
    </row>
    <row r="48" spans="2:119" s="676" customFormat="1" ht="10.5" customHeight="1" x14ac:dyDescent="0.2">
      <c r="B48" s="1773"/>
      <c r="C48" s="1774"/>
      <c r="D48" s="1774"/>
      <c r="E48" s="1774"/>
      <c r="F48" s="1774"/>
      <c r="G48" s="1777"/>
      <c r="H48" s="1777"/>
      <c r="I48" s="1777"/>
      <c r="J48" s="1777"/>
      <c r="K48" s="1777"/>
      <c r="L48" s="1777"/>
      <c r="M48" s="1778"/>
      <c r="N48" s="1795"/>
      <c r="O48" s="1796"/>
      <c r="P48" s="1796"/>
      <c r="Q48" s="1796"/>
      <c r="R48" s="1796"/>
      <c r="S48" s="1796"/>
      <c r="T48" s="1796"/>
      <c r="U48" s="1797"/>
      <c r="V48" s="1804"/>
      <c r="W48" s="1805"/>
      <c r="X48" s="1805"/>
      <c r="Y48" s="1805"/>
      <c r="Z48" s="1805"/>
      <c r="AA48" s="1805"/>
      <c r="AB48" s="1805"/>
      <c r="AC48" s="1806"/>
      <c r="AD48" s="702"/>
      <c r="AE48" s="703"/>
      <c r="AF48" s="703"/>
      <c r="AG48" s="703"/>
      <c r="AH48" s="703"/>
      <c r="AI48" s="1840" t="s">
        <v>8</v>
      </c>
      <c r="AJ48" s="1840"/>
      <c r="AK48" s="1840"/>
      <c r="AL48" s="1840"/>
      <c r="AM48" s="1840"/>
      <c r="AN48" s="1840"/>
      <c r="AO48" s="1840"/>
      <c r="AP48" s="1840"/>
      <c r="AQ48" s="1840"/>
      <c r="AR48" s="1840"/>
      <c r="AS48" s="1840"/>
      <c r="AT48" s="1840"/>
      <c r="AU48" s="1840"/>
      <c r="AV48" s="1840"/>
      <c r="AW48" s="1840"/>
      <c r="AX48" s="1840"/>
      <c r="AY48" s="1840"/>
      <c r="AZ48" s="1840"/>
      <c r="BA48" s="1840"/>
      <c r="BB48" s="1840"/>
      <c r="BC48" s="1840"/>
      <c r="BD48" s="1840"/>
      <c r="BE48" s="1840"/>
      <c r="BF48" s="1840"/>
      <c r="BG48" s="1840"/>
      <c r="BH48" s="1840"/>
      <c r="BI48" s="1840"/>
      <c r="BJ48" s="1840"/>
      <c r="BK48" s="1840"/>
      <c r="BL48" s="1840"/>
      <c r="BM48" s="1840"/>
      <c r="BN48" s="1840"/>
      <c r="BO48" s="1840"/>
      <c r="BP48" s="1840"/>
      <c r="BQ48" s="1840"/>
      <c r="BR48" s="1840"/>
      <c r="BS48" s="1840"/>
      <c r="BT48" s="1840"/>
      <c r="BU48" s="1840"/>
      <c r="BV48" s="1840"/>
      <c r="BW48" s="1840"/>
      <c r="BX48" s="1840"/>
      <c r="BY48" s="1840"/>
      <c r="BZ48" s="1840"/>
      <c r="CA48" s="1840"/>
      <c r="CB48" s="1840"/>
      <c r="CC48" s="1840"/>
      <c r="CD48" s="1840"/>
      <c r="CE48" s="1840"/>
      <c r="CF48" s="1840"/>
      <c r="CG48" s="1840"/>
      <c r="CH48" s="1840"/>
      <c r="CI48" s="1840"/>
      <c r="CJ48" s="1840"/>
      <c r="CK48" s="1840"/>
      <c r="CL48" s="1840"/>
      <c r="CM48" s="1840"/>
      <c r="CN48" s="1840"/>
      <c r="CO48" s="1840"/>
      <c r="CP48" s="1840"/>
      <c r="CQ48" s="1840"/>
      <c r="CR48" s="709"/>
    </row>
    <row r="49" spans="2:96" s="676" customFormat="1" ht="9.75" customHeight="1" x14ac:dyDescent="0.2">
      <c r="B49" s="1704" t="s">
        <v>290</v>
      </c>
      <c r="C49" s="1704"/>
      <c r="D49" s="1704"/>
      <c r="E49" s="1704"/>
      <c r="F49" s="1704"/>
      <c r="G49" s="1704"/>
      <c r="H49" s="1704"/>
      <c r="I49" s="1704"/>
      <c r="J49" s="1704"/>
      <c r="K49" s="1704"/>
      <c r="L49" s="1704"/>
      <c r="M49" s="1704"/>
      <c r="N49" s="1705"/>
      <c r="O49" s="1705"/>
      <c r="P49" s="1705"/>
      <c r="Q49" s="1705"/>
      <c r="R49" s="1705"/>
      <c r="S49" s="1705"/>
      <c r="T49" s="1705"/>
      <c r="U49" s="1705"/>
      <c r="V49" s="1705"/>
      <c r="CL49" s="1647" t="s">
        <v>305</v>
      </c>
      <c r="CM49" s="1647"/>
      <c r="CN49" s="1647"/>
      <c r="CO49" s="1647"/>
      <c r="CP49" s="1647"/>
      <c r="CQ49" s="1647"/>
      <c r="CR49" s="1648"/>
    </row>
    <row r="50" spans="2:96" s="676" customFormat="1" ht="12" x14ac:dyDescent="0.2"/>
    <row r="52" spans="2:96" x14ac:dyDescent="0.2">
      <c r="U52" s="680"/>
    </row>
  </sheetData>
  <sheetProtection password="F961" sheet="1" objects="1" scenarios="1"/>
  <mergeCells count="537">
    <mergeCell ref="CL38:CR38"/>
    <mergeCell ref="BR38:BW38"/>
    <mergeCell ref="BX38:CD38"/>
    <mergeCell ref="CE38:CK38"/>
    <mergeCell ref="BL39:BQ39"/>
    <mergeCell ref="BR39:BW39"/>
    <mergeCell ref="BX39:CD39"/>
    <mergeCell ref="CE39:CK39"/>
    <mergeCell ref="AQ38:AV38"/>
    <mergeCell ref="CZ31:DH31"/>
    <mergeCell ref="DI31:DQ31"/>
    <mergeCell ref="V45:AC45"/>
    <mergeCell ref="AI45:CQ45"/>
    <mergeCell ref="CZ29:DH29"/>
    <mergeCell ref="DI29:DQ29"/>
    <mergeCell ref="CZ30:DH30"/>
    <mergeCell ref="CL39:CR39"/>
    <mergeCell ref="BA39:BF39"/>
    <mergeCell ref="BG39:BK39"/>
    <mergeCell ref="AJ37:AP37"/>
    <mergeCell ref="CL36:CR36"/>
    <mergeCell ref="CE36:CK36"/>
    <mergeCell ref="BL38:BQ38"/>
    <mergeCell ref="CE37:CK37"/>
    <mergeCell ref="CL37:CR37"/>
    <mergeCell ref="BX37:CD37"/>
    <mergeCell ref="AW34:AZ34"/>
    <mergeCell ref="AQ35:AV35"/>
    <mergeCell ref="AW35:AZ35"/>
    <mergeCell ref="BX36:CD36"/>
    <mergeCell ref="BX35:CD35"/>
    <mergeCell ref="CE35:CK35"/>
    <mergeCell ref="CL35:CR35"/>
    <mergeCell ref="CZ28:DH28"/>
    <mergeCell ref="DI28:DQ28"/>
    <mergeCell ref="DI30:DQ30"/>
    <mergeCell ref="CZ21:DH21"/>
    <mergeCell ref="DI21:DQ21"/>
    <mergeCell ref="CZ22:DH22"/>
    <mergeCell ref="DI22:DQ22"/>
    <mergeCell ref="CZ23:DH23"/>
    <mergeCell ref="DI23:DQ23"/>
    <mergeCell ref="CZ24:DH24"/>
    <mergeCell ref="DI24:DQ24"/>
    <mergeCell ref="CZ25:DH25"/>
    <mergeCell ref="DI25:DQ25"/>
    <mergeCell ref="BX21:CD21"/>
    <mergeCell ref="CE21:CK21"/>
    <mergeCell ref="CL21:CR21"/>
    <mergeCell ref="BX20:CD20"/>
    <mergeCell ref="CE20:CK20"/>
    <mergeCell ref="BR21:BW21"/>
    <mergeCell ref="CZ26:DH26"/>
    <mergeCell ref="DI26:DQ26"/>
    <mergeCell ref="CZ27:DH27"/>
    <mergeCell ref="DI27:DQ27"/>
    <mergeCell ref="DI16:DQ16"/>
    <mergeCell ref="CZ17:DH17"/>
    <mergeCell ref="DI17:DQ17"/>
    <mergeCell ref="CZ18:DH18"/>
    <mergeCell ref="DI18:DQ18"/>
    <mergeCell ref="CZ19:DH19"/>
    <mergeCell ref="CL23:CR23"/>
    <mergeCell ref="CZ14:DH14"/>
    <mergeCell ref="DI14:DQ14"/>
    <mergeCell ref="CZ15:DH15"/>
    <mergeCell ref="DI15:DQ15"/>
    <mergeCell ref="CL19:CR19"/>
    <mergeCell ref="CL16:CR16"/>
    <mergeCell ref="CL22:CR22"/>
    <mergeCell ref="DI20:DQ20"/>
    <mergeCell ref="DI19:DQ19"/>
    <mergeCell ref="CZ20:DH20"/>
    <mergeCell ref="CL14:CR14"/>
    <mergeCell ref="CL20:CR20"/>
    <mergeCell ref="CL15:CR15"/>
    <mergeCell ref="B49:V49"/>
    <mergeCell ref="CL49:CR49"/>
    <mergeCell ref="B47:F48"/>
    <mergeCell ref="G47:M48"/>
    <mergeCell ref="B43:F43"/>
    <mergeCell ref="BA14:BF14"/>
    <mergeCell ref="G43:M43"/>
    <mergeCell ref="B40:F42"/>
    <mergeCell ref="G40:M40"/>
    <mergeCell ref="N40:AC42"/>
    <mergeCell ref="AM40:CQ40"/>
    <mergeCell ref="AE41:CQ42"/>
    <mergeCell ref="N43:U43"/>
    <mergeCell ref="V43:AC43"/>
    <mergeCell ref="AE43:CQ43"/>
    <mergeCell ref="H41:L41"/>
    <mergeCell ref="AE44:CQ44"/>
    <mergeCell ref="CZ16:DH16"/>
    <mergeCell ref="B45:F45"/>
    <mergeCell ref="G45:M45"/>
    <mergeCell ref="B44:F44"/>
    <mergeCell ref="G44:M44"/>
    <mergeCell ref="B46:F46"/>
    <mergeCell ref="G46:M46"/>
    <mergeCell ref="N46:U48"/>
    <mergeCell ref="V46:AC48"/>
    <mergeCell ref="AI46:CQ46"/>
    <mergeCell ref="N44:U44"/>
    <mergeCell ref="V44:AC44"/>
    <mergeCell ref="N45:U45"/>
    <mergeCell ref="AI47:CQ47"/>
    <mergeCell ref="AI48:CQ48"/>
    <mergeCell ref="B39:E39"/>
    <mergeCell ref="F39:K39"/>
    <mergeCell ref="L39:P39"/>
    <mergeCell ref="Q39:V39"/>
    <mergeCell ref="W39:AB39"/>
    <mergeCell ref="AC39:AI39"/>
    <mergeCell ref="AJ39:AP39"/>
    <mergeCell ref="AQ39:AV39"/>
    <mergeCell ref="AW39:AZ39"/>
    <mergeCell ref="B38:K38"/>
    <mergeCell ref="L38:P38"/>
    <mergeCell ref="Q38:V38"/>
    <mergeCell ref="W38:AB38"/>
    <mergeCell ref="AC38:AI38"/>
    <mergeCell ref="AJ38:AP38"/>
    <mergeCell ref="AW38:AZ38"/>
    <mergeCell ref="BA38:BF38"/>
    <mergeCell ref="BG38:BK38"/>
    <mergeCell ref="B37:E37"/>
    <mergeCell ref="F37:K37"/>
    <mergeCell ref="L37:P37"/>
    <mergeCell ref="Q37:V37"/>
    <mergeCell ref="W37:AB37"/>
    <mergeCell ref="AC37:AI37"/>
    <mergeCell ref="BR36:BW36"/>
    <mergeCell ref="BL37:BQ37"/>
    <mergeCell ref="BR37:BW37"/>
    <mergeCell ref="AW37:AZ37"/>
    <mergeCell ref="B36:E36"/>
    <mergeCell ref="F36:K36"/>
    <mergeCell ref="L36:P36"/>
    <mergeCell ref="Q36:V36"/>
    <mergeCell ref="W36:AB36"/>
    <mergeCell ref="AC36:AI36"/>
    <mergeCell ref="AQ37:AV37"/>
    <mergeCell ref="BA37:BF37"/>
    <mergeCell ref="BG37:BK37"/>
    <mergeCell ref="AQ36:AV36"/>
    <mergeCell ref="AW36:BF36"/>
    <mergeCell ref="BG36:BK36"/>
    <mergeCell ref="BL36:BQ36"/>
    <mergeCell ref="L35:P35"/>
    <mergeCell ref="Q35:V35"/>
    <mergeCell ref="W35:AB35"/>
    <mergeCell ref="AC35:AI35"/>
    <mergeCell ref="AQ34:AV34"/>
    <mergeCell ref="AJ35:AP35"/>
    <mergeCell ref="AJ36:AP36"/>
    <mergeCell ref="B34:E34"/>
    <mergeCell ref="F34:K34"/>
    <mergeCell ref="L34:P34"/>
    <mergeCell ref="Q34:V34"/>
    <mergeCell ref="W34:AB34"/>
    <mergeCell ref="AC34:AI34"/>
    <mergeCell ref="AJ34:AP34"/>
    <mergeCell ref="B35:E35"/>
    <mergeCell ref="F35:K35"/>
    <mergeCell ref="BA35:BF35"/>
    <mergeCell ref="BG35:BK35"/>
    <mergeCell ref="BL35:BQ35"/>
    <mergeCell ref="BR35:BW35"/>
    <mergeCell ref="BX34:CD34"/>
    <mergeCell ref="CE34:CK34"/>
    <mergeCell ref="CL34:CR34"/>
    <mergeCell ref="BA34:BF34"/>
    <mergeCell ref="BG34:BK34"/>
    <mergeCell ref="BL34:BQ34"/>
    <mergeCell ref="BR34:BW34"/>
    <mergeCell ref="Q33:V33"/>
    <mergeCell ref="W33:AB33"/>
    <mergeCell ref="AC33:AI33"/>
    <mergeCell ref="AJ33:AP33"/>
    <mergeCell ref="AW32:AZ32"/>
    <mergeCell ref="AQ33:AV33"/>
    <mergeCell ref="AW33:AZ33"/>
    <mergeCell ref="CL32:CR32"/>
    <mergeCell ref="BA32:BF32"/>
    <mergeCell ref="BG32:BK32"/>
    <mergeCell ref="BL32:BQ32"/>
    <mergeCell ref="BR32:BW32"/>
    <mergeCell ref="BX33:CD33"/>
    <mergeCell ref="CE33:CK33"/>
    <mergeCell ref="CL33:CR33"/>
    <mergeCell ref="BA33:BF33"/>
    <mergeCell ref="BG33:BK33"/>
    <mergeCell ref="BR33:BW33"/>
    <mergeCell ref="CE32:CK32"/>
    <mergeCell ref="BA31:BF31"/>
    <mergeCell ref="BG31:BK31"/>
    <mergeCell ref="BL31:BQ31"/>
    <mergeCell ref="BL33:BQ33"/>
    <mergeCell ref="CL31:CR31"/>
    <mergeCell ref="B32:K32"/>
    <mergeCell ref="L32:P32"/>
    <mergeCell ref="Q32:V32"/>
    <mergeCell ref="W32:AB32"/>
    <mergeCell ref="AC32:AI32"/>
    <mergeCell ref="AJ32:AP32"/>
    <mergeCell ref="AJ31:AP31"/>
    <mergeCell ref="AQ31:AV31"/>
    <mergeCell ref="AQ32:AV32"/>
    <mergeCell ref="B31:E31"/>
    <mergeCell ref="F31:K31"/>
    <mergeCell ref="L31:P31"/>
    <mergeCell ref="Q31:V31"/>
    <mergeCell ref="W31:AB31"/>
    <mergeCell ref="AC31:AI31"/>
    <mergeCell ref="BX32:CD32"/>
    <mergeCell ref="B33:E33"/>
    <mergeCell ref="F33:K33"/>
    <mergeCell ref="L33:P33"/>
    <mergeCell ref="BX30:CD30"/>
    <mergeCell ref="CE30:CK30"/>
    <mergeCell ref="CE31:CK31"/>
    <mergeCell ref="CL30:CR30"/>
    <mergeCell ref="CL29:CR29"/>
    <mergeCell ref="B30:E30"/>
    <mergeCell ref="F30:K30"/>
    <mergeCell ref="L30:P30"/>
    <mergeCell ref="Q30:V30"/>
    <mergeCell ref="W30:AB30"/>
    <mergeCell ref="AC30:AI30"/>
    <mergeCell ref="AJ30:AP30"/>
    <mergeCell ref="AQ30:AV30"/>
    <mergeCell ref="AW30:BF30"/>
    <mergeCell ref="BA29:BF29"/>
    <mergeCell ref="BG29:BK29"/>
    <mergeCell ref="BL29:BQ29"/>
    <mergeCell ref="BR29:BW29"/>
    <mergeCell ref="BX29:CD29"/>
    <mergeCell ref="AW29:AZ29"/>
    <mergeCell ref="CE29:CK29"/>
    <mergeCell ref="BR31:BW31"/>
    <mergeCell ref="BX31:CD31"/>
    <mergeCell ref="AW31:AZ31"/>
    <mergeCell ref="Q28:V28"/>
    <mergeCell ref="W28:AB28"/>
    <mergeCell ref="AC28:AI28"/>
    <mergeCell ref="AJ28:AP28"/>
    <mergeCell ref="AQ28:AV28"/>
    <mergeCell ref="AW28:AZ28"/>
    <mergeCell ref="BG30:BK30"/>
    <mergeCell ref="BL30:BQ30"/>
    <mergeCell ref="BR30:BW30"/>
    <mergeCell ref="CE26:CK26"/>
    <mergeCell ref="CL27:CR27"/>
    <mergeCell ref="BA27:BF27"/>
    <mergeCell ref="BG27:BK27"/>
    <mergeCell ref="BL27:BQ27"/>
    <mergeCell ref="BR27:BW27"/>
    <mergeCell ref="CL28:CR28"/>
    <mergeCell ref="B29:E29"/>
    <mergeCell ref="F29:K29"/>
    <mergeCell ref="L29:P29"/>
    <mergeCell ref="Q29:V29"/>
    <mergeCell ref="W29:AB29"/>
    <mergeCell ref="AC29:AI29"/>
    <mergeCell ref="AJ29:AP29"/>
    <mergeCell ref="AQ29:AV29"/>
    <mergeCell ref="BA28:BF28"/>
    <mergeCell ref="BG28:BK28"/>
    <mergeCell ref="BL28:BQ28"/>
    <mergeCell ref="BR28:BW28"/>
    <mergeCell ref="BX28:CD28"/>
    <mergeCell ref="CE28:CK28"/>
    <mergeCell ref="B28:E28"/>
    <mergeCell ref="F28:K28"/>
    <mergeCell ref="L28:P28"/>
    <mergeCell ref="B27:E27"/>
    <mergeCell ref="F27:K27"/>
    <mergeCell ref="L27:P27"/>
    <mergeCell ref="Q27:V27"/>
    <mergeCell ref="W27:AB27"/>
    <mergeCell ref="AC27:AI27"/>
    <mergeCell ref="AJ27:AP27"/>
    <mergeCell ref="AQ27:AV27"/>
    <mergeCell ref="AW27:AZ27"/>
    <mergeCell ref="BX27:CD27"/>
    <mergeCell ref="CE27:CK27"/>
    <mergeCell ref="W24:AB24"/>
    <mergeCell ref="CE25:CK25"/>
    <mergeCell ref="CL25:CR25"/>
    <mergeCell ref="BA25:BF25"/>
    <mergeCell ref="BG25:BK25"/>
    <mergeCell ref="BL25:BQ25"/>
    <mergeCell ref="BR25:BW25"/>
    <mergeCell ref="BX25:CD25"/>
    <mergeCell ref="AQ25:AV25"/>
    <mergeCell ref="AJ24:AP24"/>
    <mergeCell ref="AW25:AZ25"/>
    <mergeCell ref="AJ25:AP25"/>
    <mergeCell ref="CL24:CR24"/>
    <mergeCell ref="CL26:CR26"/>
    <mergeCell ref="BA26:BF26"/>
    <mergeCell ref="BG26:BK26"/>
    <mergeCell ref="BL26:BQ26"/>
    <mergeCell ref="AJ26:AP26"/>
    <mergeCell ref="AQ26:AV26"/>
    <mergeCell ref="AW26:AZ26"/>
    <mergeCell ref="BR26:BW26"/>
    <mergeCell ref="BX26:CD26"/>
    <mergeCell ref="B26:K26"/>
    <mergeCell ref="L26:P26"/>
    <mergeCell ref="Q26:V26"/>
    <mergeCell ref="W26:AB26"/>
    <mergeCell ref="AC26:AI26"/>
    <mergeCell ref="F24:K24"/>
    <mergeCell ref="L24:P24"/>
    <mergeCell ref="Q24:V24"/>
    <mergeCell ref="AC24:AI24"/>
    <mergeCell ref="B25:E25"/>
    <mergeCell ref="F25:K25"/>
    <mergeCell ref="L25:P25"/>
    <mergeCell ref="Q25:V25"/>
    <mergeCell ref="W25:AB25"/>
    <mergeCell ref="AC25:AI25"/>
    <mergeCell ref="BL22:BQ22"/>
    <mergeCell ref="AW23:AZ23"/>
    <mergeCell ref="BR22:BW22"/>
    <mergeCell ref="BX23:CD23"/>
    <mergeCell ref="CE23:CK23"/>
    <mergeCell ref="BX22:CD22"/>
    <mergeCell ref="BA23:BF23"/>
    <mergeCell ref="BG23:BK23"/>
    <mergeCell ref="B24:E24"/>
    <mergeCell ref="BL23:BQ23"/>
    <mergeCell ref="BR23:BW23"/>
    <mergeCell ref="CE22:CK22"/>
    <mergeCell ref="AJ23:AP23"/>
    <mergeCell ref="CE24:CK24"/>
    <mergeCell ref="AW24:BF24"/>
    <mergeCell ref="BG24:BK24"/>
    <mergeCell ref="BL24:BQ24"/>
    <mergeCell ref="BR24:BW24"/>
    <mergeCell ref="BX24:CD24"/>
    <mergeCell ref="AQ24:AV24"/>
    <mergeCell ref="AQ23:AV23"/>
    <mergeCell ref="BG20:BK20"/>
    <mergeCell ref="BA20:BF20"/>
    <mergeCell ref="L20:P20"/>
    <mergeCell ref="Q20:V20"/>
    <mergeCell ref="W20:AB20"/>
    <mergeCell ref="AC20:AI20"/>
    <mergeCell ref="AJ20:AP20"/>
    <mergeCell ref="B23:E23"/>
    <mergeCell ref="F23:K23"/>
    <mergeCell ref="L23:P23"/>
    <mergeCell ref="Q23:V23"/>
    <mergeCell ref="W23:AB23"/>
    <mergeCell ref="B22:E22"/>
    <mergeCell ref="F22:K22"/>
    <mergeCell ref="L22:P22"/>
    <mergeCell ref="Q22:V22"/>
    <mergeCell ref="W22:AB22"/>
    <mergeCell ref="AC22:AI22"/>
    <mergeCell ref="AJ22:AP22"/>
    <mergeCell ref="AQ22:AV22"/>
    <mergeCell ref="AW22:AZ22"/>
    <mergeCell ref="BA22:BF22"/>
    <mergeCell ref="BG22:BK22"/>
    <mergeCell ref="AC23:AI23"/>
    <mergeCell ref="B21:E21"/>
    <mergeCell ref="F21:K21"/>
    <mergeCell ref="L21:P21"/>
    <mergeCell ref="Q21:V21"/>
    <mergeCell ref="W21:AB21"/>
    <mergeCell ref="CE19:CK19"/>
    <mergeCell ref="L19:P19"/>
    <mergeCell ref="Q19:V19"/>
    <mergeCell ref="W19:AB19"/>
    <mergeCell ref="AC19:AI19"/>
    <mergeCell ref="BA19:BF19"/>
    <mergeCell ref="BG19:BK19"/>
    <mergeCell ref="AQ21:AV21"/>
    <mergeCell ref="AW21:AZ21"/>
    <mergeCell ref="BL20:BQ20"/>
    <mergeCell ref="BR20:BW20"/>
    <mergeCell ref="B20:K20"/>
    <mergeCell ref="AC21:AI21"/>
    <mergeCell ref="AJ21:AP21"/>
    <mergeCell ref="AQ20:AV20"/>
    <mergeCell ref="AW20:AZ20"/>
    <mergeCell ref="BA21:BF21"/>
    <mergeCell ref="BG21:BK21"/>
    <mergeCell ref="BL21:BQ21"/>
    <mergeCell ref="CE18:CK18"/>
    <mergeCell ref="CL18:CR18"/>
    <mergeCell ref="L16:P16"/>
    <mergeCell ref="Q16:V16"/>
    <mergeCell ref="W16:AB16"/>
    <mergeCell ref="AC18:AI18"/>
    <mergeCell ref="AJ18:AP18"/>
    <mergeCell ref="AQ18:AV18"/>
    <mergeCell ref="AW18:BF18"/>
    <mergeCell ref="L18:P18"/>
    <mergeCell ref="Q18:V18"/>
    <mergeCell ref="W18:AB18"/>
    <mergeCell ref="AC17:AI17"/>
    <mergeCell ref="AJ17:AP17"/>
    <mergeCell ref="L17:P17"/>
    <mergeCell ref="Q17:V17"/>
    <mergeCell ref="W17:AB17"/>
    <mergeCell ref="AQ17:AV17"/>
    <mergeCell ref="AC16:AI16"/>
    <mergeCell ref="BA17:BF17"/>
    <mergeCell ref="BL17:BQ17"/>
    <mergeCell ref="BG17:BK17"/>
    <mergeCell ref="BG18:BK18"/>
    <mergeCell ref="BL18:BQ18"/>
    <mergeCell ref="BR19:BW19"/>
    <mergeCell ref="BX19:CD19"/>
    <mergeCell ref="B19:E19"/>
    <mergeCell ref="F19:K19"/>
    <mergeCell ref="F18:K18"/>
    <mergeCell ref="B18:E18"/>
    <mergeCell ref="BL15:BQ15"/>
    <mergeCell ref="BR15:BW15"/>
    <mergeCell ref="BX15:CD15"/>
    <mergeCell ref="BA15:BF15"/>
    <mergeCell ref="BG15:BK15"/>
    <mergeCell ref="BL19:BQ19"/>
    <mergeCell ref="BL16:BQ16"/>
    <mergeCell ref="B16:E16"/>
    <mergeCell ref="AW17:AZ17"/>
    <mergeCell ref="B17:E17"/>
    <mergeCell ref="F17:K17"/>
    <mergeCell ref="BR18:BW18"/>
    <mergeCell ref="BX18:CD18"/>
    <mergeCell ref="AJ19:AP19"/>
    <mergeCell ref="AQ19:AV19"/>
    <mergeCell ref="AW19:AZ19"/>
    <mergeCell ref="BA11:BF13"/>
    <mergeCell ref="BG11:BK13"/>
    <mergeCell ref="BS12:BV12"/>
    <mergeCell ref="BY12:CC12"/>
    <mergeCell ref="CF12:CJ12"/>
    <mergeCell ref="AC15:AI15"/>
    <mergeCell ref="F16:K16"/>
    <mergeCell ref="AJ16:AP16"/>
    <mergeCell ref="AQ16:AV16"/>
    <mergeCell ref="AW16:AZ16"/>
    <mergeCell ref="F14:K14"/>
    <mergeCell ref="L14:P14"/>
    <mergeCell ref="Q14:V14"/>
    <mergeCell ref="W14:AB14"/>
    <mergeCell ref="F15:K15"/>
    <mergeCell ref="L15:P15"/>
    <mergeCell ref="Q15:V15"/>
    <mergeCell ref="W15:AB15"/>
    <mergeCell ref="AW15:AZ15"/>
    <mergeCell ref="B11:E13"/>
    <mergeCell ref="F11:K13"/>
    <mergeCell ref="L11:P13"/>
    <mergeCell ref="Q11:V13"/>
    <mergeCell ref="AC14:AI14"/>
    <mergeCell ref="AJ14:AP14"/>
    <mergeCell ref="AJ11:AP11"/>
    <mergeCell ref="AQ11:AV11"/>
    <mergeCell ref="AW11:AZ13"/>
    <mergeCell ref="B14:E14"/>
    <mergeCell ref="B15:E15"/>
    <mergeCell ref="F2:BU3"/>
    <mergeCell ref="BV2:CF3"/>
    <mergeCell ref="F4:BU5"/>
    <mergeCell ref="BV4:CF4"/>
    <mergeCell ref="BV5:CF5"/>
    <mergeCell ref="Y9:Z9"/>
    <mergeCell ref="F9:G9"/>
    <mergeCell ref="BR16:BW16"/>
    <mergeCell ref="AQ13:AV13"/>
    <mergeCell ref="X12:AA12"/>
    <mergeCell ref="AK12:AO12"/>
    <mergeCell ref="AS12:AV12"/>
    <mergeCell ref="AD12:AH12"/>
    <mergeCell ref="BG14:BK14"/>
    <mergeCell ref="BA16:BF16"/>
    <mergeCell ref="BG16:BK16"/>
    <mergeCell ref="L9:M9"/>
    <mergeCell ref="S9:T9"/>
    <mergeCell ref="O7:R7"/>
    <mergeCell ref="S7:T7"/>
    <mergeCell ref="AW14:AZ14"/>
    <mergeCell ref="AQ14:AV14"/>
    <mergeCell ref="AJ15:AP15"/>
    <mergeCell ref="AQ15:AV15"/>
    <mergeCell ref="CO7:CP7"/>
    <mergeCell ref="CF9:CG9"/>
    <mergeCell ref="CA7:CF7"/>
    <mergeCell ref="CG7:CH7"/>
    <mergeCell ref="W11:AB11"/>
    <mergeCell ref="AC11:AI11"/>
    <mergeCell ref="CG2:CR3"/>
    <mergeCell ref="CG4:CR4"/>
    <mergeCell ref="CG5:CR5"/>
    <mergeCell ref="CO9:CP9"/>
    <mergeCell ref="CI7:CN7"/>
    <mergeCell ref="BA7:BO7"/>
    <mergeCell ref="AV9:AW9"/>
    <mergeCell ref="AQ7:AR7"/>
    <mergeCell ref="BY7:BZ7"/>
    <mergeCell ref="BP7:BQ7"/>
    <mergeCell ref="BR7:BX7"/>
    <mergeCell ref="U7:AD7"/>
    <mergeCell ref="BD9:BE9"/>
    <mergeCell ref="AS7:AX7"/>
    <mergeCell ref="AY7:AZ7"/>
    <mergeCell ref="AE7:AF7"/>
    <mergeCell ref="AG7:AP7"/>
    <mergeCell ref="BJ9:BK9"/>
    <mergeCell ref="BR17:BW17"/>
    <mergeCell ref="BX17:CD17"/>
    <mergeCell ref="CE17:CK17"/>
    <mergeCell ref="CL17:CR17"/>
    <mergeCell ref="BR11:BW11"/>
    <mergeCell ref="BX11:CD11"/>
    <mergeCell ref="CE11:CK11"/>
    <mergeCell ref="CL11:CR11"/>
    <mergeCell ref="BQ9:BR9"/>
    <mergeCell ref="BL11:BQ13"/>
    <mergeCell ref="CE15:CK15"/>
    <mergeCell ref="BR14:BW14"/>
    <mergeCell ref="BX14:CD14"/>
    <mergeCell ref="CE14:CK14"/>
    <mergeCell ref="CE16:CK16"/>
    <mergeCell ref="BX16:CD16"/>
    <mergeCell ref="BW9:BX9"/>
    <mergeCell ref="BL14:BQ14"/>
    <mergeCell ref="CO12:CR12"/>
    <mergeCell ref="CL13:CQ13"/>
  </mergeCells>
  <printOptions horizontalCentered="1" verticalCentered="1"/>
  <pageMargins left="0" right="0" top="0" bottom="0" header="0" footer="0"/>
  <pageSetup scale="9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>
    <tabColor rgb="FFCFDDED"/>
    <pageSetUpPr fitToPage="1"/>
  </sheetPr>
  <dimension ref="B1:EM52"/>
  <sheetViews>
    <sheetView showGridLines="0" workbookViewId="0">
      <selection activeCell="AW26" sqref="AW26:AZ26"/>
    </sheetView>
  </sheetViews>
  <sheetFormatPr baseColWidth="10" defaultRowHeight="12.75" x14ac:dyDescent="0.2"/>
  <cols>
    <col min="1" max="8" width="1.5703125" style="662" customWidth="1"/>
    <col min="9" max="9" width="2" style="662" customWidth="1"/>
    <col min="10" max="56" width="1.5703125" style="662" customWidth="1"/>
    <col min="57" max="57" width="1.85546875" style="662" customWidth="1"/>
    <col min="58" max="58" width="2" style="662" customWidth="1"/>
    <col min="59" max="142" width="1.5703125" style="662" customWidth="1"/>
    <col min="143" max="150" width="11.42578125" style="662" customWidth="1"/>
    <col min="151" max="16384" width="11.42578125" style="662"/>
  </cols>
  <sheetData>
    <row r="1" spans="2:143" ht="7.5" customHeight="1" x14ac:dyDescent="0.2"/>
    <row r="2" spans="2:143" ht="5.25" customHeight="1" x14ac:dyDescent="0.2">
      <c r="B2" s="663"/>
      <c r="C2" s="664"/>
      <c r="D2" s="664"/>
      <c r="E2" s="664"/>
      <c r="F2" s="1807" t="s">
        <v>300</v>
      </c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  <c r="U2" s="1808"/>
      <c r="V2" s="1808"/>
      <c r="W2" s="1808"/>
      <c r="X2" s="1808"/>
      <c r="Y2" s="1808"/>
      <c r="Z2" s="1808"/>
      <c r="AA2" s="1808"/>
      <c r="AB2" s="1808"/>
      <c r="AC2" s="1808"/>
      <c r="AD2" s="1808"/>
      <c r="AE2" s="1808"/>
      <c r="AF2" s="1808"/>
      <c r="AG2" s="1808"/>
      <c r="AH2" s="1808"/>
      <c r="AI2" s="1808"/>
      <c r="AJ2" s="1808"/>
      <c r="AK2" s="1808"/>
      <c r="AL2" s="1808"/>
      <c r="AM2" s="1808"/>
      <c r="AN2" s="1808"/>
      <c r="AO2" s="1808"/>
      <c r="AP2" s="1808"/>
      <c r="AQ2" s="1808"/>
      <c r="AR2" s="1808"/>
      <c r="AS2" s="1808"/>
      <c r="AT2" s="1808"/>
      <c r="AU2" s="1808"/>
      <c r="AV2" s="1808"/>
      <c r="AW2" s="1808"/>
      <c r="AX2" s="1808"/>
      <c r="AY2" s="1808"/>
      <c r="AZ2" s="1808"/>
      <c r="BA2" s="1808"/>
      <c r="BB2" s="1808"/>
      <c r="BC2" s="1808"/>
      <c r="BD2" s="1808"/>
      <c r="BE2" s="1808"/>
      <c r="BF2" s="1808"/>
      <c r="BG2" s="1808"/>
      <c r="BH2" s="1808"/>
      <c r="BI2" s="1808"/>
      <c r="BJ2" s="1808"/>
      <c r="BK2" s="1808"/>
      <c r="BL2" s="1808"/>
      <c r="BM2" s="1808"/>
      <c r="BN2" s="1808"/>
      <c r="BO2" s="1808"/>
      <c r="BP2" s="1808"/>
      <c r="BQ2" s="1808"/>
      <c r="BR2" s="1808"/>
      <c r="BS2" s="1808"/>
      <c r="BT2" s="1808"/>
      <c r="BU2" s="1808"/>
      <c r="BV2" s="1811" t="s">
        <v>130</v>
      </c>
      <c r="BW2" s="1812"/>
      <c r="BX2" s="1812"/>
      <c r="BY2" s="1812"/>
      <c r="BZ2" s="1812"/>
      <c r="CA2" s="1812"/>
      <c r="CB2" s="1812"/>
      <c r="CC2" s="1812"/>
      <c r="CD2" s="1812"/>
      <c r="CE2" s="1812"/>
      <c r="CF2" s="1813"/>
      <c r="CG2" s="1829" t="s">
        <v>11</v>
      </c>
      <c r="CH2" s="1829"/>
      <c r="CI2" s="1829"/>
      <c r="CJ2" s="1829"/>
      <c r="CK2" s="1829"/>
      <c r="CL2" s="1829"/>
      <c r="CM2" s="1829"/>
      <c r="CN2" s="1829"/>
      <c r="CO2" s="1829"/>
      <c r="CP2" s="1829"/>
      <c r="CQ2" s="1829"/>
      <c r="CR2" s="1830"/>
    </row>
    <row r="3" spans="2:143" ht="12.75" customHeight="1" x14ac:dyDescent="0.2">
      <c r="B3" s="665"/>
      <c r="F3" s="1809"/>
      <c r="G3" s="1810"/>
      <c r="H3" s="1810"/>
      <c r="I3" s="1810"/>
      <c r="J3" s="1810"/>
      <c r="K3" s="1810"/>
      <c r="L3" s="1810"/>
      <c r="M3" s="1810"/>
      <c r="N3" s="1810"/>
      <c r="O3" s="1810"/>
      <c r="P3" s="1810"/>
      <c r="Q3" s="1810"/>
      <c r="R3" s="1810"/>
      <c r="S3" s="1810"/>
      <c r="T3" s="1810"/>
      <c r="U3" s="1810"/>
      <c r="V3" s="1810"/>
      <c r="W3" s="1810"/>
      <c r="X3" s="1810"/>
      <c r="Y3" s="1810"/>
      <c r="Z3" s="1810"/>
      <c r="AA3" s="1810"/>
      <c r="AB3" s="1810"/>
      <c r="AC3" s="1810"/>
      <c r="AD3" s="1810"/>
      <c r="AE3" s="1810"/>
      <c r="AF3" s="1810"/>
      <c r="AG3" s="1810"/>
      <c r="AH3" s="1810"/>
      <c r="AI3" s="1810"/>
      <c r="AJ3" s="1810"/>
      <c r="AK3" s="1810"/>
      <c r="AL3" s="1810"/>
      <c r="AM3" s="1810"/>
      <c r="AN3" s="1810"/>
      <c r="AO3" s="1810"/>
      <c r="AP3" s="1810"/>
      <c r="AQ3" s="1810"/>
      <c r="AR3" s="1810"/>
      <c r="AS3" s="1810"/>
      <c r="AT3" s="1810"/>
      <c r="AU3" s="1810"/>
      <c r="AV3" s="1810"/>
      <c r="AW3" s="1810"/>
      <c r="AX3" s="1810"/>
      <c r="AY3" s="1810"/>
      <c r="AZ3" s="1810"/>
      <c r="BA3" s="1810"/>
      <c r="BB3" s="1810"/>
      <c r="BC3" s="1810"/>
      <c r="BD3" s="1810"/>
      <c r="BE3" s="1810"/>
      <c r="BF3" s="1810"/>
      <c r="BG3" s="1810"/>
      <c r="BH3" s="1810"/>
      <c r="BI3" s="1810"/>
      <c r="BJ3" s="1810"/>
      <c r="BK3" s="1810"/>
      <c r="BL3" s="1810"/>
      <c r="BM3" s="1810"/>
      <c r="BN3" s="1810"/>
      <c r="BO3" s="1810"/>
      <c r="BP3" s="1810"/>
      <c r="BQ3" s="1810"/>
      <c r="BR3" s="1810"/>
      <c r="BS3" s="1810"/>
      <c r="BT3" s="1810"/>
      <c r="BU3" s="1810"/>
      <c r="BV3" s="1814"/>
      <c r="BW3" s="1815"/>
      <c r="BX3" s="1815"/>
      <c r="BY3" s="1815"/>
      <c r="BZ3" s="1815"/>
      <c r="CA3" s="1815"/>
      <c r="CB3" s="1815"/>
      <c r="CC3" s="1815"/>
      <c r="CD3" s="1815"/>
      <c r="CE3" s="1815"/>
      <c r="CF3" s="1816"/>
      <c r="CG3" s="1831"/>
      <c r="CH3" s="1831"/>
      <c r="CI3" s="1831"/>
      <c r="CJ3" s="1831"/>
      <c r="CK3" s="1831"/>
      <c r="CL3" s="1831"/>
      <c r="CM3" s="1831"/>
      <c r="CN3" s="1831"/>
      <c r="CO3" s="1831"/>
      <c r="CP3" s="1831"/>
      <c r="CQ3" s="1831"/>
      <c r="CR3" s="1832"/>
    </row>
    <row r="4" spans="2:143" ht="12" customHeight="1" x14ac:dyDescent="0.2">
      <c r="B4" s="665"/>
      <c r="F4" s="1817" t="s">
        <v>288</v>
      </c>
      <c r="G4" s="1818"/>
      <c r="H4" s="1818"/>
      <c r="I4" s="1818"/>
      <c r="J4" s="1818"/>
      <c r="K4" s="1818"/>
      <c r="L4" s="1818"/>
      <c r="M4" s="1818"/>
      <c r="N4" s="1818"/>
      <c r="O4" s="1818"/>
      <c r="P4" s="1818"/>
      <c r="Q4" s="1818"/>
      <c r="R4" s="1818"/>
      <c r="S4" s="1818"/>
      <c r="T4" s="1818"/>
      <c r="U4" s="1818"/>
      <c r="V4" s="1818"/>
      <c r="W4" s="1818"/>
      <c r="X4" s="1818"/>
      <c r="Y4" s="1818"/>
      <c r="Z4" s="1818"/>
      <c r="AA4" s="1818"/>
      <c r="AB4" s="1818"/>
      <c r="AC4" s="1818"/>
      <c r="AD4" s="1818"/>
      <c r="AE4" s="1818"/>
      <c r="AF4" s="1818"/>
      <c r="AG4" s="1818"/>
      <c r="AH4" s="1818"/>
      <c r="AI4" s="1818"/>
      <c r="AJ4" s="1818"/>
      <c r="AK4" s="1818"/>
      <c r="AL4" s="1818"/>
      <c r="AM4" s="1818"/>
      <c r="AN4" s="1818"/>
      <c r="AO4" s="1818"/>
      <c r="AP4" s="1818"/>
      <c r="AQ4" s="1818"/>
      <c r="AR4" s="1818"/>
      <c r="AS4" s="1818"/>
      <c r="AT4" s="1818"/>
      <c r="AU4" s="1818"/>
      <c r="AV4" s="1818"/>
      <c r="AW4" s="1818"/>
      <c r="AX4" s="1818"/>
      <c r="AY4" s="1818"/>
      <c r="AZ4" s="1818"/>
      <c r="BA4" s="1818"/>
      <c r="BB4" s="1818"/>
      <c r="BC4" s="1818"/>
      <c r="BD4" s="1818"/>
      <c r="BE4" s="1818"/>
      <c r="BF4" s="1818"/>
      <c r="BG4" s="1818"/>
      <c r="BH4" s="1818"/>
      <c r="BI4" s="1818"/>
      <c r="BJ4" s="1818"/>
      <c r="BK4" s="1818"/>
      <c r="BL4" s="1818"/>
      <c r="BM4" s="1818"/>
      <c r="BN4" s="1818"/>
      <c r="BO4" s="1818"/>
      <c r="BP4" s="1818"/>
      <c r="BQ4" s="1818"/>
      <c r="BR4" s="1818"/>
      <c r="BS4" s="1818"/>
      <c r="BT4" s="1818"/>
      <c r="BU4" s="1818"/>
      <c r="BV4" s="1821" t="s">
        <v>72</v>
      </c>
      <c r="BW4" s="1822"/>
      <c r="BX4" s="1822"/>
      <c r="BY4" s="1822"/>
      <c r="BZ4" s="1822"/>
      <c r="CA4" s="1822"/>
      <c r="CB4" s="1822"/>
      <c r="CC4" s="1822"/>
      <c r="CD4" s="1822"/>
      <c r="CE4" s="1822"/>
      <c r="CF4" s="1823"/>
      <c r="CG4" s="1833" t="s">
        <v>72</v>
      </c>
      <c r="CH4" s="1833"/>
      <c r="CI4" s="1833"/>
      <c r="CJ4" s="1833"/>
      <c r="CK4" s="1833"/>
      <c r="CL4" s="1833"/>
      <c r="CM4" s="1833"/>
      <c r="CN4" s="1833"/>
      <c r="CO4" s="1833"/>
      <c r="CP4" s="1833"/>
      <c r="CQ4" s="1833"/>
      <c r="CR4" s="1834"/>
    </row>
    <row r="5" spans="2:143" ht="14.25" x14ac:dyDescent="0.2">
      <c r="B5" s="666"/>
      <c r="C5" s="667"/>
      <c r="D5" s="667"/>
      <c r="E5" s="667"/>
      <c r="F5" s="1819"/>
      <c r="G5" s="1820"/>
      <c r="H5" s="1820"/>
      <c r="I5" s="1820"/>
      <c r="J5" s="1820"/>
      <c r="K5" s="1820"/>
      <c r="L5" s="1820"/>
      <c r="M5" s="1820"/>
      <c r="N5" s="1820"/>
      <c r="O5" s="1820"/>
      <c r="P5" s="1820"/>
      <c r="Q5" s="1820"/>
      <c r="R5" s="1820"/>
      <c r="S5" s="1820"/>
      <c r="T5" s="1820"/>
      <c r="U5" s="1820"/>
      <c r="V5" s="1820"/>
      <c r="W5" s="1820"/>
      <c r="X5" s="1820"/>
      <c r="Y5" s="1820"/>
      <c r="Z5" s="1820"/>
      <c r="AA5" s="1820"/>
      <c r="AB5" s="1820"/>
      <c r="AC5" s="1820"/>
      <c r="AD5" s="1820"/>
      <c r="AE5" s="1820"/>
      <c r="AF5" s="1820"/>
      <c r="AG5" s="1820"/>
      <c r="AH5" s="1820"/>
      <c r="AI5" s="1820"/>
      <c r="AJ5" s="1820"/>
      <c r="AK5" s="1820"/>
      <c r="AL5" s="1820"/>
      <c r="AM5" s="1820"/>
      <c r="AN5" s="1820"/>
      <c r="AO5" s="1820"/>
      <c r="AP5" s="1820"/>
      <c r="AQ5" s="1820"/>
      <c r="AR5" s="1820"/>
      <c r="AS5" s="1820"/>
      <c r="AT5" s="1820"/>
      <c r="AU5" s="1820"/>
      <c r="AV5" s="1820"/>
      <c r="AW5" s="1820"/>
      <c r="AX5" s="1820"/>
      <c r="AY5" s="1820"/>
      <c r="AZ5" s="1820"/>
      <c r="BA5" s="1820"/>
      <c r="BB5" s="1820"/>
      <c r="BC5" s="1820"/>
      <c r="BD5" s="1820"/>
      <c r="BE5" s="1820"/>
      <c r="BF5" s="1820"/>
      <c r="BG5" s="1820"/>
      <c r="BH5" s="1820"/>
      <c r="BI5" s="1820"/>
      <c r="BJ5" s="1820"/>
      <c r="BK5" s="1820"/>
      <c r="BL5" s="1820"/>
      <c r="BM5" s="1820"/>
      <c r="BN5" s="1820"/>
      <c r="BO5" s="1820"/>
      <c r="BP5" s="1820"/>
      <c r="BQ5" s="1820"/>
      <c r="BR5" s="1820"/>
      <c r="BS5" s="1820"/>
      <c r="BT5" s="1820"/>
      <c r="BU5" s="1820"/>
      <c r="BV5" s="1824" t="str">
        <f>IF('INGRESO DE DATOS'!U68&lt;&gt;"",'INGRESO DE DATOS'!U68,"")</f>
        <v/>
      </c>
      <c r="BW5" s="1825"/>
      <c r="BX5" s="1825"/>
      <c r="BY5" s="1825"/>
      <c r="BZ5" s="1825"/>
      <c r="CA5" s="1825"/>
      <c r="CB5" s="1825"/>
      <c r="CC5" s="1825"/>
      <c r="CD5" s="1825"/>
      <c r="CE5" s="1825"/>
      <c r="CF5" s="1826"/>
      <c r="CG5" s="1835" t="str">
        <f>IF('INGRESO DE DATOS'!U69&lt;&gt;"",'INGRESO DE DATOS'!U69,"")</f>
        <v/>
      </c>
      <c r="CH5" s="1835"/>
      <c r="CI5" s="1835"/>
      <c r="CJ5" s="1835"/>
      <c r="CK5" s="1835"/>
      <c r="CL5" s="1835"/>
      <c r="CM5" s="1835"/>
      <c r="CN5" s="1835"/>
      <c r="CO5" s="1835"/>
      <c r="CP5" s="1835"/>
      <c r="CQ5" s="1835"/>
      <c r="CR5" s="1836"/>
    </row>
    <row r="6" spans="2:143" ht="5.25" customHeight="1" x14ac:dyDescent="0.2">
      <c r="B6" s="663"/>
      <c r="C6" s="664"/>
      <c r="D6" s="664"/>
      <c r="E6" s="664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70"/>
      <c r="BW6" s="670"/>
      <c r="BX6" s="670"/>
      <c r="BY6" s="670"/>
      <c r="BZ6" s="670"/>
      <c r="CA6" s="670"/>
      <c r="CB6" s="670"/>
      <c r="CC6" s="660"/>
      <c r="CD6" s="660"/>
      <c r="CE6" s="660"/>
      <c r="CF6" s="660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2"/>
    </row>
    <row r="7" spans="2:143" x14ac:dyDescent="0.2">
      <c r="B7" s="665"/>
      <c r="C7" s="673" t="s">
        <v>29</v>
      </c>
      <c r="N7" s="673"/>
      <c r="O7" s="1649" t="s">
        <v>30</v>
      </c>
      <c r="P7" s="1649"/>
      <c r="Q7" s="1649"/>
      <c r="R7" s="1650"/>
      <c r="S7" s="1651"/>
      <c r="T7" s="1652"/>
      <c r="U7" s="1653" t="s">
        <v>31</v>
      </c>
      <c r="V7" s="1654"/>
      <c r="W7" s="1654"/>
      <c r="X7" s="1654"/>
      <c r="Y7" s="1654"/>
      <c r="Z7" s="1654"/>
      <c r="AA7" s="1654"/>
      <c r="AB7" s="1654"/>
      <c r="AC7" s="1654"/>
      <c r="AD7" s="1655"/>
      <c r="AE7" s="1656"/>
      <c r="AF7" s="1657"/>
      <c r="AG7" s="1653" t="s">
        <v>32</v>
      </c>
      <c r="AH7" s="1654"/>
      <c r="AI7" s="1654"/>
      <c r="AJ7" s="1654"/>
      <c r="AK7" s="1654"/>
      <c r="AL7" s="1654"/>
      <c r="AM7" s="1654"/>
      <c r="AN7" s="1654"/>
      <c r="AO7" s="1654"/>
      <c r="AP7" s="1655"/>
      <c r="AQ7" s="1651"/>
      <c r="AR7" s="1652"/>
      <c r="AS7" s="1653" t="s">
        <v>33</v>
      </c>
      <c r="AT7" s="1654"/>
      <c r="AU7" s="1654"/>
      <c r="AV7" s="1654"/>
      <c r="AW7" s="1654"/>
      <c r="AX7" s="1655"/>
      <c r="AY7" s="1658" t="s">
        <v>97</v>
      </c>
      <c r="AZ7" s="1659"/>
      <c r="BA7" s="1653" t="s">
        <v>34</v>
      </c>
      <c r="BB7" s="1654"/>
      <c r="BC7" s="1654"/>
      <c r="BD7" s="1654"/>
      <c r="BE7" s="1654"/>
      <c r="BF7" s="1654"/>
      <c r="BG7" s="1654"/>
      <c r="BH7" s="1654"/>
      <c r="BI7" s="1654"/>
      <c r="BJ7" s="1654"/>
      <c r="BK7" s="1654"/>
      <c r="BL7" s="1654"/>
      <c r="BM7" s="1654"/>
      <c r="BN7" s="1654"/>
      <c r="BO7" s="1655"/>
      <c r="BP7" s="1656"/>
      <c r="BQ7" s="1657"/>
      <c r="BR7" s="1653" t="s">
        <v>35</v>
      </c>
      <c r="BS7" s="1654"/>
      <c r="BT7" s="1654"/>
      <c r="BU7" s="1654"/>
      <c r="BV7" s="1654"/>
      <c r="BW7" s="1654"/>
      <c r="BX7" s="1655"/>
      <c r="BY7" s="1656"/>
      <c r="BZ7" s="1657"/>
      <c r="CA7" s="1653" t="s">
        <v>36</v>
      </c>
      <c r="CB7" s="1654"/>
      <c r="CC7" s="1654"/>
      <c r="CD7" s="1654"/>
      <c r="CE7" s="1654"/>
      <c r="CF7" s="1655"/>
      <c r="CG7" s="1656"/>
      <c r="CH7" s="1657"/>
      <c r="CI7" s="1653" t="s">
        <v>37</v>
      </c>
      <c r="CJ7" s="1654"/>
      <c r="CK7" s="1654"/>
      <c r="CL7" s="1654"/>
      <c r="CM7" s="1654"/>
      <c r="CN7" s="1655"/>
      <c r="CO7" s="1651" t="s">
        <v>97</v>
      </c>
      <c r="CP7" s="1652"/>
      <c r="CR7" s="674"/>
    </row>
    <row r="8" spans="2:143" ht="8.25" customHeight="1" x14ac:dyDescent="0.2">
      <c r="B8" s="665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Q8" s="673"/>
      <c r="AR8" s="673"/>
      <c r="AS8" s="673"/>
      <c r="AV8" s="673"/>
      <c r="AW8" s="673"/>
      <c r="AX8" s="673"/>
      <c r="AY8" s="673"/>
      <c r="AZ8" s="673"/>
      <c r="BA8" s="673"/>
      <c r="BB8" s="673"/>
      <c r="BD8" s="673"/>
      <c r="BE8" s="673"/>
      <c r="BF8" s="673"/>
      <c r="BG8" s="673"/>
      <c r="BH8" s="673"/>
      <c r="BI8" s="673"/>
      <c r="BJ8" s="673"/>
      <c r="BK8" s="673"/>
      <c r="BN8" s="673"/>
      <c r="BO8" s="673"/>
      <c r="BP8" s="673"/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3"/>
      <c r="CF8" s="673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R8" s="674"/>
    </row>
    <row r="9" spans="2:143" s="676" customFormat="1" x14ac:dyDescent="0.2">
      <c r="B9" s="675"/>
      <c r="D9" s="673" t="s">
        <v>78</v>
      </c>
      <c r="F9" s="1651"/>
      <c r="G9" s="1652"/>
      <c r="J9" s="673" t="s">
        <v>79</v>
      </c>
      <c r="L9" s="1651"/>
      <c r="M9" s="1652"/>
      <c r="Q9" s="673" t="s">
        <v>38</v>
      </c>
      <c r="R9" s="673"/>
      <c r="S9" s="1854" t="s">
        <v>97</v>
      </c>
      <c r="T9" s="1855"/>
      <c r="U9" s="673"/>
      <c r="W9" s="673" t="s">
        <v>39</v>
      </c>
      <c r="X9" s="673"/>
      <c r="Y9" s="1827"/>
      <c r="Z9" s="1828"/>
      <c r="AB9" s="673"/>
      <c r="AC9" s="673" t="s">
        <v>40</v>
      </c>
      <c r="AD9" s="673"/>
      <c r="AE9" s="677"/>
      <c r="AF9" s="678"/>
      <c r="AL9" s="673" t="s">
        <v>41</v>
      </c>
      <c r="AM9" s="673"/>
      <c r="AN9" s="677"/>
      <c r="AO9" s="678"/>
      <c r="AT9" s="673" t="s">
        <v>42</v>
      </c>
      <c r="AU9" s="673"/>
      <c r="AV9" s="1827"/>
      <c r="AW9" s="1828"/>
      <c r="BB9" s="673" t="s">
        <v>43</v>
      </c>
      <c r="BC9" s="673"/>
      <c r="BD9" s="1827"/>
      <c r="BE9" s="1828"/>
      <c r="BH9" s="673" t="s">
        <v>301</v>
      </c>
      <c r="BI9" s="673"/>
      <c r="BJ9" s="1827"/>
      <c r="BK9" s="1828"/>
      <c r="BO9" s="673" t="s">
        <v>302</v>
      </c>
      <c r="BP9" s="673"/>
      <c r="BQ9" s="1827"/>
      <c r="BR9" s="1828"/>
      <c r="BS9" s="673"/>
      <c r="BU9" s="673" t="s">
        <v>44</v>
      </c>
      <c r="BV9" s="673"/>
      <c r="BW9" s="1827"/>
      <c r="BX9" s="1828"/>
      <c r="BY9" s="673"/>
      <c r="BZ9" s="673"/>
      <c r="CA9" s="673"/>
      <c r="CB9" s="673"/>
      <c r="CC9" s="673"/>
      <c r="CD9" s="673" t="s">
        <v>45</v>
      </c>
      <c r="CE9" s="673"/>
      <c r="CF9" s="1827"/>
      <c r="CG9" s="1828"/>
      <c r="CH9" s="673"/>
      <c r="CI9" s="673"/>
      <c r="CJ9" s="673"/>
      <c r="CK9" s="673"/>
      <c r="CL9" s="673"/>
      <c r="CM9" s="673" t="s">
        <v>46</v>
      </c>
      <c r="CN9" s="673"/>
      <c r="CO9" s="1827"/>
      <c r="CP9" s="1828"/>
      <c r="CR9" s="679"/>
    </row>
    <row r="10" spans="2:143" ht="6" customHeight="1" x14ac:dyDescent="0.2">
      <c r="B10" s="665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80"/>
      <c r="AT10" s="673"/>
      <c r="AU10" s="673"/>
      <c r="AV10" s="673"/>
      <c r="AW10" s="673"/>
      <c r="AX10" s="673"/>
      <c r="AY10" s="673"/>
      <c r="AZ10" s="673"/>
      <c r="BA10" s="673"/>
      <c r="BB10" s="673"/>
      <c r="BC10" s="673"/>
      <c r="BD10" s="673"/>
      <c r="BE10" s="673"/>
      <c r="BF10" s="673"/>
      <c r="BG10" s="673"/>
      <c r="BH10" s="673"/>
      <c r="BI10" s="673"/>
      <c r="BJ10" s="673"/>
      <c r="BK10" s="673"/>
      <c r="BL10" s="673"/>
      <c r="BM10" s="673"/>
      <c r="BN10" s="673"/>
      <c r="BO10" s="673"/>
      <c r="BP10" s="673"/>
      <c r="BQ10" s="673"/>
      <c r="BR10" s="673"/>
      <c r="BS10" s="673"/>
      <c r="BT10" s="673"/>
      <c r="BU10" s="673"/>
      <c r="BV10" s="673"/>
      <c r="BW10" s="673"/>
      <c r="BX10" s="673"/>
      <c r="BY10" s="673"/>
      <c r="BZ10" s="673"/>
      <c r="CA10" s="673"/>
      <c r="CB10" s="673"/>
      <c r="CC10" s="673"/>
      <c r="CD10" s="673"/>
      <c r="CE10" s="673"/>
      <c r="CF10" s="673"/>
      <c r="CG10" s="673"/>
      <c r="CH10" s="673"/>
      <c r="CI10" s="673"/>
      <c r="CJ10" s="673"/>
      <c r="CK10" s="673"/>
      <c r="CL10" s="673"/>
      <c r="CM10" s="673"/>
      <c r="CN10" s="673"/>
      <c r="CO10" s="673"/>
      <c r="CP10" s="673"/>
      <c r="CR10" s="674"/>
    </row>
    <row r="11" spans="2:143" s="673" customFormat="1" ht="17.25" customHeight="1" x14ac:dyDescent="0.2">
      <c r="B11" s="1667" t="s">
        <v>47</v>
      </c>
      <c r="C11" s="1668"/>
      <c r="D11" s="1668"/>
      <c r="E11" s="1668"/>
      <c r="F11" s="1668" t="s">
        <v>48</v>
      </c>
      <c r="G11" s="1668"/>
      <c r="H11" s="1668"/>
      <c r="I11" s="1668"/>
      <c r="J11" s="1668"/>
      <c r="K11" s="1668"/>
      <c r="L11" s="1662" t="s">
        <v>5</v>
      </c>
      <c r="M11" s="1662"/>
      <c r="N11" s="1662"/>
      <c r="O11" s="1662"/>
      <c r="P11" s="1662"/>
      <c r="Q11" s="1662" t="s">
        <v>49</v>
      </c>
      <c r="R11" s="1662"/>
      <c r="S11" s="1662"/>
      <c r="T11" s="1662"/>
      <c r="U11" s="1662"/>
      <c r="V11" s="1662"/>
      <c r="W11" s="1674" t="s">
        <v>89</v>
      </c>
      <c r="X11" s="1675"/>
      <c r="Y11" s="1675"/>
      <c r="Z11" s="1675"/>
      <c r="AA11" s="1675"/>
      <c r="AB11" s="1676"/>
      <c r="AC11" s="1674" t="s">
        <v>53</v>
      </c>
      <c r="AD11" s="1675"/>
      <c r="AE11" s="1675"/>
      <c r="AF11" s="1675"/>
      <c r="AG11" s="1675"/>
      <c r="AH11" s="1675"/>
      <c r="AI11" s="1676"/>
      <c r="AJ11" s="1677" t="s">
        <v>92</v>
      </c>
      <c r="AK11" s="1678"/>
      <c r="AL11" s="1678"/>
      <c r="AM11" s="1678"/>
      <c r="AN11" s="1678"/>
      <c r="AO11" s="1678"/>
      <c r="AP11" s="1679"/>
      <c r="AQ11" s="1665" t="s">
        <v>50</v>
      </c>
      <c r="AR11" s="1665"/>
      <c r="AS11" s="1665"/>
      <c r="AT11" s="1665"/>
      <c r="AU11" s="1665"/>
      <c r="AV11" s="1666"/>
      <c r="AW11" s="1667" t="s">
        <v>47</v>
      </c>
      <c r="AX11" s="1668"/>
      <c r="AY11" s="1668"/>
      <c r="AZ11" s="1668"/>
      <c r="BA11" s="1668" t="s">
        <v>48</v>
      </c>
      <c r="BB11" s="1668"/>
      <c r="BC11" s="1668"/>
      <c r="BD11" s="1668"/>
      <c r="BE11" s="1668"/>
      <c r="BF11" s="1668"/>
      <c r="BG11" s="1662" t="s">
        <v>5</v>
      </c>
      <c r="BH11" s="1662"/>
      <c r="BI11" s="1662"/>
      <c r="BJ11" s="1662"/>
      <c r="BK11" s="1662"/>
      <c r="BL11" s="1662" t="s">
        <v>49</v>
      </c>
      <c r="BM11" s="1662"/>
      <c r="BN11" s="1662"/>
      <c r="BO11" s="1662"/>
      <c r="BP11" s="1662"/>
      <c r="BQ11" s="1662"/>
      <c r="BR11" s="1674" t="s">
        <v>89</v>
      </c>
      <c r="BS11" s="1675"/>
      <c r="BT11" s="1675"/>
      <c r="BU11" s="1675"/>
      <c r="BV11" s="1675"/>
      <c r="BW11" s="1676"/>
      <c r="BX11" s="1674" t="s">
        <v>53</v>
      </c>
      <c r="BY11" s="1675"/>
      <c r="BZ11" s="1675"/>
      <c r="CA11" s="1675"/>
      <c r="CB11" s="1675"/>
      <c r="CC11" s="1675"/>
      <c r="CD11" s="1676"/>
      <c r="CE11" s="1677" t="s">
        <v>92</v>
      </c>
      <c r="CF11" s="1678"/>
      <c r="CG11" s="1678"/>
      <c r="CH11" s="1678"/>
      <c r="CI11" s="1678"/>
      <c r="CJ11" s="1678"/>
      <c r="CK11" s="1679"/>
      <c r="CL11" s="1680" t="s">
        <v>50</v>
      </c>
      <c r="CM11" s="1681"/>
      <c r="CN11" s="1681"/>
      <c r="CO11" s="1681"/>
      <c r="CP11" s="1681"/>
      <c r="CQ11" s="1681"/>
      <c r="CR11" s="1682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2"/>
      <c r="DJ11" s="682"/>
      <c r="DK11" s="682"/>
      <c r="DL11" s="682"/>
      <c r="DM11" s="682"/>
      <c r="DN11" s="682"/>
      <c r="DO11" s="682"/>
      <c r="DP11" s="682"/>
      <c r="DQ11" s="682"/>
      <c r="DR11" s="682"/>
      <c r="DS11" s="682"/>
      <c r="DT11" s="682"/>
      <c r="DU11" s="682"/>
      <c r="DV11" s="682"/>
      <c r="DW11" s="682"/>
      <c r="DX11" s="682"/>
      <c r="DY11" s="682"/>
      <c r="DZ11" s="682"/>
      <c r="EA11" s="682"/>
      <c r="EB11" s="682"/>
      <c r="EC11" s="682"/>
      <c r="ED11" s="682"/>
      <c r="EE11" s="682"/>
      <c r="EF11" s="682"/>
      <c r="EG11" s="682"/>
      <c r="EH11" s="682"/>
      <c r="EI11" s="682"/>
      <c r="EJ11" s="682"/>
      <c r="EK11" s="682"/>
      <c r="EL11" s="682"/>
      <c r="EM11" s="682"/>
    </row>
    <row r="12" spans="2:143" ht="12.75" customHeight="1" x14ac:dyDescent="0.2">
      <c r="B12" s="1706"/>
      <c r="C12" s="1670"/>
      <c r="D12" s="1670"/>
      <c r="E12" s="1670"/>
      <c r="F12" s="1670"/>
      <c r="G12" s="1670"/>
      <c r="H12" s="1670"/>
      <c r="I12" s="1670"/>
      <c r="J12" s="1670"/>
      <c r="K12" s="1670"/>
      <c r="L12" s="1663"/>
      <c r="M12" s="1663"/>
      <c r="N12" s="1663"/>
      <c r="O12" s="1663"/>
      <c r="P12" s="1663"/>
      <c r="Q12" s="1663"/>
      <c r="R12" s="1663"/>
      <c r="S12" s="1663"/>
      <c r="T12" s="1663"/>
      <c r="U12" s="1663"/>
      <c r="V12" s="1663"/>
      <c r="W12" s="683"/>
      <c r="X12" s="1856" t="s">
        <v>90</v>
      </c>
      <c r="Y12" s="1856"/>
      <c r="Z12" s="1856"/>
      <c r="AA12" s="1856"/>
      <c r="AB12" s="684"/>
      <c r="AC12" s="683"/>
      <c r="AD12" s="1703"/>
      <c r="AE12" s="1703"/>
      <c r="AF12" s="1703"/>
      <c r="AG12" s="1703"/>
      <c r="AH12" s="1703"/>
      <c r="AI12" s="684"/>
      <c r="AJ12" s="683"/>
      <c r="AK12" s="1857" t="s">
        <v>90</v>
      </c>
      <c r="AL12" s="1857"/>
      <c r="AM12" s="1857"/>
      <c r="AN12" s="1857"/>
      <c r="AO12" s="1857"/>
      <c r="AP12" s="684"/>
      <c r="AQ12" s="685" t="s">
        <v>51</v>
      </c>
      <c r="AR12" s="686"/>
      <c r="AS12" s="1852" t="s">
        <v>98</v>
      </c>
      <c r="AT12" s="1852"/>
      <c r="AU12" s="1852"/>
      <c r="AV12" s="1853"/>
      <c r="AW12" s="1669"/>
      <c r="AX12" s="1670"/>
      <c r="AY12" s="1670"/>
      <c r="AZ12" s="1670"/>
      <c r="BA12" s="1670"/>
      <c r="BB12" s="1670"/>
      <c r="BC12" s="1670"/>
      <c r="BD12" s="1670"/>
      <c r="BE12" s="1670"/>
      <c r="BF12" s="1670"/>
      <c r="BG12" s="1663"/>
      <c r="BH12" s="1663"/>
      <c r="BI12" s="1663"/>
      <c r="BJ12" s="1663"/>
      <c r="BK12" s="1663"/>
      <c r="BL12" s="1663"/>
      <c r="BM12" s="1663"/>
      <c r="BN12" s="1663"/>
      <c r="BO12" s="1663"/>
      <c r="BP12" s="1663"/>
      <c r="BQ12" s="1663"/>
      <c r="BR12" s="683"/>
      <c r="BS12" s="1857" t="s">
        <v>90</v>
      </c>
      <c r="BT12" s="1857"/>
      <c r="BU12" s="1857"/>
      <c r="BV12" s="1857"/>
      <c r="BW12" s="684"/>
      <c r="BX12" s="683"/>
      <c r="BY12" s="1703"/>
      <c r="BZ12" s="1703"/>
      <c r="CA12" s="1703"/>
      <c r="CB12" s="1703"/>
      <c r="CC12" s="1703"/>
      <c r="CD12" s="684"/>
      <c r="CE12" s="683"/>
      <c r="CF12" s="1857" t="s">
        <v>90</v>
      </c>
      <c r="CG12" s="1857"/>
      <c r="CH12" s="1857"/>
      <c r="CI12" s="1857"/>
      <c r="CJ12" s="1857"/>
      <c r="CK12" s="684"/>
      <c r="CL12" s="687" t="s">
        <v>51</v>
      </c>
      <c r="CM12" s="688"/>
      <c r="CN12" s="689"/>
      <c r="CO12" s="1852" t="s">
        <v>98</v>
      </c>
      <c r="CP12" s="1852"/>
      <c r="CQ12" s="1852"/>
      <c r="CR12" s="1853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682"/>
      <c r="DT12" s="682"/>
      <c r="DU12" s="682"/>
      <c r="DV12" s="682"/>
      <c r="DW12" s="682"/>
      <c r="DX12" s="682"/>
      <c r="DY12" s="682"/>
      <c r="DZ12" s="682"/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</row>
    <row r="13" spans="2:143" ht="3" customHeight="1" thickBot="1" x14ac:dyDescent="0.25">
      <c r="B13" s="1671"/>
      <c r="C13" s="1672"/>
      <c r="D13" s="1672"/>
      <c r="E13" s="1672"/>
      <c r="F13" s="1672"/>
      <c r="G13" s="1672"/>
      <c r="H13" s="1672"/>
      <c r="I13" s="1672"/>
      <c r="J13" s="1672"/>
      <c r="K13" s="1672"/>
      <c r="L13" s="1664"/>
      <c r="M13" s="1664"/>
      <c r="N13" s="1664"/>
      <c r="O13" s="1664"/>
      <c r="P13" s="1664"/>
      <c r="Q13" s="1664"/>
      <c r="R13" s="1664"/>
      <c r="S13" s="1664"/>
      <c r="T13" s="1664"/>
      <c r="U13" s="1664"/>
      <c r="V13" s="1664"/>
      <c r="W13" s="690"/>
      <c r="X13" s="691"/>
      <c r="Y13" s="691"/>
      <c r="Z13" s="691"/>
      <c r="AA13" s="691"/>
      <c r="AB13" s="692"/>
      <c r="AC13" s="690"/>
      <c r="AD13" s="691"/>
      <c r="AE13" s="691"/>
      <c r="AF13" s="691"/>
      <c r="AG13" s="691"/>
      <c r="AH13" s="691"/>
      <c r="AI13" s="692"/>
      <c r="AJ13" s="690"/>
      <c r="AK13" s="691"/>
      <c r="AL13" s="691"/>
      <c r="AM13" s="691"/>
      <c r="AN13" s="691"/>
      <c r="AO13" s="691"/>
      <c r="AP13" s="692"/>
      <c r="AQ13" s="1700"/>
      <c r="AR13" s="1701"/>
      <c r="AS13" s="1701"/>
      <c r="AT13" s="1701"/>
      <c r="AU13" s="1701"/>
      <c r="AV13" s="1702"/>
      <c r="AW13" s="1671"/>
      <c r="AX13" s="1672"/>
      <c r="AY13" s="1672"/>
      <c r="AZ13" s="1672"/>
      <c r="BA13" s="1672"/>
      <c r="BB13" s="1672"/>
      <c r="BC13" s="1672"/>
      <c r="BD13" s="1672"/>
      <c r="BE13" s="1672"/>
      <c r="BF13" s="1672"/>
      <c r="BG13" s="1664"/>
      <c r="BH13" s="1664"/>
      <c r="BI13" s="1664"/>
      <c r="BJ13" s="1664"/>
      <c r="BK13" s="1664"/>
      <c r="BL13" s="1664"/>
      <c r="BM13" s="1664"/>
      <c r="BN13" s="1664"/>
      <c r="BO13" s="1664"/>
      <c r="BP13" s="1664"/>
      <c r="BQ13" s="1664"/>
      <c r="BR13" s="690"/>
      <c r="BS13" s="691"/>
      <c r="BT13" s="691"/>
      <c r="BU13" s="691"/>
      <c r="BV13" s="691"/>
      <c r="BW13" s="692"/>
      <c r="BX13" s="690"/>
      <c r="BY13" s="691"/>
      <c r="BZ13" s="691"/>
      <c r="CA13" s="691"/>
      <c r="CB13" s="691"/>
      <c r="CC13" s="691"/>
      <c r="CD13" s="692"/>
      <c r="CE13" s="690"/>
      <c r="CF13" s="691"/>
      <c r="CG13" s="691"/>
      <c r="CH13" s="691"/>
      <c r="CI13" s="691"/>
      <c r="CJ13" s="691"/>
      <c r="CK13" s="692"/>
      <c r="CL13" s="1700"/>
      <c r="CM13" s="1701"/>
      <c r="CN13" s="1701"/>
      <c r="CO13" s="1701"/>
      <c r="CP13" s="1701"/>
      <c r="CQ13" s="1701"/>
      <c r="CR13" s="693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  <c r="DD13" s="681"/>
      <c r="DE13" s="681"/>
      <c r="DF13" s="681"/>
      <c r="DG13" s="681"/>
      <c r="DH13" s="681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682"/>
      <c r="DT13" s="682"/>
      <c r="DU13" s="682"/>
      <c r="DV13" s="682"/>
      <c r="DW13" s="682"/>
      <c r="DX13" s="682"/>
      <c r="DY13" s="682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</row>
    <row r="14" spans="2:143" ht="15.75" customHeight="1" thickTop="1" thickBot="1" x14ac:dyDescent="0.3">
      <c r="B14" s="1698">
        <v>1</v>
      </c>
      <c r="C14" s="1699"/>
      <c r="D14" s="1699"/>
      <c r="E14" s="1699"/>
      <c r="F14" s="1713" t="str">
        <f>IF('INGRESO DE DATOS'!A73&lt;&gt;"",'INGRESO DE DATOS'!A73,"")</f>
        <v/>
      </c>
      <c r="G14" s="1714"/>
      <c r="H14" s="1714"/>
      <c r="I14" s="1714"/>
      <c r="J14" s="1714"/>
      <c r="K14" s="1715"/>
      <c r="L14" s="1695"/>
      <c r="M14" s="1696"/>
      <c r="N14" s="1696"/>
      <c r="O14" s="1696"/>
      <c r="P14" s="1728"/>
      <c r="Q14" s="1721" t="str">
        <f>IF('INGRESO DE DATOS'!T73&lt;&gt;"",'INGRESO DE DATOS'!T73,"")</f>
        <v/>
      </c>
      <c r="R14" s="1722"/>
      <c r="S14" s="1722"/>
      <c r="T14" s="1722"/>
      <c r="U14" s="1722"/>
      <c r="V14" s="1723"/>
      <c r="W14" s="1707" t="str">
        <f>IF('INGRESO DE DATOS'!U73&lt;&gt;"",'INGRESO DE DATOS'!U73,"")</f>
        <v/>
      </c>
      <c r="X14" s="1708"/>
      <c r="Y14" s="1708"/>
      <c r="Z14" s="1708"/>
      <c r="AA14" s="1708"/>
      <c r="AB14" s="1709"/>
      <c r="AC14" s="1689"/>
      <c r="AD14" s="1690"/>
      <c r="AE14" s="1690"/>
      <c r="AF14" s="1690"/>
      <c r="AG14" s="1690"/>
      <c r="AH14" s="1690"/>
      <c r="AI14" s="1691"/>
      <c r="AJ14" s="1707" t="str">
        <f t="shared" ref="AJ14:AJ19" si="0">IF(W14="","",W14)</f>
        <v/>
      </c>
      <c r="AK14" s="1708"/>
      <c r="AL14" s="1708"/>
      <c r="AM14" s="1708"/>
      <c r="AN14" s="1708"/>
      <c r="AO14" s="1708"/>
      <c r="AP14" s="1709"/>
      <c r="AQ14" s="1695" t="str">
        <f t="shared" ref="AQ14:AQ19" si="1">IF(Q14="","",IF(Q14&lt;&gt;0,IF(Q14="N.D","N.D",((AJ14*VLOOKUP(Q14,$CZ$14:$DQ$33,10,FALSE)/12.16)))))</f>
        <v/>
      </c>
      <c r="AR14" s="1696"/>
      <c r="AS14" s="1696"/>
      <c r="AT14" s="1696"/>
      <c r="AU14" s="1696"/>
      <c r="AV14" s="1697"/>
      <c r="AW14" s="1698">
        <v>23</v>
      </c>
      <c r="AX14" s="1699"/>
      <c r="AY14" s="1699"/>
      <c r="AZ14" s="1699"/>
      <c r="BA14" s="1725" t="s">
        <v>52</v>
      </c>
      <c r="BB14" s="1726"/>
      <c r="BC14" s="1726"/>
      <c r="BD14" s="1726"/>
      <c r="BE14" s="1726"/>
      <c r="BF14" s="1727"/>
      <c r="BG14" s="1695"/>
      <c r="BH14" s="1696"/>
      <c r="BI14" s="1696"/>
      <c r="BJ14" s="1696"/>
      <c r="BK14" s="1728"/>
      <c r="BL14" s="1721" t="str">
        <f>IF('INGRESO DE DATOS'!T99&lt;&gt;"",'INGRESO DE DATOS'!T99,"")</f>
        <v/>
      </c>
      <c r="BM14" s="1722"/>
      <c r="BN14" s="1722"/>
      <c r="BO14" s="1722"/>
      <c r="BP14" s="1722"/>
      <c r="BQ14" s="1723"/>
      <c r="BR14" s="1707" t="str">
        <f>IF('INGRESO DE DATOS'!U99&lt;&gt;"",'INGRESO DE DATOS'!U99,"")</f>
        <v/>
      </c>
      <c r="BS14" s="1708"/>
      <c r="BT14" s="1708"/>
      <c r="BU14" s="1708"/>
      <c r="BV14" s="1708"/>
      <c r="BW14" s="1709"/>
      <c r="BX14" s="1689"/>
      <c r="BY14" s="1690"/>
      <c r="BZ14" s="1690"/>
      <c r="CA14" s="1690"/>
      <c r="CB14" s="1690"/>
      <c r="CC14" s="1690"/>
      <c r="CD14" s="1691"/>
      <c r="CE14" s="1707" t="str">
        <f>IF(BR14="","",BR14)</f>
        <v/>
      </c>
      <c r="CF14" s="1708"/>
      <c r="CG14" s="1708"/>
      <c r="CH14" s="1708"/>
      <c r="CI14" s="1708"/>
      <c r="CJ14" s="1708"/>
      <c r="CK14" s="1709"/>
      <c r="CL14" s="1724" t="str">
        <f>IF(BL14="","",IF(BL14&lt;&gt;0,IF(BL14="N.D","N.D",((BR14*VLOOKUP(BL14,$CZ$14:$DQ$30,10,FALSE)/12.16)))))</f>
        <v/>
      </c>
      <c r="CM14" s="1696"/>
      <c r="CN14" s="1696"/>
      <c r="CO14" s="1696"/>
      <c r="CP14" s="1696"/>
      <c r="CQ14" s="1696"/>
      <c r="CR14" s="1697"/>
      <c r="CS14" s="681"/>
      <c r="CT14" s="681"/>
      <c r="CU14" s="681"/>
      <c r="CV14" s="681"/>
      <c r="CW14" s="681"/>
      <c r="CX14" s="681"/>
      <c r="CY14" s="681"/>
      <c r="CZ14" s="1837" t="s">
        <v>307</v>
      </c>
      <c r="DA14" s="1837"/>
      <c r="DB14" s="1837"/>
      <c r="DC14" s="1837"/>
      <c r="DD14" s="1837"/>
      <c r="DE14" s="1837"/>
      <c r="DF14" s="1837"/>
      <c r="DG14" s="1837"/>
      <c r="DH14" s="1837"/>
      <c r="DI14" s="1842">
        <v>2500</v>
      </c>
      <c r="DJ14" s="1842"/>
      <c r="DK14" s="1842"/>
      <c r="DL14" s="1842"/>
      <c r="DM14" s="1842"/>
      <c r="DN14" s="1842"/>
      <c r="DO14" s="1842"/>
      <c r="DP14" s="1842"/>
      <c r="DQ14" s="1842"/>
      <c r="DR14" s="682"/>
      <c r="DS14" s="682"/>
      <c r="DT14" s="682"/>
      <c r="DU14" s="682"/>
      <c r="DV14" s="682"/>
      <c r="DW14" s="682"/>
      <c r="DX14" s="682"/>
      <c r="DY14" s="682"/>
      <c r="DZ14" s="682"/>
      <c r="EA14" s="682"/>
      <c r="EB14" s="682"/>
      <c r="EC14" s="682"/>
      <c r="ED14" s="682"/>
      <c r="EE14" s="682"/>
      <c r="EF14" s="682"/>
      <c r="EG14" s="682"/>
      <c r="EH14" s="682"/>
      <c r="EI14" s="682"/>
      <c r="EJ14" s="682"/>
      <c r="EK14" s="682"/>
      <c r="EL14" s="682"/>
      <c r="EM14" s="682"/>
    </row>
    <row r="15" spans="2:143" ht="15.75" customHeight="1" thickTop="1" thickBot="1" x14ac:dyDescent="0.3">
      <c r="B15" s="1660">
        <v>2</v>
      </c>
      <c r="C15" s="1661"/>
      <c r="D15" s="1661"/>
      <c r="E15" s="1661"/>
      <c r="F15" s="1713" t="str">
        <f>IF('INGRESO DE DATOS'!A74&lt;&gt;"",'INGRESO DE DATOS'!A74,"")</f>
        <v/>
      </c>
      <c r="G15" s="1714"/>
      <c r="H15" s="1714"/>
      <c r="I15" s="1714"/>
      <c r="J15" s="1714"/>
      <c r="K15" s="1715"/>
      <c r="L15" s="1686"/>
      <c r="M15" s="1687"/>
      <c r="N15" s="1687"/>
      <c r="O15" s="1687"/>
      <c r="P15" s="1729"/>
      <c r="Q15" s="1716" t="str">
        <f>IF('INGRESO DE DATOS'!T74&lt;&gt;"",'INGRESO DE DATOS'!T74,"")</f>
        <v/>
      </c>
      <c r="R15" s="1717"/>
      <c r="S15" s="1717"/>
      <c r="T15" s="1717"/>
      <c r="U15" s="1717"/>
      <c r="V15" s="1718"/>
      <c r="W15" s="1683" t="str">
        <f>IF('INGRESO DE DATOS'!U74&lt;&gt;"",'INGRESO DE DATOS'!U74,"")</f>
        <v/>
      </c>
      <c r="X15" s="1684"/>
      <c r="Y15" s="1684"/>
      <c r="Z15" s="1684"/>
      <c r="AA15" s="1684"/>
      <c r="AB15" s="1685"/>
      <c r="AC15" s="1692"/>
      <c r="AD15" s="1693"/>
      <c r="AE15" s="1693"/>
      <c r="AF15" s="1693"/>
      <c r="AG15" s="1693"/>
      <c r="AH15" s="1693"/>
      <c r="AI15" s="1694"/>
      <c r="AJ15" s="1683" t="str">
        <f t="shared" si="0"/>
        <v/>
      </c>
      <c r="AK15" s="1684"/>
      <c r="AL15" s="1684"/>
      <c r="AM15" s="1684"/>
      <c r="AN15" s="1684"/>
      <c r="AO15" s="1684"/>
      <c r="AP15" s="1685"/>
      <c r="AQ15" s="1686" t="str">
        <f t="shared" si="1"/>
        <v/>
      </c>
      <c r="AR15" s="1687"/>
      <c r="AS15" s="1687"/>
      <c r="AT15" s="1687"/>
      <c r="AU15" s="1687"/>
      <c r="AV15" s="1688"/>
      <c r="AW15" s="1660">
        <v>24</v>
      </c>
      <c r="AX15" s="1661"/>
      <c r="AY15" s="1661"/>
      <c r="AZ15" s="1661"/>
      <c r="BA15" s="1716" t="str">
        <f>IF('INGRESO DE DATOS'!A100&lt;&gt;"",'INGRESO DE DATOS'!A100,"")</f>
        <v/>
      </c>
      <c r="BB15" s="1717"/>
      <c r="BC15" s="1717"/>
      <c r="BD15" s="1717"/>
      <c r="BE15" s="1717"/>
      <c r="BF15" s="1718"/>
      <c r="BG15" s="1686"/>
      <c r="BH15" s="1687"/>
      <c r="BI15" s="1687"/>
      <c r="BJ15" s="1687"/>
      <c r="BK15" s="1729"/>
      <c r="BL15" s="1716" t="str">
        <f>IF('INGRESO DE DATOS'!T100&lt;&gt;"",'INGRESO DE DATOS'!T100,"")</f>
        <v/>
      </c>
      <c r="BM15" s="1717"/>
      <c r="BN15" s="1717"/>
      <c r="BO15" s="1717"/>
      <c r="BP15" s="1717"/>
      <c r="BQ15" s="1718"/>
      <c r="BR15" s="1683" t="str">
        <f>IF('INGRESO DE DATOS'!U100&lt;&gt;"",'INGRESO DE DATOS'!U100,"")</f>
        <v/>
      </c>
      <c r="BS15" s="1684"/>
      <c r="BT15" s="1684"/>
      <c r="BU15" s="1684"/>
      <c r="BV15" s="1684"/>
      <c r="BW15" s="1685"/>
      <c r="BX15" s="1692"/>
      <c r="BY15" s="1693"/>
      <c r="BZ15" s="1693"/>
      <c r="CA15" s="1693"/>
      <c r="CB15" s="1693"/>
      <c r="CC15" s="1693"/>
      <c r="CD15" s="1694"/>
      <c r="CE15" s="1683" t="str">
        <f>IF(BR15="","",BR15)</f>
        <v/>
      </c>
      <c r="CF15" s="1684"/>
      <c r="CG15" s="1684"/>
      <c r="CH15" s="1684"/>
      <c r="CI15" s="1684"/>
      <c r="CJ15" s="1684"/>
      <c r="CK15" s="1685"/>
      <c r="CL15" s="1730" t="str">
        <f>IF(BL15="","",IF(BL15&lt;&gt;0,IF(BL15="N.D","N.D",((BR15*VLOOKUP(BL15,$CZ$14:$DQ$30,10,FALSE)/12.16)))))</f>
        <v/>
      </c>
      <c r="CM15" s="1687"/>
      <c r="CN15" s="1687"/>
      <c r="CO15" s="1687"/>
      <c r="CP15" s="1687"/>
      <c r="CQ15" s="1687"/>
      <c r="CR15" s="1688"/>
      <c r="CZ15" s="1837" t="s">
        <v>308</v>
      </c>
      <c r="DA15" s="1837"/>
      <c r="DB15" s="1837"/>
      <c r="DC15" s="1837"/>
      <c r="DD15" s="1837"/>
      <c r="DE15" s="1837"/>
      <c r="DF15" s="1837"/>
      <c r="DG15" s="1837"/>
      <c r="DH15" s="1837"/>
      <c r="DI15" s="1842">
        <v>2000</v>
      </c>
      <c r="DJ15" s="1842"/>
      <c r="DK15" s="1842"/>
      <c r="DL15" s="1842"/>
      <c r="DM15" s="1842"/>
      <c r="DN15" s="1842"/>
      <c r="DO15" s="1842"/>
      <c r="DP15" s="1842"/>
      <c r="DQ15" s="1842"/>
    </row>
    <row r="16" spans="2:143" ht="15.75" customHeight="1" thickTop="1" thickBot="1" x14ac:dyDescent="0.3">
      <c r="B16" s="1712">
        <v>3</v>
      </c>
      <c r="C16" s="1693"/>
      <c r="D16" s="1693"/>
      <c r="E16" s="1694"/>
      <c r="F16" s="1713" t="str">
        <f>IF('INGRESO DE DATOS'!A75&lt;&gt;"",'INGRESO DE DATOS'!A75,"")</f>
        <v/>
      </c>
      <c r="G16" s="1714"/>
      <c r="H16" s="1714"/>
      <c r="I16" s="1714"/>
      <c r="J16" s="1714"/>
      <c r="K16" s="1715"/>
      <c r="L16" s="1686"/>
      <c r="M16" s="1687"/>
      <c r="N16" s="1687"/>
      <c r="O16" s="1687"/>
      <c r="P16" s="1729"/>
      <c r="Q16" s="1716" t="str">
        <f>IF('INGRESO DE DATOS'!T75&lt;&gt;"",'INGRESO DE DATOS'!T75,"")</f>
        <v/>
      </c>
      <c r="R16" s="1717"/>
      <c r="S16" s="1717"/>
      <c r="T16" s="1717"/>
      <c r="U16" s="1717"/>
      <c r="V16" s="1718"/>
      <c r="W16" s="1683" t="str">
        <f>IF('INGRESO DE DATOS'!U75&lt;&gt;"",'INGRESO DE DATOS'!U75,"")</f>
        <v/>
      </c>
      <c r="X16" s="1684"/>
      <c r="Y16" s="1684"/>
      <c r="Z16" s="1684"/>
      <c r="AA16" s="1684"/>
      <c r="AB16" s="1685"/>
      <c r="AC16" s="1692"/>
      <c r="AD16" s="1693"/>
      <c r="AE16" s="1693"/>
      <c r="AF16" s="1693"/>
      <c r="AG16" s="1693"/>
      <c r="AH16" s="1693"/>
      <c r="AI16" s="1694"/>
      <c r="AJ16" s="1683" t="str">
        <f t="shared" si="0"/>
        <v/>
      </c>
      <c r="AK16" s="1684"/>
      <c r="AL16" s="1684"/>
      <c r="AM16" s="1684"/>
      <c r="AN16" s="1684"/>
      <c r="AO16" s="1684"/>
      <c r="AP16" s="1685"/>
      <c r="AQ16" s="1730" t="str">
        <f t="shared" si="1"/>
        <v/>
      </c>
      <c r="AR16" s="1687"/>
      <c r="AS16" s="1687"/>
      <c r="AT16" s="1687"/>
      <c r="AU16" s="1687"/>
      <c r="AV16" s="1688"/>
      <c r="AW16" s="1660">
        <v>25</v>
      </c>
      <c r="AX16" s="1661"/>
      <c r="AY16" s="1661"/>
      <c r="AZ16" s="1661"/>
      <c r="BA16" s="1716" t="str">
        <f>IF('INGRESO DE DATOS'!A101&lt;&gt;"",'INGRESO DE DATOS'!A101,"")</f>
        <v/>
      </c>
      <c r="BB16" s="1717"/>
      <c r="BC16" s="1717"/>
      <c r="BD16" s="1717"/>
      <c r="BE16" s="1717"/>
      <c r="BF16" s="1718"/>
      <c r="BG16" s="1686"/>
      <c r="BH16" s="1687"/>
      <c r="BI16" s="1687"/>
      <c r="BJ16" s="1687"/>
      <c r="BK16" s="1729"/>
      <c r="BL16" s="1716" t="str">
        <f>IF('INGRESO DE DATOS'!T101&lt;&gt;"",'INGRESO DE DATOS'!T101,"")</f>
        <v/>
      </c>
      <c r="BM16" s="1717"/>
      <c r="BN16" s="1717"/>
      <c r="BO16" s="1717"/>
      <c r="BP16" s="1717"/>
      <c r="BQ16" s="1718"/>
      <c r="BR16" s="1683" t="str">
        <f>IF('INGRESO DE DATOS'!U101&lt;&gt;"",'INGRESO DE DATOS'!U101,"")</f>
        <v/>
      </c>
      <c r="BS16" s="1684"/>
      <c r="BT16" s="1684"/>
      <c r="BU16" s="1684"/>
      <c r="BV16" s="1684"/>
      <c r="BW16" s="1685"/>
      <c r="BX16" s="1692"/>
      <c r="BY16" s="1693"/>
      <c r="BZ16" s="1693"/>
      <c r="CA16" s="1693"/>
      <c r="CB16" s="1693"/>
      <c r="CC16" s="1693"/>
      <c r="CD16" s="1694"/>
      <c r="CE16" s="1683" t="str">
        <f>IF(BR16="","",BR16)</f>
        <v/>
      </c>
      <c r="CF16" s="1684"/>
      <c r="CG16" s="1684"/>
      <c r="CH16" s="1684"/>
      <c r="CI16" s="1684"/>
      <c r="CJ16" s="1684"/>
      <c r="CK16" s="1685"/>
      <c r="CL16" s="1730" t="str">
        <f>IF(BL16="","",IF(BL16&lt;&gt;0,IF(BL16="N.D","N.D",((BR16*VLOOKUP(BL16,$CZ$14:$DQ$30,10,FALSE)/12.16)))))</f>
        <v/>
      </c>
      <c r="CM16" s="1687"/>
      <c r="CN16" s="1687"/>
      <c r="CO16" s="1687"/>
      <c r="CP16" s="1687"/>
      <c r="CQ16" s="1687"/>
      <c r="CR16" s="1688"/>
      <c r="CZ16" s="1837" t="s">
        <v>309</v>
      </c>
      <c r="DA16" s="1837"/>
      <c r="DB16" s="1837"/>
      <c r="DC16" s="1837"/>
      <c r="DD16" s="1837"/>
      <c r="DE16" s="1837"/>
      <c r="DF16" s="1837"/>
      <c r="DG16" s="1837"/>
      <c r="DH16" s="1837"/>
      <c r="DI16" s="1842">
        <v>1500</v>
      </c>
      <c r="DJ16" s="1842"/>
      <c r="DK16" s="1842"/>
      <c r="DL16" s="1842"/>
      <c r="DM16" s="1842"/>
      <c r="DN16" s="1842"/>
      <c r="DO16" s="1842"/>
      <c r="DP16" s="1842"/>
      <c r="DQ16" s="1842"/>
    </row>
    <row r="17" spans="2:121" ht="15.75" customHeight="1" thickTop="1" thickBot="1" x14ac:dyDescent="0.3">
      <c r="B17" s="1712">
        <v>4</v>
      </c>
      <c r="C17" s="1693"/>
      <c r="D17" s="1693"/>
      <c r="E17" s="1694"/>
      <c r="F17" s="1713" t="str">
        <f>IF('INGRESO DE DATOS'!A76&lt;&gt;"",'INGRESO DE DATOS'!A76,"")</f>
        <v/>
      </c>
      <c r="G17" s="1714"/>
      <c r="H17" s="1714"/>
      <c r="I17" s="1714"/>
      <c r="J17" s="1714"/>
      <c r="K17" s="1715"/>
      <c r="L17" s="1686"/>
      <c r="M17" s="1687"/>
      <c r="N17" s="1687"/>
      <c r="O17" s="1687"/>
      <c r="P17" s="1729"/>
      <c r="Q17" s="1716" t="str">
        <f>IF('INGRESO DE DATOS'!T76&lt;&gt;"",'INGRESO DE DATOS'!T76,"")</f>
        <v/>
      </c>
      <c r="R17" s="1717"/>
      <c r="S17" s="1717"/>
      <c r="T17" s="1717"/>
      <c r="U17" s="1717"/>
      <c r="V17" s="1718"/>
      <c r="W17" s="1683" t="str">
        <f>IF('INGRESO DE DATOS'!U76&lt;&gt;"",'INGRESO DE DATOS'!U76,"")</f>
        <v/>
      </c>
      <c r="X17" s="1684"/>
      <c r="Y17" s="1684"/>
      <c r="Z17" s="1684"/>
      <c r="AA17" s="1684"/>
      <c r="AB17" s="1685"/>
      <c r="AC17" s="1692"/>
      <c r="AD17" s="1693"/>
      <c r="AE17" s="1693"/>
      <c r="AF17" s="1693"/>
      <c r="AG17" s="1693"/>
      <c r="AH17" s="1693"/>
      <c r="AI17" s="1694"/>
      <c r="AJ17" s="1683" t="str">
        <f t="shared" si="0"/>
        <v/>
      </c>
      <c r="AK17" s="1684"/>
      <c r="AL17" s="1684"/>
      <c r="AM17" s="1684"/>
      <c r="AN17" s="1684"/>
      <c r="AO17" s="1684"/>
      <c r="AP17" s="1685"/>
      <c r="AQ17" s="1730" t="str">
        <f t="shared" si="1"/>
        <v/>
      </c>
      <c r="AR17" s="1687"/>
      <c r="AS17" s="1687"/>
      <c r="AT17" s="1687"/>
      <c r="AU17" s="1687"/>
      <c r="AV17" s="1688"/>
      <c r="AW17" s="1660">
        <v>26</v>
      </c>
      <c r="AX17" s="1661"/>
      <c r="AY17" s="1661"/>
      <c r="AZ17" s="1661"/>
      <c r="BA17" s="1716" t="str">
        <f>IF('INGRESO DE DATOS'!A102&lt;&gt;"",'INGRESO DE DATOS'!A102,"")</f>
        <v/>
      </c>
      <c r="BB17" s="1717"/>
      <c r="BC17" s="1717"/>
      <c r="BD17" s="1717"/>
      <c r="BE17" s="1717"/>
      <c r="BF17" s="1718"/>
      <c r="BG17" s="1686"/>
      <c r="BH17" s="1687"/>
      <c r="BI17" s="1687"/>
      <c r="BJ17" s="1687"/>
      <c r="BK17" s="1729"/>
      <c r="BL17" s="1716" t="str">
        <f>IF('INGRESO DE DATOS'!T102&lt;&gt;"",'INGRESO DE DATOS'!T102,"")</f>
        <v/>
      </c>
      <c r="BM17" s="1717"/>
      <c r="BN17" s="1717"/>
      <c r="BO17" s="1717"/>
      <c r="BP17" s="1717"/>
      <c r="BQ17" s="1718"/>
      <c r="BR17" s="1683" t="str">
        <f>IF('INGRESO DE DATOS'!U102&lt;&gt;"",'INGRESO DE DATOS'!U102,"")</f>
        <v/>
      </c>
      <c r="BS17" s="1684"/>
      <c r="BT17" s="1684"/>
      <c r="BU17" s="1684"/>
      <c r="BV17" s="1684"/>
      <c r="BW17" s="1685"/>
      <c r="BX17" s="1692"/>
      <c r="BY17" s="1693"/>
      <c r="BZ17" s="1693"/>
      <c r="CA17" s="1693"/>
      <c r="CB17" s="1693"/>
      <c r="CC17" s="1693"/>
      <c r="CD17" s="1694"/>
      <c r="CE17" s="1683" t="str">
        <f>IF(BR17="","",BR17)</f>
        <v/>
      </c>
      <c r="CF17" s="1684"/>
      <c r="CG17" s="1684"/>
      <c r="CH17" s="1684"/>
      <c r="CI17" s="1684"/>
      <c r="CJ17" s="1684"/>
      <c r="CK17" s="1685"/>
      <c r="CL17" s="1730" t="str">
        <f>IF(BL17="","",IF(BL17&lt;&gt;0,IF(BL17="N.D","N.D",((BR17*VLOOKUP(BL17,$CZ$14:$DQ$30,10,FALSE)/12.16)))))</f>
        <v/>
      </c>
      <c r="CM17" s="1687"/>
      <c r="CN17" s="1687"/>
      <c r="CO17" s="1687"/>
      <c r="CP17" s="1687"/>
      <c r="CQ17" s="1687"/>
      <c r="CR17" s="1688"/>
      <c r="CZ17" s="1838" t="s">
        <v>310</v>
      </c>
      <c r="DA17" s="1838"/>
      <c r="DB17" s="1838"/>
      <c r="DC17" s="1838"/>
      <c r="DD17" s="1838"/>
      <c r="DE17" s="1838"/>
      <c r="DF17" s="1838"/>
      <c r="DG17" s="1838"/>
      <c r="DH17" s="1838"/>
      <c r="DI17" s="1842">
        <v>1000</v>
      </c>
      <c r="DJ17" s="1842"/>
      <c r="DK17" s="1842"/>
      <c r="DL17" s="1842"/>
      <c r="DM17" s="1842"/>
      <c r="DN17" s="1842"/>
      <c r="DO17" s="1842"/>
      <c r="DP17" s="1842"/>
      <c r="DQ17" s="1842"/>
    </row>
    <row r="18" spans="2:121" ht="15.75" customHeight="1" thickTop="1" thickBot="1" x14ac:dyDescent="0.3">
      <c r="B18" s="1712">
        <v>5</v>
      </c>
      <c r="C18" s="1693"/>
      <c r="D18" s="1693"/>
      <c r="E18" s="1694"/>
      <c r="F18" s="1713" t="str">
        <f>IF('INGRESO DE DATOS'!A77&lt;&gt;"",'INGRESO DE DATOS'!A77,"")</f>
        <v/>
      </c>
      <c r="G18" s="1714"/>
      <c r="H18" s="1714"/>
      <c r="I18" s="1714"/>
      <c r="J18" s="1714"/>
      <c r="K18" s="1715"/>
      <c r="L18" s="1686"/>
      <c r="M18" s="1687"/>
      <c r="N18" s="1687"/>
      <c r="O18" s="1687"/>
      <c r="P18" s="1729"/>
      <c r="Q18" s="1716" t="str">
        <f>IF('INGRESO DE DATOS'!T77&lt;&gt;"",'INGRESO DE DATOS'!T77,"")</f>
        <v/>
      </c>
      <c r="R18" s="1717"/>
      <c r="S18" s="1717"/>
      <c r="T18" s="1717"/>
      <c r="U18" s="1717"/>
      <c r="V18" s="1718"/>
      <c r="W18" s="1683" t="str">
        <f>IF('INGRESO DE DATOS'!U77&lt;&gt;"",'INGRESO DE DATOS'!U77,"")</f>
        <v/>
      </c>
      <c r="X18" s="1684"/>
      <c r="Y18" s="1684"/>
      <c r="Z18" s="1684"/>
      <c r="AA18" s="1684"/>
      <c r="AB18" s="1685"/>
      <c r="AC18" s="1692"/>
      <c r="AD18" s="1693"/>
      <c r="AE18" s="1693"/>
      <c r="AF18" s="1693"/>
      <c r="AG18" s="1693"/>
      <c r="AH18" s="1693"/>
      <c r="AI18" s="1694"/>
      <c r="AJ18" s="1683" t="str">
        <f t="shared" si="0"/>
        <v/>
      </c>
      <c r="AK18" s="1684"/>
      <c r="AL18" s="1684"/>
      <c r="AM18" s="1684"/>
      <c r="AN18" s="1684"/>
      <c r="AO18" s="1684"/>
      <c r="AP18" s="1685"/>
      <c r="AQ18" s="1730" t="str">
        <f t="shared" si="1"/>
        <v/>
      </c>
      <c r="AR18" s="1687"/>
      <c r="AS18" s="1687"/>
      <c r="AT18" s="1687"/>
      <c r="AU18" s="1687"/>
      <c r="AV18" s="1688"/>
      <c r="AW18" s="1732" t="s">
        <v>53</v>
      </c>
      <c r="AX18" s="1733"/>
      <c r="AY18" s="1733"/>
      <c r="AZ18" s="1733"/>
      <c r="BA18" s="1733"/>
      <c r="BB18" s="1733"/>
      <c r="BC18" s="1733"/>
      <c r="BD18" s="1733"/>
      <c r="BE18" s="1733"/>
      <c r="BF18" s="1734"/>
      <c r="BG18" s="1692"/>
      <c r="BH18" s="1693"/>
      <c r="BI18" s="1693"/>
      <c r="BJ18" s="1693"/>
      <c r="BK18" s="1694"/>
      <c r="BL18" s="1692"/>
      <c r="BM18" s="1693"/>
      <c r="BN18" s="1693"/>
      <c r="BO18" s="1693"/>
      <c r="BP18" s="1693"/>
      <c r="BQ18" s="1694"/>
      <c r="BR18" s="1692"/>
      <c r="BS18" s="1693"/>
      <c r="BT18" s="1693"/>
      <c r="BU18" s="1693"/>
      <c r="BV18" s="1693"/>
      <c r="BW18" s="1694"/>
      <c r="BX18" s="1692"/>
      <c r="BY18" s="1693"/>
      <c r="BZ18" s="1693"/>
      <c r="CA18" s="1693"/>
      <c r="CB18" s="1693"/>
      <c r="CC18" s="1693"/>
      <c r="CD18" s="1694"/>
      <c r="CE18" s="1692"/>
      <c r="CF18" s="1693"/>
      <c r="CG18" s="1693"/>
      <c r="CH18" s="1693"/>
      <c r="CI18" s="1693"/>
      <c r="CJ18" s="1693"/>
      <c r="CK18" s="1694"/>
      <c r="CL18" s="1692"/>
      <c r="CM18" s="1693"/>
      <c r="CN18" s="1693"/>
      <c r="CO18" s="1693"/>
      <c r="CP18" s="1693"/>
      <c r="CQ18" s="1693"/>
      <c r="CR18" s="1731"/>
      <c r="CZ18" s="1837" t="s">
        <v>311</v>
      </c>
      <c r="DA18" s="1837"/>
      <c r="DB18" s="1837"/>
      <c r="DC18" s="1837"/>
      <c r="DD18" s="1837"/>
      <c r="DE18" s="1837"/>
      <c r="DF18" s="1837"/>
      <c r="DG18" s="1837"/>
      <c r="DH18" s="1837"/>
      <c r="DI18" s="1842">
        <v>500</v>
      </c>
      <c r="DJ18" s="1842"/>
      <c r="DK18" s="1842"/>
      <c r="DL18" s="1842"/>
      <c r="DM18" s="1842"/>
      <c r="DN18" s="1842"/>
      <c r="DO18" s="1842"/>
      <c r="DP18" s="1842"/>
      <c r="DQ18" s="1842"/>
    </row>
    <row r="19" spans="2:121" ht="15.75" customHeight="1" thickTop="1" thickBot="1" x14ac:dyDescent="0.3">
      <c r="B19" s="1712">
        <v>6</v>
      </c>
      <c r="C19" s="1693"/>
      <c r="D19" s="1693"/>
      <c r="E19" s="1694"/>
      <c r="F19" s="1713" t="str">
        <f>IF('INGRESO DE DATOS'!A78&lt;&gt;"",'INGRESO DE DATOS'!A78,"")</f>
        <v/>
      </c>
      <c r="G19" s="1714"/>
      <c r="H19" s="1714"/>
      <c r="I19" s="1714"/>
      <c r="J19" s="1714"/>
      <c r="K19" s="1715"/>
      <c r="L19" s="1686"/>
      <c r="M19" s="1687"/>
      <c r="N19" s="1687"/>
      <c r="O19" s="1687"/>
      <c r="P19" s="1729"/>
      <c r="Q19" s="1716" t="str">
        <f>IF('INGRESO DE DATOS'!T78&lt;&gt;"",'INGRESO DE DATOS'!T78,"")</f>
        <v/>
      </c>
      <c r="R19" s="1717"/>
      <c r="S19" s="1717"/>
      <c r="T19" s="1717"/>
      <c r="U19" s="1717"/>
      <c r="V19" s="1718"/>
      <c r="W19" s="1683" t="str">
        <f>IF('INGRESO DE DATOS'!U78&lt;&gt;"",'INGRESO DE DATOS'!U78,"")</f>
        <v/>
      </c>
      <c r="X19" s="1684"/>
      <c r="Y19" s="1684"/>
      <c r="Z19" s="1684"/>
      <c r="AA19" s="1684"/>
      <c r="AB19" s="1685"/>
      <c r="AC19" s="1692"/>
      <c r="AD19" s="1693"/>
      <c r="AE19" s="1693"/>
      <c r="AF19" s="1693"/>
      <c r="AG19" s="1693"/>
      <c r="AH19" s="1693"/>
      <c r="AI19" s="1694"/>
      <c r="AJ19" s="1683" t="str">
        <f t="shared" si="0"/>
        <v/>
      </c>
      <c r="AK19" s="1684"/>
      <c r="AL19" s="1684"/>
      <c r="AM19" s="1684"/>
      <c r="AN19" s="1684"/>
      <c r="AO19" s="1684"/>
      <c r="AP19" s="1685"/>
      <c r="AQ19" s="1730" t="str">
        <f t="shared" si="1"/>
        <v/>
      </c>
      <c r="AR19" s="1687"/>
      <c r="AS19" s="1687"/>
      <c r="AT19" s="1687"/>
      <c r="AU19" s="1687"/>
      <c r="AV19" s="1688"/>
      <c r="AW19" s="1660">
        <v>27</v>
      </c>
      <c r="AX19" s="1661"/>
      <c r="AY19" s="1661"/>
      <c r="AZ19" s="1661"/>
      <c r="BA19" s="1716" t="str">
        <f>IF('INGRESO DE DATOS'!A104&lt;&gt;"",'INGRESO DE DATOS'!A104,"")</f>
        <v/>
      </c>
      <c r="BB19" s="1717"/>
      <c r="BC19" s="1717"/>
      <c r="BD19" s="1717"/>
      <c r="BE19" s="1717"/>
      <c r="BF19" s="1718"/>
      <c r="BG19" s="1686"/>
      <c r="BH19" s="1687"/>
      <c r="BI19" s="1687"/>
      <c r="BJ19" s="1687"/>
      <c r="BK19" s="1729"/>
      <c r="BL19" s="1716" t="str">
        <f>IF('INGRESO DE DATOS'!T104&lt;&gt;"",'INGRESO DE DATOS'!T104,"")</f>
        <v/>
      </c>
      <c r="BM19" s="1717"/>
      <c r="BN19" s="1717"/>
      <c r="BO19" s="1717"/>
      <c r="BP19" s="1717"/>
      <c r="BQ19" s="1718"/>
      <c r="BR19" s="1683" t="str">
        <f>IF('INGRESO DE DATOS'!U104&lt;&gt;"",'INGRESO DE DATOS'!U104,"")</f>
        <v/>
      </c>
      <c r="BS19" s="1684"/>
      <c r="BT19" s="1684"/>
      <c r="BU19" s="1684"/>
      <c r="BV19" s="1684"/>
      <c r="BW19" s="1685"/>
      <c r="BX19" s="1692"/>
      <c r="BY19" s="1693"/>
      <c r="BZ19" s="1693"/>
      <c r="CA19" s="1693"/>
      <c r="CB19" s="1693"/>
      <c r="CC19" s="1693"/>
      <c r="CD19" s="1694"/>
      <c r="CE19" s="1683" t="str">
        <f>IF(BR19="","",BR19)</f>
        <v/>
      </c>
      <c r="CF19" s="1684"/>
      <c r="CG19" s="1684"/>
      <c r="CH19" s="1684"/>
      <c r="CI19" s="1684"/>
      <c r="CJ19" s="1684"/>
      <c r="CK19" s="1685"/>
      <c r="CL19" s="1730" t="str">
        <f>IF(BL19="","",IF(BL19&lt;&gt;0,IF(BL19="N.D","N.D",((BR19*VLOOKUP(BL19,$CZ$14:$DQ$30,10,FALSE)/12.16)))))</f>
        <v/>
      </c>
      <c r="CM19" s="1687"/>
      <c r="CN19" s="1687"/>
      <c r="CO19" s="1687"/>
      <c r="CP19" s="1687"/>
      <c r="CQ19" s="1687"/>
      <c r="CR19" s="1688"/>
      <c r="CZ19" s="1837" t="s">
        <v>312</v>
      </c>
      <c r="DA19" s="1837"/>
      <c r="DB19" s="1837"/>
      <c r="DC19" s="1837"/>
      <c r="DD19" s="1837"/>
      <c r="DE19" s="1837"/>
      <c r="DF19" s="1837"/>
      <c r="DG19" s="1837"/>
      <c r="DH19" s="1837"/>
      <c r="DI19" s="1842">
        <v>200</v>
      </c>
      <c r="DJ19" s="1842"/>
      <c r="DK19" s="1842"/>
      <c r="DL19" s="1842"/>
      <c r="DM19" s="1842"/>
      <c r="DN19" s="1842"/>
      <c r="DO19" s="1842"/>
      <c r="DP19" s="1842"/>
      <c r="DQ19" s="1842"/>
    </row>
    <row r="20" spans="2:121" ht="15.75" customHeight="1" thickTop="1" thickBot="1" x14ac:dyDescent="0.3">
      <c r="B20" s="1732" t="s">
        <v>53</v>
      </c>
      <c r="C20" s="1733"/>
      <c r="D20" s="1733"/>
      <c r="E20" s="1733"/>
      <c r="F20" s="1733"/>
      <c r="G20" s="1733"/>
      <c r="H20" s="1733"/>
      <c r="I20" s="1733"/>
      <c r="J20" s="1733"/>
      <c r="K20" s="1734"/>
      <c r="L20" s="1692"/>
      <c r="M20" s="1693"/>
      <c r="N20" s="1693"/>
      <c r="O20" s="1693"/>
      <c r="P20" s="1694"/>
      <c r="Q20" s="1692"/>
      <c r="R20" s="1693"/>
      <c r="S20" s="1693"/>
      <c r="T20" s="1693"/>
      <c r="U20" s="1693"/>
      <c r="V20" s="1694"/>
      <c r="W20" s="1692"/>
      <c r="X20" s="1693"/>
      <c r="Y20" s="1693"/>
      <c r="Z20" s="1693"/>
      <c r="AA20" s="1693"/>
      <c r="AB20" s="1694"/>
      <c r="AC20" s="1692"/>
      <c r="AD20" s="1693"/>
      <c r="AE20" s="1693"/>
      <c r="AF20" s="1693"/>
      <c r="AG20" s="1693"/>
      <c r="AH20" s="1693"/>
      <c r="AI20" s="1694"/>
      <c r="AJ20" s="1692"/>
      <c r="AK20" s="1693"/>
      <c r="AL20" s="1693"/>
      <c r="AM20" s="1693"/>
      <c r="AN20" s="1693"/>
      <c r="AO20" s="1693"/>
      <c r="AP20" s="1694"/>
      <c r="AQ20" s="1692"/>
      <c r="AR20" s="1693"/>
      <c r="AS20" s="1693"/>
      <c r="AT20" s="1693"/>
      <c r="AU20" s="1693"/>
      <c r="AV20" s="1731"/>
      <c r="AW20" s="1712">
        <v>28</v>
      </c>
      <c r="AX20" s="1693"/>
      <c r="AY20" s="1693"/>
      <c r="AZ20" s="1694"/>
      <c r="BA20" s="1716" t="str">
        <f>IF('INGRESO DE DATOS'!A105&lt;&gt;"",'INGRESO DE DATOS'!A105,"")</f>
        <v/>
      </c>
      <c r="BB20" s="1717"/>
      <c r="BC20" s="1717"/>
      <c r="BD20" s="1717"/>
      <c r="BE20" s="1717"/>
      <c r="BF20" s="1718"/>
      <c r="BG20" s="1686"/>
      <c r="BH20" s="1687"/>
      <c r="BI20" s="1687"/>
      <c r="BJ20" s="1687"/>
      <c r="BK20" s="1729"/>
      <c r="BL20" s="1716" t="str">
        <f>IF('INGRESO DE DATOS'!T105&lt;&gt;"",'INGRESO DE DATOS'!T105,"")</f>
        <v/>
      </c>
      <c r="BM20" s="1717"/>
      <c r="BN20" s="1717"/>
      <c r="BO20" s="1717"/>
      <c r="BP20" s="1717"/>
      <c r="BQ20" s="1718"/>
      <c r="BR20" s="1683" t="str">
        <f>IF('INGRESO DE DATOS'!U105&lt;&gt;"",'INGRESO DE DATOS'!U105,"")</f>
        <v/>
      </c>
      <c r="BS20" s="1684"/>
      <c r="BT20" s="1684"/>
      <c r="BU20" s="1684"/>
      <c r="BV20" s="1684"/>
      <c r="BW20" s="1685"/>
      <c r="BX20" s="1692"/>
      <c r="BY20" s="1693"/>
      <c r="BZ20" s="1693"/>
      <c r="CA20" s="1693"/>
      <c r="CB20" s="1693"/>
      <c r="CC20" s="1693"/>
      <c r="CD20" s="1694"/>
      <c r="CE20" s="1683" t="str">
        <f>IF(BR20="","",BR20)</f>
        <v/>
      </c>
      <c r="CF20" s="1684"/>
      <c r="CG20" s="1684"/>
      <c r="CH20" s="1684"/>
      <c r="CI20" s="1684"/>
      <c r="CJ20" s="1684"/>
      <c r="CK20" s="1685"/>
      <c r="CL20" s="1730" t="str">
        <f>IF(BL20="","",IF(BL20&lt;&gt;0,IF(BL20="N.D","N.D",((BR20*VLOOKUP(BL20,$CZ$14:$DQ$30,10,FALSE)/12.16)))))</f>
        <v/>
      </c>
      <c r="CM20" s="1687"/>
      <c r="CN20" s="1687"/>
      <c r="CO20" s="1687"/>
      <c r="CP20" s="1687"/>
      <c r="CQ20" s="1687"/>
      <c r="CR20" s="1688"/>
      <c r="CZ20" s="1837" t="s">
        <v>313</v>
      </c>
      <c r="DA20" s="1837"/>
      <c r="DB20" s="1837"/>
      <c r="DC20" s="1837"/>
      <c r="DD20" s="1837"/>
      <c r="DE20" s="1837"/>
      <c r="DF20" s="1837"/>
      <c r="DG20" s="1837"/>
      <c r="DH20" s="1837"/>
      <c r="DI20" s="1842">
        <v>100</v>
      </c>
      <c r="DJ20" s="1842"/>
      <c r="DK20" s="1842"/>
      <c r="DL20" s="1842"/>
      <c r="DM20" s="1842"/>
      <c r="DN20" s="1842"/>
      <c r="DO20" s="1842"/>
      <c r="DP20" s="1842"/>
      <c r="DQ20" s="1842"/>
    </row>
    <row r="21" spans="2:121" ht="15.75" customHeight="1" thickTop="1" thickBot="1" x14ac:dyDescent="0.3">
      <c r="B21" s="1660">
        <v>7</v>
      </c>
      <c r="C21" s="1661"/>
      <c r="D21" s="1661"/>
      <c r="E21" s="1661"/>
      <c r="F21" s="1716" t="str">
        <f>IF('INGRESO DE DATOS'!A80&lt;&gt;"",'INGRESO DE DATOS'!A80,"")</f>
        <v/>
      </c>
      <c r="G21" s="1717"/>
      <c r="H21" s="1717"/>
      <c r="I21" s="1717"/>
      <c r="J21" s="1717"/>
      <c r="K21" s="1718"/>
      <c r="L21" s="1686"/>
      <c r="M21" s="1687"/>
      <c r="N21" s="1687"/>
      <c r="O21" s="1687"/>
      <c r="P21" s="1729"/>
      <c r="Q21" s="1716" t="str">
        <f>IF('INGRESO DE DATOS'!T80&lt;&gt;"",'INGRESO DE DATOS'!T80,"")</f>
        <v/>
      </c>
      <c r="R21" s="1717"/>
      <c r="S21" s="1717"/>
      <c r="T21" s="1717"/>
      <c r="U21" s="1717"/>
      <c r="V21" s="1718"/>
      <c r="W21" s="1683" t="str">
        <f>IF('INGRESO DE DATOS'!U80&lt;&gt;"",'INGRESO DE DATOS'!U80,"")</f>
        <v/>
      </c>
      <c r="X21" s="1684"/>
      <c r="Y21" s="1684"/>
      <c r="Z21" s="1684"/>
      <c r="AA21" s="1684"/>
      <c r="AB21" s="1685"/>
      <c r="AC21" s="1692"/>
      <c r="AD21" s="1693"/>
      <c r="AE21" s="1693"/>
      <c r="AF21" s="1693"/>
      <c r="AG21" s="1693"/>
      <c r="AH21" s="1693"/>
      <c r="AI21" s="1694"/>
      <c r="AJ21" s="1683" t="str">
        <f>IF(W21="","",W21)</f>
        <v/>
      </c>
      <c r="AK21" s="1684"/>
      <c r="AL21" s="1684"/>
      <c r="AM21" s="1684"/>
      <c r="AN21" s="1684"/>
      <c r="AO21" s="1684"/>
      <c r="AP21" s="1685"/>
      <c r="AQ21" s="1730" t="str">
        <f>IF(Q21="","",IF(Q21&lt;&gt;0,IF(Q21="N.D","N.D",((AJ21*VLOOKUP(Q21,$CZ$14:$DQ$30,10,FALSE)/12.16)))))</f>
        <v/>
      </c>
      <c r="AR21" s="1687"/>
      <c r="AS21" s="1687"/>
      <c r="AT21" s="1687"/>
      <c r="AU21" s="1687"/>
      <c r="AV21" s="1688"/>
      <c r="AW21" s="1660">
        <v>29</v>
      </c>
      <c r="AX21" s="1661"/>
      <c r="AY21" s="1661"/>
      <c r="AZ21" s="1661"/>
      <c r="BA21" s="1716" t="str">
        <f>IF('INGRESO DE DATOS'!A106&lt;&gt;"",'INGRESO DE DATOS'!A106,"")</f>
        <v/>
      </c>
      <c r="BB21" s="1717"/>
      <c r="BC21" s="1717"/>
      <c r="BD21" s="1717"/>
      <c r="BE21" s="1717"/>
      <c r="BF21" s="1718"/>
      <c r="BG21" s="1686"/>
      <c r="BH21" s="1687"/>
      <c r="BI21" s="1687"/>
      <c r="BJ21" s="1687"/>
      <c r="BK21" s="1729"/>
      <c r="BL21" s="1716" t="str">
        <f>IF('INGRESO DE DATOS'!T106&lt;&gt;"",'INGRESO DE DATOS'!T106,"")</f>
        <v/>
      </c>
      <c r="BM21" s="1717"/>
      <c r="BN21" s="1717"/>
      <c r="BO21" s="1717"/>
      <c r="BP21" s="1717"/>
      <c r="BQ21" s="1718"/>
      <c r="BR21" s="1683" t="str">
        <f>IF('INGRESO DE DATOS'!U106&lt;&gt;"",'INGRESO DE DATOS'!U106,"")</f>
        <v/>
      </c>
      <c r="BS21" s="1684"/>
      <c r="BT21" s="1684"/>
      <c r="BU21" s="1684"/>
      <c r="BV21" s="1684"/>
      <c r="BW21" s="1685"/>
      <c r="BX21" s="1692"/>
      <c r="BY21" s="1693"/>
      <c r="BZ21" s="1693"/>
      <c r="CA21" s="1693"/>
      <c r="CB21" s="1693"/>
      <c r="CC21" s="1693"/>
      <c r="CD21" s="1694"/>
      <c r="CE21" s="1683" t="str">
        <f>IF(BR21="","",BR21)</f>
        <v/>
      </c>
      <c r="CF21" s="1684"/>
      <c r="CG21" s="1684"/>
      <c r="CH21" s="1684"/>
      <c r="CI21" s="1684"/>
      <c r="CJ21" s="1684"/>
      <c r="CK21" s="1685"/>
      <c r="CL21" s="1730" t="str">
        <f>IF(BL21="","",IF(BL21&lt;&gt;0,IF(BL21="N.D","N.D",((BR21*VLOOKUP(BL21,$CZ$14:$DQ$30,10,FALSE)/12.16)))))</f>
        <v/>
      </c>
      <c r="CM21" s="1687"/>
      <c r="CN21" s="1687"/>
      <c r="CO21" s="1687"/>
      <c r="CP21" s="1687"/>
      <c r="CQ21" s="1687"/>
      <c r="CR21" s="1688"/>
      <c r="CZ21" s="1838" t="s">
        <v>314</v>
      </c>
      <c r="DA21" s="1838"/>
      <c r="DB21" s="1838"/>
      <c r="DC21" s="1838"/>
      <c r="DD21" s="1838"/>
      <c r="DE21" s="1838"/>
      <c r="DF21" s="1838"/>
      <c r="DG21" s="1838"/>
      <c r="DH21" s="1838"/>
      <c r="DI21" s="1842">
        <v>10</v>
      </c>
      <c r="DJ21" s="1842"/>
      <c r="DK21" s="1842"/>
      <c r="DL21" s="1842"/>
      <c r="DM21" s="1842"/>
      <c r="DN21" s="1842"/>
      <c r="DO21" s="1842"/>
      <c r="DP21" s="1842"/>
      <c r="DQ21" s="1842"/>
    </row>
    <row r="22" spans="2:121" ht="15.75" customHeight="1" thickTop="1" thickBot="1" x14ac:dyDescent="0.3">
      <c r="B22" s="1660">
        <v>8</v>
      </c>
      <c r="C22" s="1661"/>
      <c r="D22" s="1661"/>
      <c r="E22" s="1661"/>
      <c r="F22" s="1716" t="str">
        <f>IF('INGRESO DE DATOS'!A81&lt;&gt;"",'INGRESO DE DATOS'!A81,"")</f>
        <v/>
      </c>
      <c r="G22" s="1717"/>
      <c r="H22" s="1717"/>
      <c r="I22" s="1717"/>
      <c r="J22" s="1717"/>
      <c r="K22" s="1718"/>
      <c r="L22" s="1686"/>
      <c r="M22" s="1687"/>
      <c r="N22" s="1687"/>
      <c r="O22" s="1687"/>
      <c r="P22" s="1729"/>
      <c r="Q22" s="1716" t="str">
        <f>IF('INGRESO DE DATOS'!T81&lt;&gt;"",'INGRESO DE DATOS'!T81,"")</f>
        <v/>
      </c>
      <c r="R22" s="1717"/>
      <c r="S22" s="1717"/>
      <c r="T22" s="1717"/>
      <c r="U22" s="1717"/>
      <c r="V22" s="1718"/>
      <c r="W22" s="1683" t="str">
        <f>IF('INGRESO DE DATOS'!U81&lt;&gt;"",'INGRESO DE DATOS'!U81,"")</f>
        <v/>
      </c>
      <c r="X22" s="1684"/>
      <c r="Y22" s="1684"/>
      <c r="Z22" s="1684"/>
      <c r="AA22" s="1684"/>
      <c r="AB22" s="1685"/>
      <c r="AC22" s="1692"/>
      <c r="AD22" s="1693"/>
      <c r="AE22" s="1693"/>
      <c r="AF22" s="1693"/>
      <c r="AG22" s="1693"/>
      <c r="AH22" s="1693"/>
      <c r="AI22" s="1694"/>
      <c r="AJ22" s="1683" t="str">
        <f>IF(W22="","",W22)</f>
        <v/>
      </c>
      <c r="AK22" s="1684"/>
      <c r="AL22" s="1684"/>
      <c r="AM22" s="1684"/>
      <c r="AN22" s="1684"/>
      <c r="AO22" s="1684"/>
      <c r="AP22" s="1685"/>
      <c r="AQ22" s="1730" t="str">
        <f>IF(Q22="","",IF(Q22&lt;&gt;0,IF(Q22="N.D","N.D",((AJ22*VLOOKUP(Q22,$CZ$14:$DQ$30,10,FALSE)/12.16)))))</f>
        <v/>
      </c>
      <c r="AR22" s="1687"/>
      <c r="AS22" s="1687"/>
      <c r="AT22" s="1687"/>
      <c r="AU22" s="1687"/>
      <c r="AV22" s="1688"/>
      <c r="AW22" s="1660">
        <v>30</v>
      </c>
      <c r="AX22" s="1661"/>
      <c r="AY22" s="1661"/>
      <c r="AZ22" s="1661"/>
      <c r="BA22" s="1716" t="str">
        <f>IF('INGRESO DE DATOS'!A107&lt;&gt;"",'INGRESO DE DATOS'!A107,"")</f>
        <v/>
      </c>
      <c r="BB22" s="1717"/>
      <c r="BC22" s="1717"/>
      <c r="BD22" s="1717"/>
      <c r="BE22" s="1717"/>
      <c r="BF22" s="1718"/>
      <c r="BG22" s="1686"/>
      <c r="BH22" s="1687"/>
      <c r="BI22" s="1687"/>
      <c r="BJ22" s="1687"/>
      <c r="BK22" s="1729"/>
      <c r="BL22" s="1716" t="str">
        <f>IF('INGRESO DE DATOS'!T107&lt;&gt;"",'INGRESO DE DATOS'!T107,"")</f>
        <v/>
      </c>
      <c r="BM22" s="1717"/>
      <c r="BN22" s="1717"/>
      <c r="BO22" s="1717"/>
      <c r="BP22" s="1717"/>
      <c r="BQ22" s="1718"/>
      <c r="BR22" s="1683" t="str">
        <f>IF('INGRESO DE DATOS'!U107&lt;&gt;"",'INGRESO DE DATOS'!U107,"")</f>
        <v/>
      </c>
      <c r="BS22" s="1684"/>
      <c r="BT22" s="1684"/>
      <c r="BU22" s="1684"/>
      <c r="BV22" s="1684"/>
      <c r="BW22" s="1685"/>
      <c r="BX22" s="1692"/>
      <c r="BY22" s="1693"/>
      <c r="BZ22" s="1693"/>
      <c r="CA22" s="1693"/>
      <c r="CB22" s="1693"/>
      <c r="CC22" s="1693"/>
      <c r="CD22" s="1694"/>
      <c r="CE22" s="1683" t="str">
        <f>IF(BR22="","",BR22)</f>
        <v/>
      </c>
      <c r="CF22" s="1684"/>
      <c r="CG22" s="1684"/>
      <c r="CH22" s="1684"/>
      <c r="CI22" s="1684"/>
      <c r="CJ22" s="1684"/>
      <c r="CK22" s="1685"/>
      <c r="CL22" s="1730" t="str">
        <f>IF(BL22="","",IF(BL22&lt;&gt;0,IF(BL22="N.D","N.D",((BR22*VLOOKUP(BL22,$CZ$14:$DQ$30,10,FALSE)/12.16)))))</f>
        <v/>
      </c>
      <c r="CM22" s="1687"/>
      <c r="CN22" s="1687"/>
      <c r="CO22" s="1687"/>
      <c r="CP22" s="1687"/>
      <c r="CQ22" s="1687"/>
      <c r="CR22" s="1688"/>
      <c r="CZ22" s="1839" t="s">
        <v>315</v>
      </c>
      <c r="DA22" s="1839"/>
      <c r="DB22" s="1839"/>
      <c r="DC22" s="1839"/>
      <c r="DD22" s="1839"/>
      <c r="DE22" s="1839"/>
      <c r="DF22" s="1839"/>
      <c r="DG22" s="1839"/>
      <c r="DH22" s="1839"/>
      <c r="DI22" s="1842">
        <v>2</v>
      </c>
      <c r="DJ22" s="1842"/>
      <c r="DK22" s="1842"/>
      <c r="DL22" s="1842"/>
      <c r="DM22" s="1842"/>
      <c r="DN22" s="1842"/>
      <c r="DO22" s="1842"/>
      <c r="DP22" s="1842"/>
      <c r="DQ22" s="1842"/>
    </row>
    <row r="23" spans="2:121" ht="15.75" customHeight="1" thickTop="1" thickBot="1" x14ac:dyDescent="0.3">
      <c r="B23" s="1660">
        <v>9</v>
      </c>
      <c r="C23" s="1661"/>
      <c r="D23" s="1661"/>
      <c r="E23" s="1661"/>
      <c r="F23" s="1716" t="str">
        <f>IF('INGRESO DE DATOS'!A82&lt;&gt;"",'INGRESO DE DATOS'!A82,"")</f>
        <v/>
      </c>
      <c r="G23" s="1717"/>
      <c r="H23" s="1717"/>
      <c r="I23" s="1717"/>
      <c r="J23" s="1717"/>
      <c r="K23" s="1718"/>
      <c r="L23" s="1686"/>
      <c r="M23" s="1687"/>
      <c r="N23" s="1687"/>
      <c r="O23" s="1687"/>
      <c r="P23" s="1729"/>
      <c r="Q23" s="1716" t="str">
        <f>IF('INGRESO DE DATOS'!T82&lt;&gt;"",'INGRESO DE DATOS'!T82,"")</f>
        <v/>
      </c>
      <c r="R23" s="1717"/>
      <c r="S23" s="1717"/>
      <c r="T23" s="1717"/>
      <c r="U23" s="1717"/>
      <c r="V23" s="1718"/>
      <c r="W23" s="1683" t="str">
        <f>IF('INGRESO DE DATOS'!U82&lt;&gt;"",'INGRESO DE DATOS'!U82,"")</f>
        <v/>
      </c>
      <c r="X23" s="1684"/>
      <c r="Y23" s="1684"/>
      <c r="Z23" s="1684"/>
      <c r="AA23" s="1684"/>
      <c r="AB23" s="1685"/>
      <c r="AC23" s="1692"/>
      <c r="AD23" s="1693"/>
      <c r="AE23" s="1693"/>
      <c r="AF23" s="1693"/>
      <c r="AG23" s="1693"/>
      <c r="AH23" s="1693"/>
      <c r="AI23" s="1694"/>
      <c r="AJ23" s="1683" t="str">
        <f>IF(W23="","",W23)</f>
        <v/>
      </c>
      <c r="AK23" s="1684"/>
      <c r="AL23" s="1684"/>
      <c r="AM23" s="1684"/>
      <c r="AN23" s="1684"/>
      <c r="AO23" s="1684"/>
      <c r="AP23" s="1685"/>
      <c r="AQ23" s="1730" t="str">
        <f>IF(Q23="","",IF(Q23&lt;&gt;0,IF(Q23="N.D","N.D",((AJ23*VLOOKUP(Q23,$CZ$14:$DQ$30,10,FALSE)/12.16)))))</f>
        <v/>
      </c>
      <c r="AR23" s="1687"/>
      <c r="AS23" s="1687"/>
      <c r="AT23" s="1687"/>
      <c r="AU23" s="1687"/>
      <c r="AV23" s="1688"/>
      <c r="AW23" s="1660">
        <v>31</v>
      </c>
      <c r="AX23" s="1661"/>
      <c r="AY23" s="1661"/>
      <c r="AZ23" s="1661"/>
      <c r="BA23" s="1716" t="str">
        <f>IF('INGRESO DE DATOS'!A108&lt;&gt;"",'INGRESO DE DATOS'!A108,"")</f>
        <v/>
      </c>
      <c r="BB23" s="1717"/>
      <c r="BC23" s="1717"/>
      <c r="BD23" s="1717"/>
      <c r="BE23" s="1717"/>
      <c r="BF23" s="1718"/>
      <c r="BG23" s="1686"/>
      <c r="BH23" s="1687"/>
      <c r="BI23" s="1687"/>
      <c r="BJ23" s="1687"/>
      <c r="BK23" s="1729"/>
      <c r="BL23" s="1716" t="str">
        <f>IF('INGRESO DE DATOS'!T108&lt;&gt;"",'INGRESO DE DATOS'!T108,"")</f>
        <v/>
      </c>
      <c r="BM23" s="1717"/>
      <c r="BN23" s="1717"/>
      <c r="BO23" s="1717"/>
      <c r="BP23" s="1717"/>
      <c r="BQ23" s="1718"/>
      <c r="BR23" s="1683" t="str">
        <f>IF('INGRESO DE DATOS'!U108&lt;&gt;"",'INGRESO DE DATOS'!U108,"")</f>
        <v/>
      </c>
      <c r="BS23" s="1684"/>
      <c r="BT23" s="1684"/>
      <c r="BU23" s="1684"/>
      <c r="BV23" s="1684"/>
      <c r="BW23" s="1685"/>
      <c r="BX23" s="1692"/>
      <c r="BY23" s="1693"/>
      <c r="BZ23" s="1693"/>
      <c r="CA23" s="1693"/>
      <c r="CB23" s="1693"/>
      <c r="CC23" s="1693"/>
      <c r="CD23" s="1694"/>
      <c r="CE23" s="1683" t="str">
        <f>IF(BR23="","",BR23)</f>
        <v/>
      </c>
      <c r="CF23" s="1684"/>
      <c r="CG23" s="1684"/>
      <c r="CH23" s="1684"/>
      <c r="CI23" s="1684"/>
      <c r="CJ23" s="1684"/>
      <c r="CK23" s="1685"/>
      <c r="CL23" s="1730" t="str">
        <f>IF(BL23="","",IF(BL23&lt;&gt;0,IF(BL23="N.D","N.D",((BR23*VLOOKUP(BL23,$CZ$14:$DQ$30,10,FALSE)/12.16)))))</f>
        <v/>
      </c>
      <c r="CM23" s="1687"/>
      <c r="CN23" s="1687"/>
      <c r="CO23" s="1687"/>
      <c r="CP23" s="1687"/>
      <c r="CQ23" s="1687"/>
      <c r="CR23" s="1688"/>
      <c r="CZ23" s="1838" t="s">
        <v>316</v>
      </c>
      <c r="DA23" s="1838"/>
      <c r="DB23" s="1838"/>
      <c r="DC23" s="1838"/>
      <c r="DD23" s="1838"/>
      <c r="DE23" s="1838"/>
      <c r="DF23" s="1838"/>
      <c r="DG23" s="1838"/>
      <c r="DH23" s="1838"/>
      <c r="DI23" s="1842">
        <v>20</v>
      </c>
      <c r="DJ23" s="1842"/>
      <c r="DK23" s="1842"/>
      <c r="DL23" s="1842"/>
      <c r="DM23" s="1842"/>
      <c r="DN23" s="1842"/>
      <c r="DO23" s="1842"/>
      <c r="DP23" s="1842"/>
      <c r="DQ23" s="1842"/>
    </row>
    <row r="24" spans="2:121" ht="15.75" customHeight="1" thickTop="1" thickBot="1" x14ac:dyDescent="0.3">
      <c r="B24" s="1660">
        <v>10</v>
      </c>
      <c r="C24" s="1661"/>
      <c r="D24" s="1661"/>
      <c r="E24" s="1661"/>
      <c r="F24" s="1716" t="str">
        <f>IF('INGRESO DE DATOS'!A83&lt;&gt;"",'INGRESO DE DATOS'!A83,"")</f>
        <v/>
      </c>
      <c r="G24" s="1717"/>
      <c r="H24" s="1717"/>
      <c r="I24" s="1717"/>
      <c r="J24" s="1717"/>
      <c r="K24" s="1718"/>
      <c r="L24" s="1686"/>
      <c r="M24" s="1687"/>
      <c r="N24" s="1687"/>
      <c r="O24" s="1687"/>
      <c r="P24" s="1729"/>
      <c r="Q24" s="1716" t="str">
        <f>IF('INGRESO DE DATOS'!T83&lt;&gt;"",'INGRESO DE DATOS'!T83,"")</f>
        <v/>
      </c>
      <c r="R24" s="1717"/>
      <c r="S24" s="1717"/>
      <c r="T24" s="1717"/>
      <c r="U24" s="1717"/>
      <c r="V24" s="1718"/>
      <c r="W24" s="1683" t="str">
        <f>IF('INGRESO DE DATOS'!U83&lt;&gt;"",'INGRESO DE DATOS'!U83,"")</f>
        <v/>
      </c>
      <c r="X24" s="1684"/>
      <c r="Y24" s="1684"/>
      <c r="Z24" s="1684"/>
      <c r="AA24" s="1684"/>
      <c r="AB24" s="1685"/>
      <c r="AC24" s="1692"/>
      <c r="AD24" s="1693"/>
      <c r="AE24" s="1693"/>
      <c r="AF24" s="1693"/>
      <c r="AG24" s="1693"/>
      <c r="AH24" s="1693"/>
      <c r="AI24" s="1694"/>
      <c r="AJ24" s="1683" t="str">
        <f>IF(W24="","",W24)</f>
        <v/>
      </c>
      <c r="AK24" s="1684"/>
      <c r="AL24" s="1684"/>
      <c r="AM24" s="1684"/>
      <c r="AN24" s="1684"/>
      <c r="AO24" s="1684"/>
      <c r="AP24" s="1685"/>
      <c r="AQ24" s="1730" t="str">
        <f>IF(Q24="","",IF(Q24&lt;&gt;0,IF(Q24="N.D","N.D",((AJ24*VLOOKUP(Q24,$CZ$14:$DQ$30,10,FALSE)/12.16)))))</f>
        <v/>
      </c>
      <c r="AR24" s="1687"/>
      <c r="AS24" s="1687"/>
      <c r="AT24" s="1687"/>
      <c r="AU24" s="1687"/>
      <c r="AV24" s="1688"/>
      <c r="AW24" s="1732" t="s">
        <v>53</v>
      </c>
      <c r="AX24" s="1733"/>
      <c r="AY24" s="1733"/>
      <c r="AZ24" s="1733"/>
      <c r="BA24" s="1733"/>
      <c r="BB24" s="1733"/>
      <c r="BC24" s="1733"/>
      <c r="BD24" s="1733"/>
      <c r="BE24" s="1733"/>
      <c r="BF24" s="1734"/>
      <c r="BG24" s="1692"/>
      <c r="BH24" s="1693"/>
      <c r="BI24" s="1693"/>
      <c r="BJ24" s="1693"/>
      <c r="BK24" s="1694"/>
      <c r="BL24" s="1692"/>
      <c r="BM24" s="1693"/>
      <c r="BN24" s="1693"/>
      <c r="BO24" s="1693"/>
      <c r="BP24" s="1693"/>
      <c r="BQ24" s="1694"/>
      <c r="BR24" s="1692"/>
      <c r="BS24" s="1693"/>
      <c r="BT24" s="1693"/>
      <c r="BU24" s="1693"/>
      <c r="BV24" s="1693"/>
      <c r="BW24" s="1694"/>
      <c r="BX24" s="1692"/>
      <c r="BY24" s="1693"/>
      <c r="BZ24" s="1693"/>
      <c r="CA24" s="1693"/>
      <c r="CB24" s="1693"/>
      <c r="CC24" s="1693"/>
      <c r="CD24" s="1694"/>
      <c r="CE24" s="1692"/>
      <c r="CF24" s="1693"/>
      <c r="CG24" s="1693"/>
      <c r="CH24" s="1693"/>
      <c r="CI24" s="1693"/>
      <c r="CJ24" s="1693"/>
      <c r="CK24" s="1694"/>
      <c r="CL24" s="1692"/>
      <c r="CM24" s="1693"/>
      <c r="CN24" s="1693"/>
      <c r="CO24" s="1693"/>
      <c r="CP24" s="1693"/>
      <c r="CQ24" s="1693"/>
      <c r="CR24" s="1731"/>
      <c r="CZ24" s="1839" t="s">
        <v>317</v>
      </c>
      <c r="DA24" s="1839"/>
      <c r="DB24" s="1839"/>
      <c r="DC24" s="1839"/>
      <c r="DD24" s="1839"/>
      <c r="DE24" s="1839"/>
      <c r="DF24" s="1839"/>
      <c r="DG24" s="1839"/>
      <c r="DH24" s="1839"/>
      <c r="DI24" s="1842">
        <v>25</v>
      </c>
      <c r="DJ24" s="1842"/>
      <c r="DK24" s="1842"/>
      <c r="DL24" s="1842"/>
      <c r="DM24" s="1842"/>
      <c r="DN24" s="1842"/>
      <c r="DO24" s="1842"/>
      <c r="DP24" s="1842"/>
      <c r="DQ24" s="1842"/>
    </row>
    <row r="25" spans="2:121" ht="15.75" customHeight="1" thickTop="1" thickBot="1" x14ac:dyDescent="0.3">
      <c r="B25" s="1660">
        <v>11</v>
      </c>
      <c r="C25" s="1661"/>
      <c r="D25" s="1661"/>
      <c r="E25" s="1661"/>
      <c r="F25" s="1716" t="str">
        <f>IF('INGRESO DE DATOS'!A84&lt;&gt;"",'INGRESO DE DATOS'!A84,"")</f>
        <v/>
      </c>
      <c r="G25" s="1717"/>
      <c r="H25" s="1717"/>
      <c r="I25" s="1717"/>
      <c r="J25" s="1717"/>
      <c r="K25" s="1718"/>
      <c r="L25" s="1686"/>
      <c r="M25" s="1687"/>
      <c r="N25" s="1687"/>
      <c r="O25" s="1687"/>
      <c r="P25" s="1729"/>
      <c r="Q25" s="1716" t="str">
        <f>IF('INGRESO DE DATOS'!T84&lt;&gt;"",'INGRESO DE DATOS'!T84,"")</f>
        <v/>
      </c>
      <c r="R25" s="1717"/>
      <c r="S25" s="1717"/>
      <c r="T25" s="1717"/>
      <c r="U25" s="1717"/>
      <c r="V25" s="1718"/>
      <c r="W25" s="1683" t="str">
        <f>IF('INGRESO DE DATOS'!U84&lt;&gt;"",'INGRESO DE DATOS'!U84,"")</f>
        <v/>
      </c>
      <c r="X25" s="1684"/>
      <c r="Y25" s="1684"/>
      <c r="Z25" s="1684"/>
      <c r="AA25" s="1684"/>
      <c r="AB25" s="1685"/>
      <c r="AC25" s="1692"/>
      <c r="AD25" s="1693"/>
      <c r="AE25" s="1693"/>
      <c r="AF25" s="1693"/>
      <c r="AG25" s="1693"/>
      <c r="AH25" s="1693"/>
      <c r="AI25" s="1694"/>
      <c r="AJ25" s="1683" t="str">
        <f>IF(W25="","",W25)</f>
        <v/>
      </c>
      <c r="AK25" s="1684"/>
      <c r="AL25" s="1684"/>
      <c r="AM25" s="1684"/>
      <c r="AN25" s="1684"/>
      <c r="AO25" s="1684"/>
      <c r="AP25" s="1685"/>
      <c r="AQ25" s="1730" t="str">
        <f>IF(Q25="","",IF(Q25&lt;&gt;0,IF(Q25="N.D","N.D",((AJ25*VLOOKUP(Q25,$CZ$14:$DQ$30,10,FALSE)/12.16)))))</f>
        <v/>
      </c>
      <c r="AR25" s="1687"/>
      <c r="AS25" s="1687"/>
      <c r="AT25" s="1687"/>
      <c r="AU25" s="1687"/>
      <c r="AV25" s="1688"/>
      <c r="AW25" s="1660">
        <v>32</v>
      </c>
      <c r="AX25" s="1661"/>
      <c r="AY25" s="1661"/>
      <c r="AZ25" s="1661"/>
      <c r="BA25" s="1716" t="str">
        <f>IF('INGRESO DE DATOS'!A110&lt;&gt;"",'INGRESO DE DATOS'!A110,"")</f>
        <v/>
      </c>
      <c r="BB25" s="1717"/>
      <c r="BC25" s="1717"/>
      <c r="BD25" s="1717"/>
      <c r="BE25" s="1717"/>
      <c r="BF25" s="1718"/>
      <c r="BG25" s="1686"/>
      <c r="BH25" s="1687"/>
      <c r="BI25" s="1687"/>
      <c r="BJ25" s="1687"/>
      <c r="BK25" s="1729"/>
      <c r="BL25" s="1716" t="str">
        <f>IF('INGRESO DE DATOS'!T110&lt;&gt;"",'INGRESO DE DATOS'!T110,"")</f>
        <v/>
      </c>
      <c r="BM25" s="1717"/>
      <c r="BN25" s="1717"/>
      <c r="BO25" s="1717"/>
      <c r="BP25" s="1717"/>
      <c r="BQ25" s="1718"/>
      <c r="BR25" s="1683" t="str">
        <f>IF('INGRESO DE DATOS'!U110&lt;&gt;"",'INGRESO DE DATOS'!U110,"")</f>
        <v/>
      </c>
      <c r="BS25" s="1684"/>
      <c r="BT25" s="1684"/>
      <c r="BU25" s="1684"/>
      <c r="BV25" s="1684"/>
      <c r="BW25" s="1685"/>
      <c r="BX25" s="1692"/>
      <c r="BY25" s="1693"/>
      <c r="BZ25" s="1693"/>
      <c r="CA25" s="1693"/>
      <c r="CB25" s="1693"/>
      <c r="CC25" s="1693"/>
      <c r="CD25" s="1694"/>
      <c r="CE25" s="1683" t="str">
        <f>IF(BR25="","",BR25)</f>
        <v/>
      </c>
      <c r="CF25" s="1684"/>
      <c r="CG25" s="1684"/>
      <c r="CH25" s="1684"/>
      <c r="CI25" s="1684"/>
      <c r="CJ25" s="1684"/>
      <c r="CK25" s="1685"/>
      <c r="CL25" s="1730" t="str">
        <f>IF(BL25="","",IF(BL25&lt;&gt;0,IF(BL25="N.D","N.D",((BR25*VLOOKUP(BL25,$CZ$14:$DQ$30,10,FALSE)/12.16)))))</f>
        <v/>
      </c>
      <c r="CM25" s="1687"/>
      <c r="CN25" s="1687"/>
      <c r="CO25" s="1687"/>
      <c r="CP25" s="1687"/>
      <c r="CQ25" s="1687"/>
      <c r="CR25" s="1688"/>
      <c r="CZ25" s="1838" t="s">
        <v>318</v>
      </c>
      <c r="DA25" s="1838"/>
      <c r="DB25" s="1838"/>
      <c r="DC25" s="1838"/>
      <c r="DD25" s="1838"/>
      <c r="DE25" s="1838"/>
      <c r="DF25" s="1838"/>
      <c r="DG25" s="1838"/>
      <c r="DH25" s="1838"/>
      <c r="DI25" s="1842">
        <v>30</v>
      </c>
      <c r="DJ25" s="1842"/>
      <c r="DK25" s="1842"/>
      <c r="DL25" s="1842"/>
      <c r="DM25" s="1842"/>
      <c r="DN25" s="1842"/>
      <c r="DO25" s="1842"/>
      <c r="DP25" s="1842"/>
      <c r="DQ25" s="1842"/>
    </row>
    <row r="26" spans="2:121" ht="15.75" customHeight="1" thickTop="1" thickBot="1" x14ac:dyDescent="0.3">
      <c r="B26" s="1732" t="s">
        <v>53</v>
      </c>
      <c r="C26" s="1733"/>
      <c r="D26" s="1733"/>
      <c r="E26" s="1733"/>
      <c r="F26" s="1733"/>
      <c r="G26" s="1733"/>
      <c r="H26" s="1733"/>
      <c r="I26" s="1733"/>
      <c r="J26" s="1733"/>
      <c r="K26" s="1734"/>
      <c r="L26" s="1692"/>
      <c r="M26" s="1693"/>
      <c r="N26" s="1693"/>
      <c r="O26" s="1693"/>
      <c r="P26" s="1694"/>
      <c r="Q26" s="1692"/>
      <c r="R26" s="1693"/>
      <c r="S26" s="1693"/>
      <c r="T26" s="1693"/>
      <c r="U26" s="1693"/>
      <c r="V26" s="1694"/>
      <c r="W26" s="1692"/>
      <c r="X26" s="1693"/>
      <c r="Y26" s="1693"/>
      <c r="Z26" s="1693"/>
      <c r="AA26" s="1693"/>
      <c r="AB26" s="1694"/>
      <c r="AC26" s="1692"/>
      <c r="AD26" s="1693"/>
      <c r="AE26" s="1693"/>
      <c r="AF26" s="1693"/>
      <c r="AG26" s="1693"/>
      <c r="AH26" s="1693"/>
      <c r="AI26" s="1694"/>
      <c r="AJ26" s="1692"/>
      <c r="AK26" s="1693"/>
      <c r="AL26" s="1693"/>
      <c r="AM26" s="1693"/>
      <c r="AN26" s="1693"/>
      <c r="AO26" s="1693"/>
      <c r="AP26" s="1694"/>
      <c r="AQ26" s="1692"/>
      <c r="AR26" s="1693"/>
      <c r="AS26" s="1693"/>
      <c r="AT26" s="1693"/>
      <c r="AU26" s="1693"/>
      <c r="AV26" s="1731"/>
      <c r="AW26" s="1712">
        <v>33</v>
      </c>
      <c r="AX26" s="1693"/>
      <c r="AY26" s="1693"/>
      <c r="AZ26" s="1694"/>
      <c r="BA26" s="1716" t="str">
        <f>IF('INGRESO DE DATOS'!A111&lt;&gt;"",'INGRESO DE DATOS'!A111,"")</f>
        <v/>
      </c>
      <c r="BB26" s="1717"/>
      <c r="BC26" s="1717"/>
      <c r="BD26" s="1717"/>
      <c r="BE26" s="1717"/>
      <c r="BF26" s="1718"/>
      <c r="BG26" s="1686"/>
      <c r="BH26" s="1687"/>
      <c r="BI26" s="1687"/>
      <c r="BJ26" s="1687"/>
      <c r="BK26" s="1729"/>
      <c r="BL26" s="1716" t="str">
        <f>IF('INGRESO DE DATOS'!T111&lt;&gt;"",'INGRESO DE DATOS'!T111,"")</f>
        <v/>
      </c>
      <c r="BM26" s="1717"/>
      <c r="BN26" s="1717"/>
      <c r="BO26" s="1717"/>
      <c r="BP26" s="1717"/>
      <c r="BQ26" s="1718"/>
      <c r="BR26" s="1683" t="str">
        <f>IF('INGRESO DE DATOS'!U111&lt;&gt;"",'INGRESO DE DATOS'!U111,"")</f>
        <v/>
      </c>
      <c r="BS26" s="1684"/>
      <c r="BT26" s="1684"/>
      <c r="BU26" s="1684"/>
      <c r="BV26" s="1684"/>
      <c r="BW26" s="1685"/>
      <c r="BX26" s="1692"/>
      <c r="BY26" s="1693"/>
      <c r="BZ26" s="1693"/>
      <c r="CA26" s="1693"/>
      <c r="CB26" s="1693"/>
      <c r="CC26" s="1693"/>
      <c r="CD26" s="1694"/>
      <c r="CE26" s="1683" t="str">
        <f>IF(BR26="","",BR26)</f>
        <v/>
      </c>
      <c r="CF26" s="1684"/>
      <c r="CG26" s="1684"/>
      <c r="CH26" s="1684"/>
      <c r="CI26" s="1684"/>
      <c r="CJ26" s="1684"/>
      <c r="CK26" s="1685"/>
      <c r="CL26" s="1730" t="str">
        <f>IF(BL26="","",IF(BL26&lt;&gt;0,IF(BL26="N.D","N.D",((BR26*VLOOKUP(BL26,$CZ$14:$DQ$30,10,FALSE)/12.16)))))</f>
        <v/>
      </c>
      <c r="CM26" s="1687"/>
      <c r="CN26" s="1687"/>
      <c r="CO26" s="1687"/>
      <c r="CP26" s="1687"/>
      <c r="CQ26" s="1687"/>
      <c r="CR26" s="1688"/>
      <c r="CZ26" s="1839" t="s">
        <v>319</v>
      </c>
      <c r="DA26" s="1839"/>
      <c r="DB26" s="1839"/>
      <c r="DC26" s="1839"/>
      <c r="DD26" s="1839"/>
      <c r="DE26" s="1839"/>
      <c r="DF26" s="1839"/>
      <c r="DG26" s="1839"/>
      <c r="DH26" s="1839"/>
      <c r="DI26" s="1842">
        <v>5</v>
      </c>
      <c r="DJ26" s="1842"/>
      <c r="DK26" s="1842"/>
      <c r="DL26" s="1842"/>
      <c r="DM26" s="1842"/>
      <c r="DN26" s="1842"/>
      <c r="DO26" s="1842"/>
      <c r="DP26" s="1842"/>
      <c r="DQ26" s="1842"/>
    </row>
    <row r="27" spans="2:121" ht="15.75" customHeight="1" thickTop="1" thickBot="1" x14ac:dyDescent="0.3">
      <c r="B27" s="1660">
        <v>12</v>
      </c>
      <c r="C27" s="1661"/>
      <c r="D27" s="1661"/>
      <c r="E27" s="1661"/>
      <c r="F27" s="1716" t="str">
        <f>IF('INGRESO DE DATOS'!A86&lt;&gt;"",'INGRESO DE DATOS'!A86,"")</f>
        <v/>
      </c>
      <c r="G27" s="1717"/>
      <c r="H27" s="1717"/>
      <c r="I27" s="1717"/>
      <c r="J27" s="1717"/>
      <c r="K27" s="1718"/>
      <c r="L27" s="1686"/>
      <c r="M27" s="1687"/>
      <c r="N27" s="1687"/>
      <c r="O27" s="1687"/>
      <c r="P27" s="1729"/>
      <c r="Q27" s="1716" t="str">
        <f>IF('INGRESO DE DATOS'!T86&lt;&gt;"",'INGRESO DE DATOS'!T86,"")</f>
        <v/>
      </c>
      <c r="R27" s="1717"/>
      <c r="S27" s="1717"/>
      <c r="T27" s="1717"/>
      <c r="U27" s="1717"/>
      <c r="V27" s="1718"/>
      <c r="W27" s="1683" t="str">
        <f>IF('INGRESO DE DATOS'!U86&lt;&gt;"",'INGRESO DE DATOS'!U86,"")</f>
        <v/>
      </c>
      <c r="X27" s="1684"/>
      <c r="Y27" s="1684"/>
      <c r="Z27" s="1684"/>
      <c r="AA27" s="1684"/>
      <c r="AB27" s="1685"/>
      <c r="AC27" s="1692"/>
      <c r="AD27" s="1693"/>
      <c r="AE27" s="1693"/>
      <c r="AF27" s="1693"/>
      <c r="AG27" s="1693"/>
      <c r="AH27" s="1693"/>
      <c r="AI27" s="1694"/>
      <c r="AJ27" s="1683" t="str">
        <f>IF(W27="","",W27)</f>
        <v/>
      </c>
      <c r="AK27" s="1684"/>
      <c r="AL27" s="1684"/>
      <c r="AM27" s="1684"/>
      <c r="AN27" s="1684"/>
      <c r="AO27" s="1684"/>
      <c r="AP27" s="1685"/>
      <c r="AQ27" s="1730" t="str">
        <f>IF(Q27="","",IF(Q27&lt;&gt;0,IF(Q27="N.D","N.D",((AJ27*VLOOKUP(Q27,$CZ$14:$DQ$30,10,FALSE)/12.16)))))</f>
        <v/>
      </c>
      <c r="AR27" s="1687"/>
      <c r="AS27" s="1687"/>
      <c r="AT27" s="1687"/>
      <c r="AU27" s="1687"/>
      <c r="AV27" s="1688"/>
      <c r="AW27" s="1660">
        <v>34</v>
      </c>
      <c r="AX27" s="1661"/>
      <c r="AY27" s="1661"/>
      <c r="AZ27" s="1661"/>
      <c r="BA27" s="1716" t="str">
        <f>IF('INGRESO DE DATOS'!A112&lt;&gt;"",'INGRESO DE DATOS'!A112,"")</f>
        <v/>
      </c>
      <c r="BB27" s="1717"/>
      <c r="BC27" s="1717"/>
      <c r="BD27" s="1717"/>
      <c r="BE27" s="1717"/>
      <c r="BF27" s="1718"/>
      <c r="BG27" s="1686"/>
      <c r="BH27" s="1687"/>
      <c r="BI27" s="1687"/>
      <c r="BJ27" s="1687"/>
      <c r="BK27" s="1729"/>
      <c r="BL27" s="1716" t="str">
        <f>IF('INGRESO DE DATOS'!T112&lt;&gt;"",'INGRESO DE DATOS'!T112,"")</f>
        <v/>
      </c>
      <c r="BM27" s="1717"/>
      <c r="BN27" s="1717"/>
      <c r="BO27" s="1717"/>
      <c r="BP27" s="1717"/>
      <c r="BQ27" s="1718"/>
      <c r="BR27" s="1683" t="str">
        <f>IF('INGRESO DE DATOS'!U112&lt;&gt;"",'INGRESO DE DATOS'!U112,"")</f>
        <v/>
      </c>
      <c r="BS27" s="1684"/>
      <c r="BT27" s="1684"/>
      <c r="BU27" s="1684"/>
      <c r="BV27" s="1684"/>
      <c r="BW27" s="1685"/>
      <c r="BX27" s="1692"/>
      <c r="BY27" s="1693"/>
      <c r="BZ27" s="1693"/>
      <c r="CA27" s="1693"/>
      <c r="CB27" s="1693"/>
      <c r="CC27" s="1693"/>
      <c r="CD27" s="1694"/>
      <c r="CE27" s="1683" t="str">
        <f>IF(BR27="","",BR27)</f>
        <v/>
      </c>
      <c r="CF27" s="1684"/>
      <c r="CG27" s="1684"/>
      <c r="CH27" s="1684"/>
      <c r="CI27" s="1684"/>
      <c r="CJ27" s="1684"/>
      <c r="CK27" s="1685"/>
      <c r="CL27" s="1730" t="str">
        <f>IF(BL27="","",IF(BL27&lt;&gt;0,IF(BL27="N.D","N.D",((BR27*VLOOKUP(BL27,$CZ$14:$DQ$30,10,FALSE)/12.16)))))</f>
        <v/>
      </c>
      <c r="CM27" s="1687"/>
      <c r="CN27" s="1687"/>
      <c r="CO27" s="1687"/>
      <c r="CP27" s="1687"/>
      <c r="CQ27" s="1687"/>
      <c r="CR27" s="1688"/>
      <c r="CZ27" s="1838" t="s">
        <v>320</v>
      </c>
      <c r="DA27" s="1838"/>
      <c r="DB27" s="1838"/>
      <c r="DC27" s="1838"/>
      <c r="DD27" s="1838"/>
      <c r="DE27" s="1838"/>
      <c r="DF27" s="1838"/>
      <c r="DG27" s="1838"/>
      <c r="DH27" s="1838"/>
      <c r="DI27" s="1842">
        <v>50</v>
      </c>
      <c r="DJ27" s="1842"/>
      <c r="DK27" s="1842"/>
      <c r="DL27" s="1842"/>
      <c r="DM27" s="1842"/>
      <c r="DN27" s="1842"/>
      <c r="DO27" s="1842"/>
      <c r="DP27" s="1842"/>
      <c r="DQ27" s="1842"/>
    </row>
    <row r="28" spans="2:121" ht="15.75" customHeight="1" thickTop="1" thickBot="1" x14ac:dyDescent="0.3">
      <c r="B28" s="1660">
        <v>13</v>
      </c>
      <c r="C28" s="1661"/>
      <c r="D28" s="1661"/>
      <c r="E28" s="1661"/>
      <c r="F28" s="1716" t="str">
        <f>IF('INGRESO DE DATOS'!A87&lt;&gt;"",'INGRESO DE DATOS'!A87,"")</f>
        <v/>
      </c>
      <c r="G28" s="1717"/>
      <c r="H28" s="1717"/>
      <c r="I28" s="1717"/>
      <c r="J28" s="1717"/>
      <c r="K28" s="1718"/>
      <c r="L28" s="1686"/>
      <c r="M28" s="1687"/>
      <c r="N28" s="1687"/>
      <c r="O28" s="1687"/>
      <c r="P28" s="1729"/>
      <c r="Q28" s="1716" t="str">
        <f>IF('INGRESO DE DATOS'!T87&lt;&gt;"",'INGRESO DE DATOS'!T87,"")</f>
        <v/>
      </c>
      <c r="R28" s="1717"/>
      <c r="S28" s="1717"/>
      <c r="T28" s="1717"/>
      <c r="U28" s="1717"/>
      <c r="V28" s="1718"/>
      <c r="W28" s="1683" t="str">
        <f>IF('INGRESO DE DATOS'!U87&lt;&gt;"",'INGRESO DE DATOS'!U87,"")</f>
        <v/>
      </c>
      <c r="X28" s="1684"/>
      <c r="Y28" s="1684"/>
      <c r="Z28" s="1684"/>
      <c r="AA28" s="1684"/>
      <c r="AB28" s="1685"/>
      <c r="AC28" s="1692"/>
      <c r="AD28" s="1693"/>
      <c r="AE28" s="1693"/>
      <c r="AF28" s="1693"/>
      <c r="AG28" s="1693"/>
      <c r="AH28" s="1693"/>
      <c r="AI28" s="1694"/>
      <c r="AJ28" s="1683" t="str">
        <f>IF(W28="","",W28)</f>
        <v/>
      </c>
      <c r="AK28" s="1684"/>
      <c r="AL28" s="1684"/>
      <c r="AM28" s="1684"/>
      <c r="AN28" s="1684"/>
      <c r="AO28" s="1684"/>
      <c r="AP28" s="1685"/>
      <c r="AQ28" s="1730" t="str">
        <f>IF(Q28="","",IF(Q28&lt;&gt;0,IF(Q28="N.D","N.D",((AJ28*VLOOKUP(Q28,$CZ$14:$DQ$30,10,FALSE)/12.16)))))</f>
        <v/>
      </c>
      <c r="AR28" s="1687"/>
      <c r="AS28" s="1687"/>
      <c r="AT28" s="1687"/>
      <c r="AU28" s="1687"/>
      <c r="AV28" s="1688"/>
      <c r="AW28" s="1660">
        <v>35</v>
      </c>
      <c r="AX28" s="1661"/>
      <c r="AY28" s="1661"/>
      <c r="AZ28" s="1661"/>
      <c r="BA28" s="1716" t="str">
        <f>IF('INGRESO DE DATOS'!A113&lt;&gt;"",'INGRESO DE DATOS'!A113,"")</f>
        <v/>
      </c>
      <c r="BB28" s="1717"/>
      <c r="BC28" s="1717"/>
      <c r="BD28" s="1717"/>
      <c r="BE28" s="1717"/>
      <c r="BF28" s="1718"/>
      <c r="BG28" s="1686"/>
      <c r="BH28" s="1687"/>
      <c r="BI28" s="1687"/>
      <c r="BJ28" s="1687"/>
      <c r="BK28" s="1729"/>
      <c r="BL28" s="1716" t="str">
        <f>IF('INGRESO DE DATOS'!T113&lt;&gt;"",'INGRESO DE DATOS'!T113,"")</f>
        <v/>
      </c>
      <c r="BM28" s="1717"/>
      <c r="BN28" s="1717"/>
      <c r="BO28" s="1717"/>
      <c r="BP28" s="1717"/>
      <c r="BQ28" s="1718"/>
      <c r="BR28" s="1683" t="str">
        <f>IF('INGRESO DE DATOS'!U113&lt;&gt;"",'INGRESO DE DATOS'!U113,"")</f>
        <v/>
      </c>
      <c r="BS28" s="1684"/>
      <c r="BT28" s="1684"/>
      <c r="BU28" s="1684"/>
      <c r="BV28" s="1684"/>
      <c r="BW28" s="1685"/>
      <c r="BX28" s="1692"/>
      <c r="BY28" s="1693"/>
      <c r="BZ28" s="1693"/>
      <c r="CA28" s="1693"/>
      <c r="CB28" s="1693"/>
      <c r="CC28" s="1693"/>
      <c r="CD28" s="1694"/>
      <c r="CE28" s="1683" t="str">
        <f>IF(BR28="","",BR28)</f>
        <v/>
      </c>
      <c r="CF28" s="1684"/>
      <c r="CG28" s="1684"/>
      <c r="CH28" s="1684"/>
      <c r="CI28" s="1684"/>
      <c r="CJ28" s="1684"/>
      <c r="CK28" s="1685"/>
      <c r="CL28" s="1730" t="str">
        <f>IF(BL28="","",IF(BL28&lt;&gt;0,IF(BL28="N.D","N.D",((BR28*VLOOKUP(BL28,$CZ$14:$DQ$30,10,FALSE)/12.16)))))</f>
        <v/>
      </c>
      <c r="CM28" s="1687"/>
      <c r="CN28" s="1687"/>
      <c r="CO28" s="1687"/>
      <c r="CP28" s="1687"/>
      <c r="CQ28" s="1687"/>
      <c r="CR28" s="1688"/>
      <c r="CZ28" s="1839" t="s">
        <v>321</v>
      </c>
      <c r="DA28" s="1839"/>
      <c r="DB28" s="1839"/>
      <c r="DC28" s="1839"/>
      <c r="DD28" s="1839"/>
      <c r="DE28" s="1839"/>
      <c r="DF28" s="1839"/>
      <c r="DG28" s="1839"/>
      <c r="DH28" s="1839"/>
      <c r="DI28" s="1842">
        <v>12.5</v>
      </c>
      <c r="DJ28" s="1842"/>
      <c r="DK28" s="1842"/>
      <c r="DL28" s="1842"/>
      <c r="DM28" s="1842"/>
      <c r="DN28" s="1842"/>
      <c r="DO28" s="1842"/>
      <c r="DP28" s="1842"/>
      <c r="DQ28" s="1842"/>
    </row>
    <row r="29" spans="2:121" ht="15.75" customHeight="1" thickTop="1" thickBot="1" x14ac:dyDescent="0.3">
      <c r="B29" s="1660">
        <v>14</v>
      </c>
      <c r="C29" s="1661"/>
      <c r="D29" s="1661"/>
      <c r="E29" s="1661"/>
      <c r="F29" s="1716" t="str">
        <f>IF('INGRESO DE DATOS'!A88&lt;&gt;"",'INGRESO DE DATOS'!A88,"")</f>
        <v/>
      </c>
      <c r="G29" s="1717"/>
      <c r="H29" s="1717"/>
      <c r="I29" s="1717"/>
      <c r="J29" s="1717"/>
      <c r="K29" s="1718"/>
      <c r="L29" s="1686"/>
      <c r="M29" s="1687"/>
      <c r="N29" s="1687"/>
      <c r="O29" s="1687"/>
      <c r="P29" s="1729"/>
      <c r="Q29" s="1716" t="str">
        <f>IF('INGRESO DE DATOS'!T88&lt;&gt;"",'INGRESO DE DATOS'!T88,"")</f>
        <v/>
      </c>
      <c r="R29" s="1717"/>
      <c r="S29" s="1717"/>
      <c r="T29" s="1717"/>
      <c r="U29" s="1717"/>
      <c r="V29" s="1718"/>
      <c r="W29" s="1683" t="str">
        <f>IF('INGRESO DE DATOS'!U88&lt;&gt;"",'INGRESO DE DATOS'!U88,"")</f>
        <v/>
      </c>
      <c r="X29" s="1684"/>
      <c r="Y29" s="1684"/>
      <c r="Z29" s="1684"/>
      <c r="AA29" s="1684"/>
      <c r="AB29" s="1685"/>
      <c r="AC29" s="1692"/>
      <c r="AD29" s="1693"/>
      <c r="AE29" s="1693"/>
      <c r="AF29" s="1693"/>
      <c r="AG29" s="1693"/>
      <c r="AH29" s="1693"/>
      <c r="AI29" s="1694"/>
      <c r="AJ29" s="1683" t="str">
        <f>IF(W29="","",W29)</f>
        <v/>
      </c>
      <c r="AK29" s="1684"/>
      <c r="AL29" s="1684"/>
      <c r="AM29" s="1684"/>
      <c r="AN29" s="1684"/>
      <c r="AO29" s="1684"/>
      <c r="AP29" s="1685"/>
      <c r="AQ29" s="1730" t="str">
        <f>IF(Q29="","",IF(Q29&lt;&gt;0,IF(Q29="N.D","N.D",((AJ29*VLOOKUP(Q29,$CZ$14:$DQ$30,10,FALSE)/12.16)))))</f>
        <v/>
      </c>
      <c r="AR29" s="1687"/>
      <c r="AS29" s="1687"/>
      <c r="AT29" s="1687"/>
      <c r="AU29" s="1687"/>
      <c r="AV29" s="1688"/>
      <c r="AW29" s="1660">
        <v>36</v>
      </c>
      <c r="AX29" s="1661"/>
      <c r="AY29" s="1661"/>
      <c r="AZ29" s="1661"/>
      <c r="BA29" s="1716" t="str">
        <f>IF('INGRESO DE DATOS'!A114&lt;&gt;"",'INGRESO DE DATOS'!A114,"")</f>
        <v/>
      </c>
      <c r="BB29" s="1717"/>
      <c r="BC29" s="1717"/>
      <c r="BD29" s="1717"/>
      <c r="BE29" s="1717"/>
      <c r="BF29" s="1718"/>
      <c r="BG29" s="1686"/>
      <c r="BH29" s="1687"/>
      <c r="BI29" s="1687"/>
      <c r="BJ29" s="1687"/>
      <c r="BK29" s="1729"/>
      <c r="BL29" s="1716" t="str">
        <f>IF('INGRESO DE DATOS'!T114&lt;&gt;"",'INGRESO DE DATOS'!T114,"")</f>
        <v/>
      </c>
      <c r="BM29" s="1717"/>
      <c r="BN29" s="1717"/>
      <c r="BO29" s="1717"/>
      <c r="BP29" s="1717"/>
      <c r="BQ29" s="1718"/>
      <c r="BR29" s="1683" t="str">
        <f>IF('INGRESO DE DATOS'!U114&lt;&gt;"",'INGRESO DE DATOS'!U114,"")</f>
        <v/>
      </c>
      <c r="BS29" s="1684"/>
      <c r="BT29" s="1684"/>
      <c r="BU29" s="1684"/>
      <c r="BV29" s="1684"/>
      <c r="BW29" s="1685"/>
      <c r="BX29" s="1692"/>
      <c r="BY29" s="1693"/>
      <c r="BZ29" s="1693"/>
      <c r="CA29" s="1693"/>
      <c r="CB29" s="1693"/>
      <c r="CC29" s="1693"/>
      <c r="CD29" s="1694"/>
      <c r="CE29" s="1683" t="str">
        <f>IF(BR29="","",BR29)</f>
        <v/>
      </c>
      <c r="CF29" s="1684"/>
      <c r="CG29" s="1684"/>
      <c r="CH29" s="1684"/>
      <c r="CI29" s="1684"/>
      <c r="CJ29" s="1684"/>
      <c r="CK29" s="1685"/>
      <c r="CL29" s="1730" t="str">
        <f>IF(BL29="","",IF(BL29&lt;&gt;0,IF(BL29="N.D","N.D",((BR29*VLOOKUP(BL29,$CZ$14:$DQ$30,10,FALSE)/12.16)))))</f>
        <v/>
      </c>
      <c r="CM29" s="1687"/>
      <c r="CN29" s="1687"/>
      <c r="CO29" s="1687"/>
      <c r="CP29" s="1687"/>
      <c r="CQ29" s="1687"/>
      <c r="CR29" s="1688"/>
      <c r="CZ29" s="1839" t="s">
        <v>322</v>
      </c>
      <c r="DA29" s="1839"/>
      <c r="DB29" s="1839"/>
      <c r="DC29" s="1839"/>
      <c r="DD29" s="1839"/>
      <c r="DE29" s="1839"/>
      <c r="DF29" s="1839"/>
      <c r="DG29" s="1839"/>
      <c r="DH29" s="1839"/>
      <c r="DI29" s="1842">
        <v>5</v>
      </c>
      <c r="DJ29" s="1842"/>
      <c r="DK29" s="1842"/>
      <c r="DL29" s="1842"/>
      <c r="DM29" s="1842"/>
      <c r="DN29" s="1842"/>
      <c r="DO29" s="1842"/>
      <c r="DP29" s="1842"/>
      <c r="DQ29" s="1842"/>
    </row>
    <row r="30" spans="2:121" ht="15.75" customHeight="1" thickTop="1" thickBot="1" x14ac:dyDescent="0.3">
      <c r="B30" s="1660">
        <v>15</v>
      </c>
      <c r="C30" s="1661"/>
      <c r="D30" s="1661"/>
      <c r="E30" s="1661"/>
      <c r="F30" s="1716" t="str">
        <f>IF('INGRESO DE DATOS'!A89&lt;&gt;"",'INGRESO DE DATOS'!A89,"")</f>
        <v/>
      </c>
      <c r="G30" s="1717"/>
      <c r="H30" s="1717"/>
      <c r="I30" s="1717"/>
      <c r="J30" s="1717"/>
      <c r="K30" s="1718"/>
      <c r="L30" s="1686"/>
      <c r="M30" s="1687"/>
      <c r="N30" s="1687"/>
      <c r="O30" s="1687"/>
      <c r="P30" s="1729"/>
      <c r="Q30" s="1716" t="str">
        <f>IF('INGRESO DE DATOS'!T89&lt;&gt;"",'INGRESO DE DATOS'!T89,"")</f>
        <v/>
      </c>
      <c r="R30" s="1717"/>
      <c r="S30" s="1717"/>
      <c r="T30" s="1717"/>
      <c r="U30" s="1717"/>
      <c r="V30" s="1718"/>
      <c r="W30" s="1683" t="str">
        <f>IF('INGRESO DE DATOS'!U89&lt;&gt;"",'INGRESO DE DATOS'!U89,"")</f>
        <v/>
      </c>
      <c r="X30" s="1684"/>
      <c r="Y30" s="1684"/>
      <c r="Z30" s="1684"/>
      <c r="AA30" s="1684"/>
      <c r="AB30" s="1685"/>
      <c r="AC30" s="1692"/>
      <c r="AD30" s="1693"/>
      <c r="AE30" s="1693"/>
      <c r="AF30" s="1693"/>
      <c r="AG30" s="1693"/>
      <c r="AH30" s="1693"/>
      <c r="AI30" s="1694"/>
      <c r="AJ30" s="1683" t="str">
        <f>IF(W30="","",W30)</f>
        <v/>
      </c>
      <c r="AK30" s="1684"/>
      <c r="AL30" s="1684"/>
      <c r="AM30" s="1684"/>
      <c r="AN30" s="1684"/>
      <c r="AO30" s="1684"/>
      <c r="AP30" s="1685"/>
      <c r="AQ30" s="1730" t="str">
        <f>IF(Q30="","",IF(Q30&lt;&gt;0,IF(Q30="N.D","N.D",((AJ30*VLOOKUP(Q30,$CZ$14:$DQ$30,10,FALSE)/12.16)))))</f>
        <v/>
      </c>
      <c r="AR30" s="1687"/>
      <c r="AS30" s="1687"/>
      <c r="AT30" s="1687"/>
      <c r="AU30" s="1687"/>
      <c r="AV30" s="1688"/>
      <c r="AW30" s="1732" t="s">
        <v>53</v>
      </c>
      <c r="AX30" s="1733"/>
      <c r="AY30" s="1733"/>
      <c r="AZ30" s="1733"/>
      <c r="BA30" s="1733"/>
      <c r="BB30" s="1733"/>
      <c r="BC30" s="1733"/>
      <c r="BD30" s="1733"/>
      <c r="BE30" s="1733"/>
      <c r="BF30" s="1734"/>
      <c r="BG30" s="1692"/>
      <c r="BH30" s="1693"/>
      <c r="BI30" s="1693"/>
      <c r="BJ30" s="1693"/>
      <c r="BK30" s="1694"/>
      <c r="BL30" s="1692"/>
      <c r="BM30" s="1693"/>
      <c r="BN30" s="1693"/>
      <c r="BO30" s="1693"/>
      <c r="BP30" s="1693"/>
      <c r="BQ30" s="1694"/>
      <c r="BR30" s="1692"/>
      <c r="BS30" s="1693"/>
      <c r="BT30" s="1693"/>
      <c r="BU30" s="1693"/>
      <c r="BV30" s="1693"/>
      <c r="BW30" s="1694"/>
      <c r="BX30" s="1692"/>
      <c r="BY30" s="1693"/>
      <c r="BZ30" s="1693"/>
      <c r="CA30" s="1693"/>
      <c r="CB30" s="1693"/>
      <c r="CC30" s="1693"/>
      <c r="CD30" s="1694"/>
      <c r="CE30" s="1692"/>
      <c r="CF30" s="1693"/>
      <c r="CG30" s="1693"/>
      <c r="CH30" s="1693"/>
      <c r="CI30" s="1693"/>
      <c r="CJ30" s="1693"/>
      <c r="CK30" s="1694"/>
      <c r="CL30" s="1692"/>
      <c r="CM30" s="1693"/>
      <c r="CN30" s="1693"/>
      <c r="CO30" s="1693"/>
      <c r="CP30" s="1693"/>
      <c r="CQ30" s="1693"/>
      <c r="CR30" s="1731"/>
      <c r="CZ30" s="1839" t="s">
        <v>101</v>
      </c>
      <c r="DA30" s="1839"/>
      <c r="DB30" s="1839"/>
      <c r="DC30" s="1839"/>
      <c r="DD30" s="1839"/>
      <c r="DE30" s="1839"/>
      <c r="DF30" s="1839"/>
      <c r="DG30" s="1839"/>
      <c r="DH30" s="1839"/>
      <c r="DI30" s="1842">
        <v>1</v>
      </c>
      <c r="DJ30" s="1842"/>
      <c r="DK30" s="1842"/>
      <c r="DL30" s="1842"/>
      <c r="DM30" s="1842"/>
      <c r="DN30" s="1842"/>
      <c r="DO30" s="1842"/>
      <c r="DP30" s="1842"/>
      <c r="DQ30" s="1842"/>
    </row>
    <row r="31" spans="2:121" ht="15.75" customHeight="1" thickTop="1" thickBot="1" x14ac:dyDescent="0.3">
      <c r="B31" s="1660">
        <v>16</v>
      </c>
      <c r="C31" s="1661"/>
      <c r="D31" s="1661"/>
      <c r="E31" s="1661"/>
      <c r="F31" s="1716" t="str">
        <f>IF('INGRESO DE DATOS'!A90&lt;&gt;"",'INGRESO DE DATOS'!A90,"")</f>
        <v/>
      </c>
      <c r="G31" s="1717"/>
      <c r="H31" s="1717"/>
      <c r="I31" s="1717"/>
      <c r="J31" s="1717"/>
      <c r="K31" s="1718"/>
      <c r="L31" s="1686"/>
      <c r="M31" s="1687"/>
      <c r="N31" s="1687"/>
      <c r="O31" s="1687"/>
      <c r="P31" s="1729"/>
      <c r="Q31" s="1716" t="str">
        <f>IF('INGRESO DE DATOS'!T90&lt;&gt;"",'INGRESO DE DATOS'!T90,"")</f>
        <v/>
      </c>
      <c r="R31" s="1717"/>
      <c r="S31" s="1717"/>
      <c r="T31" s="1717"/>
      <c r="U31" s="1717"/>
      <c r="V31" s="1718"/>
      <c r="W31" s="1683" t="str">
        <f>IF('INGRESO DE DATOS'!U90&lt;&gt;"",'INGRESO DE DATOS'!U90,"")</f>
        <v/>
      </c>
      <c r="X31" s="1684"/>
      <c r="Y31" s="1684"/>
      <c r="Z31" s="1684"/>
      <c r="AA31" s="1684"/>
      <c r="AB31" s="1685"/>
      <c r="AC31" s="1692"/>
      <c r="AD31" s="1693"/>
      <c r="AE31" s="1693"/>
      <c r="AF31" s="1693"/>
      <c r="AG31" s="1693"/>
      <c r="AH31" s="1693"/>
      <c r="AI31" s="1694"/>
      <c r="AJ31" s="1683" t="str">
        <f>IF(W31="","",W31)</f>
        <v/>
      </c>
      <c r="AK31" s="1684"/>
      <c r="AL31" s="1684"/>
      <c r="AM31" s="1684"/>
      <c r="AN31" s="1684"/>
      <c r="AO31" s="1684"/>
      <c r="AP31" s="1685"/>
      <c r="AQ31" s="1730" t="str">
        <f>IF(Q31="","",IF(Q31&lt;&gt;0,IF(Q31="N.D","N.D",((AJ31*VLOOKUP(Q31,$CZ$14:$DQ$30,10,FALSE)/12.16)))))</f>
        <v/>
      </c>
      <c r="AR31" s="1687"/>
      <c r="AS31" s="1687"/>
      <c r="AT31" s="1687"/>
      <c r="AU31" s="1687"/>
      <c r="AV31" s="1688"/>
      <c r="AW31" s="1660">
        <v>37</v>
      </c>
      <c r="AX31" s="1661"/>
      <c r="AY31" s="1661"/>
      <c r="AZ31" s="1661"/>
      <c r="BA31" s="1716" t="str">
        <f>IF('INGRESO DE DATOS'!A116&lt;&gt;"",'INGRESO DE DATOS'!A116,"")</f>
        <v/>
      </c>
      <c r="BB31" s="1717"/>
      <c r="BC31" s="1717"/>
      <c r="BD31" s="1717"/>
      <c r="BE31" s="1717"/>
      <c r="BF31" s="1718"/>
      <c r="BG31" s="1686"/>
      <c r="BH31" s="1687"/>
      <c r="BI31" s="1687"/>
      <c r="BJ31" s="1687"/>
      <c r="BK31" s="1729"/>
      <c r="BL31" s="1716" t="str">
        <f>IF('INGRESO DE DATOS'!T116&lt;&gt;"",'INGRESO DE DATOS'!T116,"")</f>
        <v/>
      </c>
      <c r="BM31" s="1717"/>
      <c r="BN31" s="1717"/>
      <c r="BO31" s="1717"/>
      <c r="BP31" s="1717"/>
      <c r="BQ31" s="1718"/>
      <c r="BR31" s="1683" t="str">
        <f>IF('INGRESO DE DATOS'!U116&lt;&gt;"",'INGRESO DE DATOS'!U116,"")</f>
        <v/>
      </c>
      <c r="BS31" s="1684"/>
      <c r="BT31" s="1684"/>
      <c r="BU31" s="1684"/>
      <c r="BV31" s="1684"/>
      <c r="BW31" s="1685"/>
      <c r="BX31" s="1692"/>
      <c r="BY31" s="1693"/>
      <c r="BZ31" s="1693"/>
      <c r="CA31" s="1693"/>
      <c r="CB31" s="1693"/>
      <c r="CC31" s="1693"/>
      <c r="CD31" s="1694"/>
      <c r="CE31" s="1683" t="str">
        <f>IF(BR31="","",BR31)</f>
        <v/>
      </c>
      <c r="CF31" s="1684"/>
      <c r="CG31" s="1684"/>
      <c r="CH31" s="1684"/>
      <c r="CI31" s="1684"/>
      <c r="CJ31" s="1684"/>
      <c r="CK31" s="1685"/>
      <c r="CL31" s="1730" t="str">
        <f>IF(BL31="","",IF(BL31&lt;&gt;0,IF(BL31="N.D","N.D",((BR31*VLOOKUP(BL31,$CZ$14:$DQ$30,10,FALSE)/12.16)))))</f>
        <v/>
      </c>
      <c r="CM31" s="1687"/>
      <c r="CN31" s="1687"/>
      <c r="CO31" s="1687"/>
      <c r="CP31" s="1687"/>
      <c r="CQ31" s="1687"/>
      <c r="CR31" s="1688"/>
      <c r="CZ31" s="1839" t="s">
        <v>395</v>
      </c>
      <c r="DA31" s="1839"/>
      <c r="DB31" s="1839"/>
      <c r="DC31" s="1839"/>
      <c r="DD31" s="1839"/>
      <c r="DE31" s="1839"/>
      <c r="DF31" s="1839"/>
      <c r="DG31" s="1839"/>
      <c r="DH31" s="1839"/>
      <c r="DI31" s="1842">
        <v>300</v>
      </c>
      <c r="DJ31" s="1842"/>
      <c r="DK31" s="1842"/>
      <c r="DL31" s="1842"/>
      <c r="DM31" s="1842"/>
      <c r="DN31" s="1842"/>
      <c r="DO31" s="1842"/>
      <c r="DP31" s="1842"/>
      <c r="DQ31" s="1842"/>
    </row>
    <row r="32" spans="2:121" ht="15.75" customHeight="1" thickTop="1" thickBot="1" x14ac:dyDescent="0.3">
      <c r="B32" s="1732" t="s">
        <v>53</v>
      </c>
      <c r="C32" s="1733"/>
      <c r="D32" s="1733"/>
      <c r="E32" s="1733"/>
      <c r="F32" s="1733"/>
      <c r="G32" s="1733"/>
      <c r="H32" s="1733"/>
      <c r="I32" s="1733"/>
      <c r="J32" s="1733"/>
      <c r="K32" s="1734"/>
      <c r="L32" s="1692"/>
      <c r="M32" s="1693"/>
      <c r="N32" s="1693"/>
      <c r="O32" s="1693"/>
      <c r="P32" s="1694"/>
      <c r="Q32" s="1692"/>
      <c r="R32" s="1693"/>
      <c r="S32" s="1693"/>
      <c r="T32" s="1693"/>
      <c r="U32" s="1693"/>
      <c r="V32" s="1694"/>
      <c r="W32" s="1692"/>
      <c r="X32" s="1693"/>
      <c r="Y32" s="1693"/>
      <c r="Z32" s="1693"/>
      <c r="AA32" s="1693"/>
      <c r="AB32" s="1694"/>
      <c r="AC32" s="1692"/>
      <c r="AD32" s="1693"/>
      <c r="AE32" s="1693"/>
      <c r="AF32" s="1693"/>
      <c r="AG32" s="1693"/>
      <c r="AH32" s="1693"/>
      <c r="AI32" s="1694"/>
      <c r="AJ32" s="1692"/>
      <c r="AK32" s="1693"/>
      <c r="AL32" s="1693"/>
      <c r="AM32" s="1693"/>
      <c r="AN32" s="1693"/>
      <c r="AO32" s="1693"/>
      <c r="AP32" s="1694"/>
      <c r="AQ32" s="1692"/>
      <c r="AR32" s="1693"/>
      <c r="AS32" s="1693"/>
      <c r="AT32" s="1693"/>
      <c r="AU32" s="1693"/>
      <c r="AV32" s="1731"/>
      <c r="AW32" s="1712">
        <v>38</v>
      </c>
      <c r="AX32" s="1693"/>
      <c r="AY32" s="1693"/>
      <c r="AZ32" s="1694"/>
      <c r="BA32" s="1716" t="str">
        <f>IF('INGRESO DE DATOS'!A117&lt;&gt;"",'INGRESO DE DATOS'!A117,"")</f>
        <v/>
      </c>
      <c r="BB32" s="1717"/>
      <c r="BC32" s="1717"/>
      <c r="BD32" s="1717"/>
      <c r="BE32" s="1717"/>
      <c r="BF32" s="1718"/>
      <c r="BG32" s="1686"/>
      <c r="BH32" s="1687"/>
      <c r="BI32" s="1687"/>
      <c r="BJ32" s="1687"/>
      <c r="BK32" s="1729"/>
      <c r="BL32" s="1716" t="str">
        <f>IF('INGRESO DE DATOS'!T117&lt;&gt;"",'INGRESO DE DATOS'!T117,"")</f>
        <v/>
      </c>
      <c r="BM32" s="1717"/>
      <c r="BN32" s="1717"/>
      <c r="BO32" s="1717"/>
      <c r="BP32" s="1717"/>
      <c r="BQ32" s="1718"/>
      <c r="BR32" s="1683" t="str">
        <f>IF('INGRESO DE DATOS'!U117&lt;&gt;"",'INGRESO DE DATOS'!U117,"")</f>
        <v/>
      </c>
      <c r="BS32" s="1684"/>
      <c r="BT32" s="1684"/>
      <c r="BU32" s="1684"/>
      <c r="BV32" s="1684"/>
      <c r="BW32" s="1685"/>
      <c r="BX32" s="1692"/>
      <c r="BY32" s="1693"/>
      <c r="BZ32" s="1693"/>
      <c r="CA32" s="1693"/>
      <c r="CB32" s="1693"/>
      <c r="CC32" s="1693"/>
      <c r="CD32" s="1694"/>
      <c r="CE32" s="1683" t="str">
        <f>IF(BR32="","",BR32)</f>
        <v/>
      </c>
      <c r="CF32" s="1684"/>
      <c r="CG32" s="1684"/>
      <c r="CH32" s="1684"/>
      <c r="CI32" s="1684"/>
      <c r="CJ32" s="1684"/>
      <c r="CK32" s="1685"/>
      <c r="CL32" s="1730" t="str">
        <f>IF(BL32="","",IF(BL32&lt;&gt;0,IF(BL32="N.D","N.D",((BR32*VLOOKUP(BL32,$CZ$14:$DQ$30,10,FALSE)/12.16)))))</f>
        <v/>
      </c>
      <c r="CM32" s="1687"/>
      <c r="CN32" s="1687"/>
      <c r="CO32" s="1687"/>
      <c r="CP32" s="1687"/>
      <c r="CQ32" s="1687"/>
      <c r="CR32" s="1688"/>
      <c r="CZ32" s="1839" t="s">
        <v>343</v>
      </c>
      <c r="DA32" s="1839"/>
      <c r="DB32" s="1839"/>
      <c r="DC32" s="1839"/>
      <c r="DD32" s="1839"/>
      <c r="DE32" s="1839"/>
      <c r="DF32" s="1839"/>
      <c r="DG32" s="1839"/>
      <c r="DH32" s="1839"/>
      <c r="DI32" s="1842">
        <v>3</v>
      </c>
      <c r="DJ32" s="1842"/>
      <c r="DK32" s="1842"/>
      <c r="DL32" s="1842"/>
      <c r="DM32" s="1842"/>
      <c r="DN32" s="1842"/>
      <c r="DO32" s="1842"/>
      <c r="DP32" s="1842"/>
      <c r="DQ32" s="1842"/>
    </row>
    <row r="33" spans="2:121" ht="15.75" customHeight="1" thickTop="1" thickBot="1" x14ac:dyDescent="0.3">
      <c r="B33" s="1660">
        <v>17</v>
      </c>
      <c r="C33" s="1661"/>
      <c r="D33" s="1661"/>
      <c r="E33" s="1661"/>
      <c r="F33" s="1716" t="str">
        <f>IF('INGRESO DE DATOS'!A92&lt;&gt;"",'INGRESO DE DATOS'!A92,"")</f>
        <v/>
      </c>
      <c r="G33" s="1717"/>
      <c r="H33" s="1717"/>
      <c r="I33" s="1717"/>
      <c r="J33" s="1717"/>
      <c r="K33" s="1718"/>
      <c r="L33" s="1686"/>
      <c r="M33" s="1687"/>
      <c r="N33" s="1687"/>
      <c r="O33" s="1687"/>
      <c r="P33" s="1729"/>
      <c r="Q33" s="1716" t="str">
        <f>IF('INGRESO DE DATOS'!T92&lt;&gt;"",'INGRESO DE DATOS'!T92,"")</f>
        <v/>
      </c>
      <c r="R33" s="1717"/>
      <c r="S33" s="1717"/>
      <c r="T33" s="1717"/>
      <c r="U33" s="1717"/>
      <c r="V33" s="1718"/>
      <c r="W33" s="1683" t="str">
        <f>IF('INGRESO DE DATOS'!U92&lt;&gt;"",'INGRESO DE DATOS'!U92,"")</f>
        <v/>
      </c>
      <c r="X33" s="1684"/>
      <c r="Y33" s="1684"/>
      <c r="Z33" s="1684"/>
      <c r="AA33" s="1684"/>
      <c r="AB33" s="1685"/>
      <c r="AC33" s="1692"/>
      <c r="AD33" s="1693"/>
      <c r="AE33" s="1693"/>
      <c r="AF33" s="1693"/>
      <c r="AG33" s="1693"/>
      <c r="AH33" s="1693"/>
      <c r="AI33" s="1694"/>
      <c r="AJ33" s="1683" t="str">
        <f>IF(W33="","",W33)</f>
        <v/>
      </c>
      <c r="AK33" s="1684"/>
      <c r="AL33" s="1684"/>
      <c r="AM33" s="1684"/>
      <c r="AN33" s="1684"/>
      <c r="AO33" s="1684"/>
      <c r="AP33" s="1685"/>
      <c r="AQ33" s="1730" t="str">
        <f>IF(Q33="","",IF(Q33&lt;&gt;0,IF(Q33="N.D","N.D",((AJ33*VLOOKUP(Q33,$CZ$14:$DQ$30,10,FALSE)/12.16)))))</f>
        <v/>
      </c>
      <c r="AR33" s="1687"/>
      <c r="AS33" s="1687"/>
      <c r="AT33" s="1687"/>
      <c r="AU33" s="1687"/>
      <c r="AV33" s="1688"/>
      <c r="AW33" s="1660">
        <v>39</v>
      </c>
      <c r="AX33" s="1661"/>
      <c r="AY33" s="1661"/>
      <c r="AZ33" s="1661"/>
      <c r="BA33" s="1716" t="str">
        <f>IF('INGRESO DE DATOS'!A118&lt;&gt;"",'INGRESO DE DATOS'!A118,"")</f>
        <v/>
      </c>
      <c r="BB33" s="1717"/>
      <c r="BC33" s="1717"/>
      <c r="BD33" s="1717"/>
      <c r="BE33" s="1717"/>
      <c r="BF33" s="1718"/>
      <c r="BG33" s="1686"/>
      <c r="BH33" s="1687"/>
      <c r="BI33" s="1687"/>
      <c r="BJ33" s="1687"/>
      <c r="BK33" s="1729"/>
      <c r="BL33" s="1716" t="str">
        <f>IF('INGRESO DE DATOS'!T118&lt;&gt;"",'INGRESO DE DATOS'!T118,"")</f>
        <v/>
      </c>
      <c r="BM33" s="1717"/>
      <c r="BN33" s="1717"/>
      <c r="BO33" s="1717"/>
      <c r="BP33" s="1717"/>
      <c r="BQ33" s="1718"/>
      <c r="BR33" s="1683" t="str">
        <f>IF('INGRESO DE DATOS'!U118&lt;&gt;"",'INGRESO DE DATOS'!U118,"")</f>
        <v/>
      </c>
      <c r="BS33" s="1684"/>
      <c r="BT33" s="1684"/>
      <c r="BU33" s="1684"/>
      <c r="BV33" s="1684"/>
      <c r="BW33" s="1685"/>
      <c r="BX33" s="1692"/>
      <c r="BY33" s="1693"/>
      <c r="BZ33" s="1693"/>
      <c r="CA33" s="1693"/>
      <c r="CB33" s="1693"/>
      <c r="CC33" s="1693"/>
      <c r="CD33" s="1694"/>
      <c r="CE33" s="1683" t="str">
        <f>IF(BR33="","",BR33)</f>
        <v/>
      </c>
      <c r="CF33" s="1684"/>
      <c r="CG33" s="1684"/>
      <c r="CH33" s="1684"/>
      <c r="CI33" s="1684"/>
      <c r="CJ33" s="1684"/>
      <c r="CK33" s="1685"/>
      <c r="CL33" s="1730" t="str">
        <f>IF(BL33="","",IF(BL33&lt;&gt;0,IF(BL33="N.D","N.D",((BR33*VLOOKUP(BL33,$CZ$14:$DQ$30,10,FALSE)/12.16)))))</f>
        <v/>
      </c>
      <c r="CM33" s="1687"/>
      <c r="CN33" s="1687"/>
      <c r="CO33" s="1687"/>
      <c r="CP33" s="1687"/>
      <c r="CQ33" s="1687"/>
      <c r="CR33" s="1688"/>
      <c r="CZ33" s="1839" t="s">
        <v>344</v>
      </c>
      <c r="DA33" s="1839"/>
      <c r="DB33" s="1839"/>
      <c r="DC33" s="1839"/>
      <c r="DD33" s="1839"/>
      <c r="DE33" s="1839"/>
      <c r="DF33" s="1839"/>
      <c r="DG33" s="1839"/>
      <c r="DH33" s="1839"/>
      <c r="DI33" s="1842">
        <v>4</v>
      </c>
      <c r="DJ33" s="1842"/>
      <c r="DK33" s="1842"/>
      <c r="DL33" s="1842"/>
      <c r="DM33" s="1842"/>
      <c r="DN33" s="1842"/>
      <c r="DO33" s="1842"/>
      <c r="DP33" s="1842"/>
      <c r="DQ33" s="1842"/>
    </row>
    <row r="34" spans="2:121" ht="15.75" customHeight="1" thickTop="1" x14ac:dyDescent="0.2">
      <c r="B34" s="1660">
        <v>18</v>
      </c>
      <c r="C34" s="1661"/>
      <c r="D34" s="1661"/>
      <c r="E34" s="1661"/>
      <c r="F34" s="1716" t="str">
        <f>IF('INGRESO DE DATOS'!A93&lt;&gt;"",'INGRESO DE DATOS'!A93,"")</f>
        <v/>
      </c>
      <c r="G34" s="1717"/>
      <c r="H34" s="1717"/>
      <c r="I34" s="1717"/>
      <c r="J34" s="1717"/>
      <c r="K34" s="1718"/>
      <c r="L34" s="1686"/>
      <c r="M34" s="1687"/>
      <c r="N34" s="1687"/>
      <c r="O34" s="1687"/>
      <c r="P34" s="1729"/>
      <c r="Q34" s="1716" t="str">
        <f>IF('INGRESO DE DATOS'!T93&lt;&gt;"",'INGRESO DE DATOS'!T93,"")</f>
        <v/>
      </c>
      <c r="R34" s="1717"/>
      <c r="S34" s="1717"/>
      <c r="T34" s="1717"/>
      <c r="U34" s="1717"/>
      <c r="V34" s="1718"/>
      <c r="W34" s="1683" t="str">
        <f>IF('INGRESO DE DATOS'!U93&lt;&gt;"",'INGRESO DE DATOS'!U93,"")</f>
        <v/>
      </c>
      <c r="X34" s="1684"/>
      <c r="Y34" s="1684"/>
      <c r="Z34" s="1684"/>
      <c r="AA34" s="1684"/>
      <c r="AB34" s="1685"/>
      <c r="AC34" s="1692"/>
      <c r="AD34" s="1693"/>
      <c r="AE34" s="1693"/>
      <c r="AF34" s="1693"/>
      <c r="AG34" s="1693"/>
      <c r="AH34" s="1693"/>
      <c r="AI34" s="1694"/>
      <c r="AJ34" s="1683" t="str">
        <f>IF(W34="","",W34)</f>
        <v/>
      </c>
      <c r="AK34" s="1684"/>
      <c r="AL34" s="1684"/>
      <c r="AM34" s="1684"/>
      <c r="AN34" s="1684"/>
      <c r="AO34" s="1684"/>
      <c r="AP34" s="1685"/>
      <c r="AQ34" s="1730" t="str">
        <f>IF(Q34="","",IF(Q34&lt;&gt;0,IF(Q34="N.D","N.D",((AJ34*VLOOKUP(Q34,$CZ$14:$DQ$30,10,FALSE)/12.16)))))</f>
        <v/>
      </c>
      <c r="AR34" s="1687"/>
      <c r="AS34" s="1687"/>
      <c r="AT34" s="1687"/>
      <c r="AU34" s="1687"/>
      <c r="AV34" s="1688"/>
      <c r="AW34" s="1660">
        <v>40</v>
      </c>
      <c r="AX34" s="1661"/>
      <c r="AY34" s="1661"/>
      <c r="AZ34" s="1661"/>
      <c r="BA34" s="1716" t="str">
        <f>IF('INGRESO DE DATOS'!A119&lt;&gt;"",'INGRESO DE DATOS'!A119,"")</f>
        <v/>
      </c>
      <c r="BB34" s="1717"/>
      <c r="BC34" s="1717"/>
      <c r="BD34" s="1717"/>
      <c r="BE34" s="1717"/>
      <c r="BF34" s="1718"/>
      <c r="BG34" s="1686"/>
      <c r="BH34" s="1687"/>
      <c r="BI34" s="1687"/>
      <c r="BJ34" s="1687"/>
      <c r="BK34" s="1729"/>
      <c r="BL34" s="1716" t="str">
        <f>IF('INGRESO DE DATOS'!T119&lt;&gt;"",'INGRESO DE DATOS'!T119,"")</f>
        <v/>
      </c>
      <c r="BM34" s="1717"/>
      <c r="BN34" s="1717"/>
      <c r="BO34" s="1717"/>
      <c r="BP34" s="1717"/>
      <c r="BQ34" s="1718"/>
      <c r="BR34" s="1683" t="str">
        <f>IF('INGRESO DE DATOS'!U119&lt;&gt;"",'INGRESO DE DATOS'!U119,"")</f>
        <v/>
      </c>
      <c r="BS34" s="1684"/>
      <c r="BT34" s="1684"/>
      <c r="BU34" s="1684"/>
      <c r="BV34" s="1684"/>
      <c r="BW34" s="1685"/>
      <c r="BX34" s="1692"/>
      <c r="BY34" s="1693"/>
      <c r="BZ34" s="1693"/>
      <c r="CA34" s="1693"/>
      <c r="CB34" s="1693"/>
      <c r="CC34" s="1693"/>
      <c r="CD34" s="1694"/>
      <c r="CE34" s="1683" t="str">
        <f>IF(BR34="","",BR34)</f>
        <v/>
      </c>
      <c r="CF34" s="1684"/>
      <c r="CG34" s="1684"/>
      <c r="CH34" s="1684"/>
      <c r="CI34" s="1684"/>
      <c r="CJ34" s="1684"/>
      <c r="CK34" s="1685"/>
      <c r="CL34" s="1730" t="str">
        <f>IF(BL34="","",IF(BL34&lt;&gt;0,IF(BL34="N.D","N.D",((BR34*VLOOKUP(BL34,$CZ$14:$DQ$30,10,FALSE)/12.16)))))</f>
        <v/>
      </c>
      <c r="CM34" s="1687"/>
      <c r="CN34" s="1687"/>
      <c r="CO34" s="1687"/>
      <c r="CP34" s="1687"/>
      <c r="CQ34" s="1687"/>
      <c r="CR34" s="1688"/>
    </row>
    <row r="35" spans="2:121" ht="15.75" customHeight="1" x14ac:dyDescent="0.2">
      <c r="B35" s="1660">
        <v>19</v>
      </c>
      <c r="C35" s="1661"/>
      <c r="D35" s="1661"/>
      <c r="E35" s="1661"/>
      <c r="F35" s="1716" t="str">
        <f>IF('INGRESO DE DATOS'!A94&lt;&gt;"",'INGRESO DE DATOS'!A94,"")</f>
        <v/>
      </c>
      <c r="G35" s="1717"/>
      <c r="H35" s="1717"/>
      <c r="I35" s="1717"/>
      <c r="J35" s="1717"/>
      <c r="K35" s="1718"/>
      <c r="L35" s="1686"/>
      <c r="M35" s="1687"/>
      <c r="N35" s="1687"/>
      <c r="O35" s="1687"/>
      <c r="P35" s="1729"/>
      <c r="Q35" s="1716" t="str">
        <f>IF('INGRESO DE DATOS'!T94&lt;&gt;"",'INGRESO DE DATOS'!T94,"")</f>
        <v/>
      </c>
      <c r="R35" s="1717"/>
      <c r="S35" s="1717"/>
      <c r="T35" s="1717"/>
      <c r="U35" s="1717"/>
      <c r="V35" s="1718"/>
      <c r="W35" s="1683" t="str">
        <f>IF('INGRESO DE DATOS'!U94&lt;&gt;"",'INGRESO DE DATOS'!U94,"")</f>
        <v/>
      </c>
      <c r="X35" s="1684"/>
      <c r="Y35" s="1684"/>
      <c r="Z35" s="1684"/>
      <c r="AA35" s="1684"/>
      <c r="AB35" s="1685"/>
      <c r="AC35" s="1692"/>
      <c r="AD35" s="1693"/>
      <c r="AE35" s="1693"/>
      <c r="AF35" s="1693"/>
      <c r="AG35" s="1693"/>
      <c r="AH35" s="1693"/>
      <c r="AI35" s="1694"/>
      <c r="AJ35" s="1683" t="str">
        <f>IF(W35="","",W35)</f>
        <v/>
      </c>
      <c r="AK35" s="1684"/>
      <c r="AL35" s="1684"/>
      <c r="AM35" s="1684"/>
      <c r="AN35" s="1684"/>
      <c r="AO35" s="1684"/>
      <c r="AP35" s="1685"/>
      <c r="AQ35" s="1730" t="str">
        <f>IF(Q35="","",IF(Q35&lt;&gt;0,IF(Q35="N.D","N.D",((AJ35*VLOOKUP(Q35,$CZ$14:$DQ$30,10,FALSE)/12.16)))))</f>
        <v/>
      </c>
      <c r="AR35" s="1687"/>
      <c r="AS35" s="1687"/>
      <c r="AT35" s="1687"/>
      <c r="AU35" s="1687"/>
      <c r="AV35" s="1688"/>
      <c r="AW35" s="1660">
        <v>41</v>
      </c>
      <c r="AX35" s="1661"/>
      <c r="AY35" s="1661"/>
      <c r="AZ35" s="1661"/>
      <c r="BA35" s="1716" t="str">
        <f>IF('INGRESO DE DATOS'!A120&lt;&gt;"",'INGRESO DE DATOS'!A120,"")</f>
        <v/>
      </c>
      <c r="BB35" s="1717"/>
      <c r="BC35" s="1717"/>
      <c r="BD35" s="1717"/>
      <c r="BE35" s="1717"/>
      <c r="BF35" s="1718"/>
      <c r="BG35" s="1686"/>
      <c r="BH35" s="1687"/>
      <c r="BI35" s="1687"/>
      <c r="BJ35" s="1687"/>
      <c r="BK35" s="1729"/>
      <c r="BL35" s="1716" t="str">
        <f>IF('INGRESO DE DATOS'!T120&lt;&gt;"",'INGRESO DE DATOS'!T120,"")</f>
        <v/>
      </c>
      <c r="BM35" s="1717"/>
      <c r="BN35" s="1717"/>
      <c r="BO35" s="1717"/>
      <c r="BP35" s="1717"/>
      <c r="BQ35" s="1718"/>
      <c r="BR35" s="1683" t="str">
        <f>IF('INGRESO DE DATOS'!U120&lt;&gt;"",'INGRESO DE DATOS'!U120,"")</f>
        <v/>
      </c>
      <c r="BS35" s="1684"/>
      <c r="BT35" s="1684"/>
      <c r="BU35" s="1684"/>
      <c r="BV35" s="1684"/>
      <c r="BW35" s="1685"/>
      <c r="BX35" s="1692"/>
      <c r="BY35" s="1693"/>
      <c r="BZ35" s="1693"/>
      <c r="CA35" s="1693"/>
      <c r="CB35" s="1693"/>
      <c r="CC35" s="1693"/>
      <c r="CD35" s="1694"/>
      <c r="CE35" s="1683" t="str">
        <f>IF(BR35="","",BR35)</f>
        <v/>
      </c>
      <c r="CF35" s="1684"/>
      <c r="CG35" s="1684"/>
      <c r="CH35" s="1684"/>
      <c r="CI35" s="1684"/>
      <c r="CJ35" s="1684"/>
      <c r="CK35" s="1685"/>
      <c r="CL35" s="1730" t="str">
        <f>IF(BL35="","",IF(BL35&lt;&gt;0,IF(BL35="N.D","N.D",((BR35*VLOOKUP(BL35,$CZ$14:$DQ$30,10,FALSE)/12.16)))))</f>
        <v/>
      </c>
      <c r="CM35" s="1687"/>
      <c r="CN35" s="1687"/>
      <c r="CO35" s="1687"/>
      <c r="CP35" s="1687"/>
      <c r="CQ35" s="1687"/>
      <c r="CR35" s="1688"/>
    </row>
    <row r="36" spans="2:121" ht="15.75" customHeight="1" x14ac:dyDescent="0.2">
      <c r="B36" s="1660">
        <v>20</v>
      </c>
      <c r="C36" s="1661"/>
      <c r="D36" s="1661"/>
      <c r="E36" s="1661"/>
      <c r="F36" s="1716" t="str">
        <f>IF('INGRESO DE DATOS'!A95&lt;&gt;"",'INGRESO DE DATOS'!A95,"")</f>
        <v/>
      </c>
      <c r="G36" s="1717"/>
      <c r="H36" s="1717"/>
      <c r="I36" s="1717"/>
      <c r="J36" s="1717"/>
      <c r="K36" s="1718"/>
      <c r="L36" s="1686"/>
      <c r="M36" s="1687"/>
      <c r="N36" s="1687"/>
      <c r="O36" s="1687"/>
      <c r="P36" s="1729"/>
      <c r="Q36" s="1716" t="str">
        <f>IF('INGRESO DE DATOS'!T95&lt;&gt;"",'INGRESO DE DATOS'!T95,"")</f>
        <v/>
      </c>
      <c r="R36" s="1717"/>
      <c r="S36" s="1717"/>
      <c r="T36" s="1717"/>
      <c r="U36" s="1717"/>
      <c r="V36" s="1718"/>
      <c r="W36" s="1683" t="str">
        <f>IF('INGRESO DE DATOS'!U95&lt;&gt;"",'INGRESO DE DATOS'!U95,"")</f>
        <v/>
      </c>
      <c r="X36" s="1684"/>
      <c r="Y36" s="1684"/>
      <c r="Z36" s="1684"/>
      <c r="AA36" s="1684"/>
      <c r="AB36" s="1685"/>
      <c r="AC36" s="1692"/>
      <c r="AD36" s="1693"/>
      <c r="AE36" s="1693"/>
      <c r="AF36" s="1693"/>
      <c r="AG36" s="1693"/>
      <c r="AH36" s="1693"/>
      <c r="AI36" s="1694"/>
      <c r="AJ36" s="1683" t="str">
        <f>IF(W36="","",W36)</f>
        <v/>
      </c>
      <c r="AK36" s="1684"/>
      <c r="AL36" s="1684"/>
      <c r="AM36" s="1684"/>
      <c r="AN36" s="1684"/>
      <c r="AO36" s="1684"/>
      <c r="AP36" s="1685"/>
      <c r="AQ36" s="1730" t="str">
        <f>IF(Q36="","",IF(Q36&lt;&gt;0,IF(Q36="N.D","N.D",((AJ36*VLOOKUP(Q36,$CZ$14:$DQ$30,10,FALSE)/12.16)))))</f>
        <v/>
      </c>
      <c r="AR36" s="1687"/>
      <c r="AS36" s="1687"/>
      <c r="AT36" s="1687"/>
      <c r="AU36" s="1687"/>
      <c r="AV36" s="1688"/>
      <c r="AW36" s="1732" t="s">
        <v>53</v>
      </c>
      <c r="AX36" s="1733"/>
      <c r="AY36" s="1733"/>
      <c r="AZ36" s="1733"/>
      <c r="BA36" s="1733"/>
      <c r="BB36" s="1733"/>
      <c r="BC36" s="1733"/>
      <c r="BD36" s="1733"/>
      <c r="BE36" s="1733"/>
      <c r="BF36" s="1734"/>
      <c r="BG36" s="1692"/>
      <c r="BH36" s="1693"/>
      <c r="BI36" s="1693"/>
      <c r="BJ36" s="1693"/>
      <c r="BK36" s="1694"/>
      <c r="BL36" s="1692"/>
      <c r="BM36" s="1693"/>
      <c r="BN36" s="1693"/>
      <c r="BO36" s="1693"/>
      <c r="BP36" s="1693"/>
      <c r="BQ36" s="1694"/>
      <c r="BR36" s="1692"/>
      <c r="BS36" s="1693"/>
      <c r="BT36" s="1693"/>
      <c r="BU36" s="1693"/>
      <c r="BV36" s="1693"/>
      <c r="BW36" s="1694"/>
      <c r="BX36" s="1692"/>
      <c r="BY36" s="1693"/>
      <c r="BZ36" s="1693"/>
      <c r="CA36" s="1693"/>
      <c r="CB36" s="1693"/>
      <c r="CC36" s="1693"/>
      <c r="CD36" s="1694"/>
      <c r="CE36" s="1692"/>
      <c r="CF36" s="1693"/>
      <c r="CG36" s="1693"/>
      <c r="CH36" s="1693"/>
      <c r="CI36" s="1693"/>
      <c r="CJ36" s="1693"/>
      <c r="CK36" s="1694"/>
      <c r="CL36" s="1692"/>
      <c r="CM36" s="1693"/>
      <c r="CN36" s="1693"/>
      <c r="CO36" s="1693"/>
      <c r="CP36" s="1693"/>
      <c r="CQ36" s="1693"/>
      <c r="CR36" s="1731"/>
    </row>
    <row r="37" spans="2:121" ht="15.75" customHeight="1" x14ac:dyDescent="0.2">
      <c r="B37" s="1660">
        <v>21</v>
      </c>
      <c r="C37" s="1661"/>
      <c r="D37" s="1661"/>
      <c r="E37" s="1661"/>
      <c r="F37" s="1716" t="str">
        <f>IF('INGRESO DE DATOS'!A96&lt;&gt;"",'INGRESO DE DATOS'!A96,"")</f>
        <v/>
      </c>
      <c r="G37" s="1717"/>
      <c r="H37" s="1717"/>
      <c r="I37" s="1717"/>
      <c r="J37" s="1717"/>
      <c r="K37" s="1718"/>
      <c r="L37" s="1686"/>
      <c r="M37" s="1687"/>
      <c r="N37" s="1687"/>
      <c r="O37" s="1687"/>
      <c r="P37" s="1729"/>
      <c r="Q37" s="1716" t="str">
        <f>IF('INGRESO DE DATOS'!T96&lt;&gt;"",'INGRESO DE DATOS'!T96,"")</f>
        <v/>
      </c>
      <c r="R37" s="1717"/>
      <c r="S37" s="1717"/>
      <c r="T37" s="1717"/>
      <c r="U37" s="1717"/>
      <c r="V37" s="1718"/>
      <c r="W37" s="1683" t="str">
        <f>IF('INGRESO DE DATOS'!U96&lt;&gt;"",'INGRESO DE DATOS'!U96,"")</f>
        <v/>
      </c>
      <c r="X37" s="1684"/>
      <c r="Y37" s="1684"/>
      <c r="Z37" s="1684"/>
      <c r="AA37" s="1684"/>
      <c r="AB37" s="1685"/>
      <c r="AC37" s="1692"/>
      <c r="AD37" s="1693"/>
      <c r="AE37" s="1693"/>
      <c r="AF37" s="1693"/>
      <c r="AG37" s="1693"/>
      <c r="AH37" s="1693"/>
      <c r="AI37" s="1694"/>
      <c r="AJ37" s="1683" t="str">
        <f>IF(W37="","",W37)</f>
        <v/>
      </c>
      <c r="AK37" s="1684"/>
      <c r="AL37" s="1684"/>
      <c r="AM37" s="1684"/>
      <c r="AN37" s="1684"/>
      <c r="AO37" s="1684"/>
      <c r="AP37" s="1685"/>
      <c r="AQ37" s="1730" t="str">
        <f>IF(Q37="","",IF(Q37&lt;&gt;0,IF(Q37="N.D","N.D",((AJ37*VLOOKUP(Q37,$CZ$14:$DQ$30,10,FALSE)/12.16)))))</f>
        <v/>
      </c>
      <c r="AR37" s="1687"/>
      <c r="AS37" s="1687"/>
      <c r="AT37" s="1687"/>
      <c r="AU37" s="1687"/>
      <c r="AV37" s="1688"/>
      <c r="AW37" s="1660">
        <v>42</v>
      </c>
      <c r="AX37" s="1661"/>
      <c r="AY37" s="1661"/>
      <c r="AZ37" s="1661"/>
      <c r="BA37" s="1716" t="str">
        <f>IF('INGRESO DE DATOS'!A122&lt;&gt;"",'INGRESO DE DATOS'!A122,"")</f>
        <v/>
      </c>
      <c r="BB37" s="1717"/>
      <c r="BC37" s="1717"/>
      <c r="BD37" s="1717"/>
      <c r="BE37" s="1717"/>
      <c r="BF37" s="1718"/>
      <c r="BG37" s="1686"/>
      <c r="BH37" s="1687"/>
      <c r="BI37" s="1687"/>
      <c r="BJ37" s="1687"/>
      <c r="BK37" s="1729"/>
      <c r="BL37" s="1716" t="str">
        <f>IF('INGRESO DE DATOS'!T122&lt;&gt;"",'INGRESO DE DATOS'!T122,"")</f>
        <v/>
      </c>
      <c r="BM37" s="1717"/>
      <c r="BN37" s="1717"/>
      <c r="BO37" s="1717"/>
      <c r="BP37" s="1717"/>
      <c r="BQ37" s="1718"/>
      <c r="BR37" s="1683" t="str">
        <f>IF('INGRESO DE DATOS'!U122&lt;&gt;"",'INGRESO DE DATOS'!U122,"")</f>
        <v/>
      </c>
      <c r="BS37" s="1684"/>
      <c r="BT37" s="1684"/>
      <c r="BU37" s="1684"/>
      <c r="BV37" s="1684"/>
      <c r="BW37" s="1685"/>
      <c r="BX37" s="1692"/>
      <c r="BY37" s="1693"/>
      <c r="BZ37" s="1693"/>
      <c r="CA37" s="1693"/>
      <c r="CB37" s="1693"/>
      <c r="CC37" s="1693"/>
      <c r="CD37" s="1694"/>
      <c r="CE37" s="1683" t="str">
        <f>IF(BR37="","",BR37)</f>
        <v/>
      </c>
      <c r="CF37" s="1684"/>
      <c r="CG37" s="1684"/>
      <c r="CH37" s="1684"/>
      <c r="CI37" s="1684"/>
      <c r="CJ37" s="1684"/>
      <c r="CK37" s="1685"/>
      <c r="CL37" s="1730" t="str">
        <f>IF(BL37="","",IF(BL37&lt;&gt;0,IF(BL37="N.D","N.D",((BR37*VLOOKUP(BL37,$CZ$14:$DQ$30,10,FALSE)/12.16)))))</f>
        <v/>
      </c>
      <c r="CM37" s="1687"/>
      <c r="CN37" s="1687"/>
      <c r="CO37" s="1687"/>
      <c r="CP37" s="1687"/>
      <c r="CQ37" s="1687"/>
      <c r="CR37" s="1688"/>
    </row>
    <row r="38" spans="2:121" ht="15.75" customHeight="1" x14ac:dyDescent="0.2">
      <c r="B38" s="1732" t="s">
        <v>53</v>
      </c>
      <c r="C38" s="1733"/>
      <c r="D38" s="1733"/>
      <c r="E38" s="1733"/>
      <c r="F38" s="1733"/>
      <c r="G38" s="1733"/>
      <c r="H38" s="1733"/>
      <c r="I38" s="1733"/>
      <c r="J38" s="1733"/>
      <c r="K38" s="1734"/>
      <c r="L38" s="1735"/>
      <c r="M38" s="1736"/>
      <c r="N38" s="1736"/>
      <c r="O38" s="1736"/>
      <c r="P38" s="1737"/>
      <c r="Q38" s="1735"/>
      <c r="R38" s="1736"/>
      <c r="S38" s="1736"/>
      <c r="T38" s="1736"/>
      <c r="U38" s="1736"/>
      <c r="V38" s="1737"/>
      <c r="W38" s="1692"/>
      <c r="X38" s="1693"/>
      <c r="Y38" s="1693"/>
      <c r="Z38" s="1693"/>
      <c r="AA38" s="1693"/>
      <c r="AB38" s="1694"/>
      <c r="AC38" s="1692"/>
      <c r="AD38" s="1693"/>
      <c r="AE38" s="1693"/>
      <c r="AF38" s="1693"/>
      <c r="AG38" s="1693"/>
      <c r="AH38" s="1693"/>
      <c r="AI38" s="1694"/>
      <c r="AJ38" s="1692"/>
      <c r="AK38" s="1693"/>
      <c r="AL38" s="1693"/>
      <c r="AM38" s="1693"/>
      <c r="AN38" s="1693"/>
      <c r="AO38" s="1693"/>
      <c r="AP38" s="1694"/>
      <c r="AQ38" s="1692"/>
      <c r="AR38" s="1693"/>
      <c r="AS38" s="1693"/>
      <c r="AT38" s="1693"/>
      <c r="AU38" s="1693"/>
      <c r="AV38" s="1731"/>
      <c r="AW38" s="1712">
        <v>43</v>
      </c>
      <c r="AX38" s="1693"/>
      <c r="AY38" s="1693"/>
      <c r="AZ38" s="1694"/>
      <c r="BA38" s="1716" t="str">
        <f>IF('INGRESO DE DATOS'!A123&lt;&gt;"",'INGRESO DE DATOS'!A123,"")</f>
        <v/>
      </c>
      <c r="BB38" s="1717"/>
      <c r="BC38" s="1717"/>
      <c r="BD38" s="1717"/>
      <c r="BE38" s="1717"/>
      <c r="BF38" s="1718"/>
      <c r="BG38" s="1686"/>
      <c r="BH38" s="1687"/>
      <c r="BI38" s="1687"/>
      <c r="BJ38" s="1687"/>
      <c r="BK38" s="1729"/>
      <c r="BL38" s="1716" t="str">
        <f>IF('INGRESO DE DATOS'!T123&lt;&gt;"",'INGRESO DE DATOS'!T123,"")</f>
        <v/>
      </c>
      <c r="BM38" s="1717"/>
      <c r="BN38" s="1717"/>
      <c r="BO38" s="1717"/>
      <c r="BP38" s="1717"/>
      <c r="BQ38" s="1718"/>
      <c r="BR38" s="1683" t="str">
        <f>IF('INGRESO DE DATOS'!U123&lt;&gt;"",'INGRESO DE DATOS'!U123,"")</f>
        <v/>
      </c>
      <c r="BS38" s="1684"/>
      <c r="BT38" s="1684"/>
      <c r="BU38" s="1684"/>
      <c r="BV38" s="1684"/>
      <c r="BW38" s="1685"/>
      <c r="BX38" s="1692"/>
      <c r="BY38" s="1693"/>
      <c r="BZ38" s="1693"/>
      <c r="CA38" s="1693"/>
      <c r="CB38" s="1693"/>
      <c r="CC38" s="1693"/>
      <c r="CD38" s="1694"/>
      <c r="CE38" s="1683" t="str">
        <f>IF(BR38="","",BR38)</f>
        <v/>
      </c>
      <c r="CF38" s="1684"/>
      <c r="CG38" s="1684"/>
      <c r="CH38" s="1684"/>
      <c r="CI38" s="1684"/>
      <c r="CJ38" s="1684"/>
      <c r="CK38" s="1685"/>
      <c r="CL38" s="1730" t="str">
        <f>IF(BL38="","",IF(BL38&lt;&gt;0,IF(BL38="N.D","N.D",((BR38*VLOOKUP(BL38,$CZ$14:$DQ$30,10,FALSE)/12.16)))))</f>
        <v/>
      </c>
      <c r="CM38" s="1687"/>
      <c r="CN38" s="1687"/>
      <c r="CO38" s="1687"/>
      <c r="CP38" s="1687"/>
      <c r="CQ38" s="1687"/>
      <c r="CR38" s="1688"/>
    </row>
    <row r="39" spans="2:121" ht="15.75" customHeight="1" x14ac:dyDescent="0.2">
      <c r="B39" s="1752">
        <v>22</v>
      </c>
      <c r="C39" s="1753"/>
      <c r="D39" s="1753"/>
      <c r="E39" s="1753"/>
      <c r="F39" s="1754" t="str">
        <f>IF('INGRESO DE DATOS'!A98&lt;&gt;"",'INGRESO DE DATOS'!A98,"")</f>
        <v/>
      </c>
      <c r="G39" s="1755"/>
      <c r="H39" s="1755"/>
      <c r="I39" s="1755"/>
      <c r="J39" s="1755"/>
      <c r="K39" s="1756"/>
      <c r="L39" s="1757"/>
      <c r="M39" s="1758"/>
      <c r="N39" s="1758"/>
      <c r="O39" s="1758"/>
      <c r="P39" s="1759"/>
      <c r="Q39" s="1716" t="str">
        <f>IF('INGRESO DE DATOS'!T98&lt;&gt;"",'INGRESO DE DATOS'!T98,"")</f>
        <v/>
      </c>
      <c r="R39" s="1717"/>
      <c r="S39" s="1717"/>
      <c r="T39" s="1717"/>
      <c r="U39" s="1717"/>
      <c r="V39" s="1718"/>
      <c r="W39" s="1683" t="str">
        <f>IF('INGRESO DE DATOS'!U98&lt;&gt;"",'INGRESO DE DATOS'!U98,"")</f>
        <v/>
      </c>
      <c r="X39" s="1684"/>
      <c r="Y39" s="1684"/>
      <c r="Z39" s="1684"/>
      <c r="AA39" s="1684"/>
      <c r="AB39" s="1685"/>
      <c r="AC39" s="1763"/>
      <c r="AD39" s="1764"/>
      <c r="AE39" s="1764"/>
      <c r="AF39" s="1764"/>
      <c r="AG39" s="1764"/>
      <c r="AH39" s="1764"/>
      <c r="AI39" s="1765"/>
      <c r="AJ39" s="1760" t="str">
        <f>IF(W39="","",W39)</f>
        <v/>
      </c>
      <c r="AK39" s="1761"/>
      <c r="AL39" s="1761"/>
      <c r="AM39" s="1761"/>
      <c r="AN39" s="1761"/>
      <c r="AO39" s="1761"/>
      <c r="AP39" s="1762"/>
      <c r="AQ39" s="1766" t="str">
        <f>IF(Q39="","",IF(Q39&lt;&gt;0,IF(Q39="N.D","N.D",((AJ39*VLOOKUP(Q39,$CZ$14:$DQ$30,10,FALSE)/12.16)))))</f>
        <v/>
      </c>
      <c r="AR39" s="1758"/>
      <c r="AS39" s="1758"/>
      <c r="AT39" s="1758"/>
      <c r="AU39" s="1758"/>
      <c r="AV39" s="1767"/>
      <c r="AW39" s="1752">
        <v>44</v>
      </c>
      <c r="AX39" s="1753"/>
      <c r="AY39" s="1753"/>
      <c r="AZ39" s="1753"/>
      <c r="BA39" s="1768" t="s">
        <v>52</v>
      </c>
      <c r="BB39" s="1769"/>
      <c r="BC39" s="1769"/>
      <c r="BD39" s="1769"/>
      <c r="BE39" s="1769"/>
      <c r="BF39" s="1770"/>
      <c r="BG39" s="1757"/>
      <c r="BH39" s="1758"/>
      <c r="BI39" s="1758"/>
      <c r="BJ39" s="1758"/>
      <c r="BK39" s="1759"/>
      <c r="BL39" s="1716" t="str">
        <f>IF('INGRESO DE DATOS'!T124&lt;&gt;"",'INGRESO DE DATOS'!T124,"")</f>
        <v/>
      </c>
      <c r="BM39" s="1717"/>
      <c r="BN39" s="1717"/>
      <c r="BO39" s="1717"/>
      <c r="BP39" s="1717"/>
      <c r="BQ39" s="1718"/>
      <c r="BR39" s="1683" t="str">
        <f>IF('INGRESO DE DATOS'!U124&lt;&gt;"",'INGRESO DE DATOS'!U124,"")</f>
        <v/>
      </c>
      <c r="BS39" s="1684"/>
      <c r="BT39" s="1684"/>
      <c r="BU39" s="1684"/>
      <c r="BV39" s="1684"/>
      <c r="BW39" s="1685"/>
      <c r="BX39" s="1763"/>
      <c r="BY39" s="1764"/>
      <c r="BZ39" s="1764"/>
      <c r="CA39" s="1764"/>
      <c r="CB39" s="1764"/>
      <c r="CC39" s="1764"/>
      <c r="CD39" s="1765"/>
      <c r="CE39" s="1760" t="str">
        <f>IF(BR39="","",BR39)</f>
        <v/>
      </c>
      <c r="CF39" s="1761"/>
      <c r="CG39" s="1761"/>
      <c r="CH39" s="1761"/>
      <c r="CI39" s="1761"/>
      <c r="CJ39" s="1761"/>
      <c r="CK39" s="1762"/>
      <c r="CL39" s="1766" t="str">
        <f>IF(BL39="","",IF(BL39&lt;&gt;0,IF(BL39="N.D","N.D",((BR39*VLOOKUP(BL39,$CZ$14:$DQ$30,10,FALSE)/12.16)))))</f>
        <v/>
      </c>
      <c r="CM39" s="1758"/>
      <c r="CN39" s="1758"/>
      <c r="CO39" s="1758"/>
      <c r="CP39" s="1758"/>
      <c r="CQ39" s="1758"/>
      <c r="CR39" s="1767"/>
    </row>
    <row r="40" spans="2:121" s="676" customFormat="1" ht="16.5" customHeight="1" x14ac:dyDescent="0.2">
      <c r="B40" s="1738" t="s">
        <v>54</v>
      </c>
      <c r="C40" s="1739"/>
      <c r="D40" s="1739"/>
      <c r="E40" s="1739"/>
      <c r="F40" s="1740"/>
      <c r="G40" s="1744" t="s">
        <v>303</v>
      </c>
      <c r="H40" s="1745"/>
      <c r="I40" s="1745"/>
      <c r="J40" s="1745"/>
      <c r="K40" s="1745"/>
      <c r="L40" s="1745"/>
      <c r="M40" s="1746"/>
      <c r="N40" s="1844" t="s">
        <v>254</v>
      </c>
      <c r="O40" s="1845"/>
      <c r="P40" s="1845"/>
      <c r="Q40" s="1845"/>
      <c r="R40" s="1845"/>
      <c r="S40" s="1845"/>
      <c r="T40" s="1845"/>
      <c r="U40" s="1845"/>
      <c r="V40" s="1845"/>
      <c r="W40" s="1845"/>
      <c r="X40" s="1845"/>
      <c r="Y40" s="1845"/>
      <c r="Z40" s="1845"/>
      <c r="AA40" s="1845"/>
      <c r="AB40" s="1845"/>
      <c r="AC40" s="1846"/>
      <c r="AD40" s="694" t="s">
        <v>55</v>
      </c>
      <c r="AM40" s="1849" t="s">
        <v>331</v>
      </c>
      <c r="AN40" s="1849"/>
      <c r="AO40" s="1849"/>
      <c r="AP40" s="1849"/>
      <c r="AQ40" s="1849"/>
      <c r="AR40" s="1849"/>
      <c r="AS40" s="1849"/>
      <c r="AT40" s="1849"/>
      <c r="AU40" s="1849"/>
      <c r="AV40" s="1849"/>
      <c r="AW40" s="1849"/>
      <c r="AX40" s="1849"/>
      <c r="AY40" s="1849"/>
      <c r="AZ40" s="1849"/>
      <c r="BA40" s="1849"/>
      <c r="BB40" s="1849"/>
      <c r="BC40" s="1849"/>
      <c r="BD40" s="1849"/>
      <c r="BE40" s="1849"/>
      <c r="BF40" s="1849"/>
      <c r="BG40" s="1849"/>
      <c r="BH40" s="1849"/>
      <c r="BI40" s="1849"/>
      <c r="BJ40" s="1849"/>
      <c r="BK40" s="1849"/>
      <c r="BL40" s="1849"/>
      <c r="BM40" s="1849"/>
      <c r="BN40" s="1849"/>
      <c r="BO40" s="1849"/>
      <c r="BP40" s="1849"/>
      <c r="BQ40" s="1849"/>
      <c r="BR40" s="1849"/>
      <c r="BS40" s="1849"/>
      <c r="BT40" s="1849"/>
      <c r="BU40" s="1849"/>
      <c r="BV40" s="1849"/>
      <c r="BW40" s="1849"/>
      <c r="BX40" s="1849"/>
      <c r="BY40" s="1849"/>
      <c r="BZ40" s="1849"/>
      <c r="CA40" s="1849"/>
      <c r="CB40" s="1849"/>
      <c r="CC40" s="1849"/>
      <c r="CD40" s="1849"/>
      <c r="CE40" s="1849"/>
      <c r="CF40" s="1849"/>
      <c r="CG40" s="1849"/>
      <c r="CH40" s="1849"/>
      <c r="CI40" s="1849"/>
      <c r="CJ40" s="1849"/>
      <c r="CK40" s="1849"/>
      <c r="CL40" s="1849"/>
      <c r="CM40" s="1849"/>
      <c r="CN40" s="1849"/>
      <c r="CO40" s="1849"/>
      <c r="CP40" s="1849"/>
      <c r="CQ40" s="1849"/>
      <c r="CR40" s="695"/>
      <c r="CS40" s="696"/>
      <c r="CT40" s="696"/>
      <c r="CU40" s="696"/>
      <c r="CV40" s="696"/>
      <c r="CW40" s="696"/>
      <c r="CX40" s="696"/>
      <c r="CY40" s="696"/>
      <c r="CZ40" s="696"/>
      <c r="DA40" s="696"/>
      <c r="DB40" s="696"/>
      <c r="DC40" s="696"/>
      <c r="DD40" s="696"/>
      <c r="DE40" s="696"/>
      <c r="DF40" s="696"/>
      <c r="DG40" s="696"/>
      <c r="DH40" s="696"/>
      <c r="DI40" s="696"/>
      <c r="DJ40" s="696"/>
      <c r="DK40" s="696"/>
      <c r="DL40" s="696"/>
      <c r="DM40" s="696"/>
      <c r="DN40" s="696"/>
      <c r="DO40" s="696"/>
    </row>
    <row r="41" spans="2:121" s="676" customFormat="1" ht="10.5" customHeight="1" x14ac:dyDescent="0.2">
      <c r="B41" s="1741"/>
      <c r="C41" s="1740"/>
      <c r="D41" s="1740"/>
      <c r="E41" s="1740"/>
      <c r="F41" s="1740"/>
      <c r="G41" s="697"/>
      <c r="H41" s="1747"/>
      <c r="I41" s="1747"/>
      <c r="J41" s="1747"/>
      <c r="K41" s="1747"/>
      <c r="L41" s="1747"/>
      <c r="M41" s="698"/>
      <c r="N41" s="1844"/>
      <c r="O41" s="1845"/>
      <c r="P41" s="1845"/>
      <c r="Q41" s="1845"/>
      <c r="R41" s="1845"/>
      <c r="S41" s="1845"/>
      <c r="T41" s="1845"/>
      <c r="U41" s="1845"/>
      <c r="V41" s="1845"/>
      <c r="W41" s="1845"/>
      <c r="X41" s="1845"/>
      <c r="Y41" s="1845"/>
      <c r="Z41" s="1845"/>
      <c r="AA41" s="1845"/>
      <c r="AB41" s="1845"/>
      <c r="AC41" s="1846"/>
      <c r="AD41" s="659"/>
      <c r="AE41" s="1850"/>
      <c r="AF41" s="1850"/>
      <c r="AG41" s="1850"/>
      <c r="AH41" s="1850"/>
      <c r="AI41" s="1850"/>
      <c r="AJ41" s="1850"/>
      <c r="AK41" s="1850"/>
      <c r="AL41" s="1850"/>
      <c r="AM41" s="1850"/>
      <c r="AN41" s="1850"/>
      <c r="AO41" s="1850"/>
      <c r="AP41" s="1850"/>
      <c r="AQ41" s="1850"/>
      <c r="AR41" s="1850"/>
      <c r="AS41" s="1850"/>
      <c r="AT41" s="1850"/>
      <c r="AU41" s="1850"/>
      <c r="AV41" s="1850"/>
      <c r="AW41" s="1850"/>
      <c r="AX41" s="1850"/>
      <c r="AY41" s="1850"/>
      <c r="AZ41" s="1850"/>
      <c r="BA41" s="1850"/>
      <c r="BB41" s="1850"/>
      <c r="BC41" s="1850"/>
      <c r="BD41" s="1850"/>
      <c r="BE41" s="1850"/>
      <c r="BF41" s="1850"/>
      <c r="BG41" s="1850"/>
      <c r="BH41" s="1850"/>
      <c r="BI41" s="1850"/>
      <c r="BJ41" s="1850"/>
      <c r="BK41" s="1850"/>
      <c r="BL41" s="1850"/>
      <c r="BM41" s="1850"/>
      <c r="BN41" s="1850"/>
      <c r="BO41" s="1850"/>
      <c r="BP41" s="1850"/>
      <c r="BQ41" s="1850"/>
      <c r="BR41" s="1850"/>
      <c r="BS41" s="1850"/>
      <c r="BT41" s="1850"/>
      <c r="BU41" s="1850"/>
      <c r="BV41" s="1850"/>
      <c r="BW41" s="1850"/>
      <c r="BX41" s="1850"/>
      <c r="BY41" s="1850"/>
      <c r="BZ41" s="1850"/>
      <c r="CA41" s="1850"/>
      <c r="CB41" s="1850"/>
      <c r="CC41" s="1850"/>
      <c r="CD41" s="1850"/>
      <c r="CE41" s="1850"/>
      <c r="CF41" s="1850"/>
      <c r="CG41" s="1850"/>
      <c r="CH41" s="1850"/>
      <c r="CI41" s="1850"/>
      <c r="CJ41" s="1850"/>
      <c r="CK41" s="1850"/>
      <c r="CL41" s="1850"/>
      <c r="CM41" s="1850"/>
      <c r="CN41" s="1850"/>
      <c r="CO41" s="1850"/>
      <c r="CP41" s="1850"/>
      <c r="CQ41" s="1850"/>
      <c r="CR41" s="695"/>
      <c r="CS41" s="696"/>
      <c r="CT41" s="696"/>
      <c r="CU41" s="696"/>
      <c r="CV41" s="696"/>
      <c r="CW41" s="696"/>
      <c r="CX41" s="696"/>
      <c r="CY41" s="696"/>
      <c r="CZ41" s="696"/>
      <c r="DA41" s="696"/>
      <c r="DB41" s="696"/>
      <c r="DC41" s="696"/>
      <c r="DD41" s="696"/>
      <c r="DE41" s="696"/>
      <c r="DF41" s="696"/>
      <c r="DG41" s="696"/>
      <c r="DH41" s="696"/>
      <c r="DI41" s="696"/>
      <c r="DJ41" s="696"/>
      <c r="DK41" s="696"/>
      <c r="DL41" s="696"/>
      <c r="DM41" s="696"/>
      <c r="DN41" s="696"/>
      <c r="DO41" s="696"/>
    </row>
    <row r="42" spans="2:121" s="676" customFormat="1" ht="3.75" customHeight="1" x14ac:dyDescent="0.2">
      <c r="B42" s="1742"/>
      <c r="C42" s="1743"/>
      <c r="D42" s="1743"/>
      <c r="E42" s="1743"/>
      <c r="F42" s="1743"/>
      <c r="G42" s="699"/>
      <c r="H42" s="700"/>
      <c r="I42" s="700"/>
      <c r="J42" s="700"/>
      <c r="K42" s="700"/>
      <c r="L42" s="700"/>
      <c r="M42" s="701"/>
      <c r="N42" s="1847"/>
      <c r="O42" s="1747"/>
      <c r="P42" s="1747"/>
      <c r="Q42" s="1747"/>
      <c r="R42" s="1747"/>
      <c r="S42" s="1747"/>
      <c r="T42" s="1747"/>
      <c r="U42" s="1747"/>
      <c r="V42" s="1747"/>
      <c r="W42" s="1747"/>
      <c r="X42" s="1747"/>
      <c r="Y42" s="1747"/>
      <c r="Z42" s="1747"/>
      <c r="AA42" s="1747"/>
      <c r="AB42" s="1747"/>
      <c r="AC42" s="1848"/>
      <c r="AD42" s="660"/>
      <c r="AE42" s="1849"/>
      <c r="AF42" s="1849"/>
      <c r="AG42" s="1849"/>
      <c r="AH42" s="1849"/>
      <c r="AI42" s="1849"/>
      <c r="AJ42" s="1849"/>
      <c r="AK42" s="1849"/>
      <c r="AL42" s="1849"/>
      <c r="AM42" s="1849"/>
      <c r="AN42" s="1849"/>
      <c r="AO42" s="1849"/>
      <c r="AP42" s="1849"/>
      <c r="AQ42" s="1849"/>
      <c r="AR42" s="1849"/>
      <c r="AS42" s="1849"/>
      <c r="AT42" s="1849"/>
      <c r="AU42" s="1849"/>
      <c r="AV42" s="1849"/>
      <c r="AW42" s="1849"/>
      <c r="AX42" s="1849"/>
      <c r="AY42" s="1849"/>
      <c r="AZ42" s="1849"/>
      <c r="BA42" s="1849"/>
      <c r="BB42" s="1849"/>
      <c r="BC42" s="1849"/>
      <c r="BD42" s="1849"/>
      <c r="BE42" s="1849"/>
      <c r="BF42" s="1849"/>
      <c r="BG42" s="1849"/>
      <c r="BH42" s="1849"/>
      <c r="BI42" s="1849"/>
      <c r="BJ42" s="1849"/>
      <c r="BK42" s="1849"/>
      <c r="BL42" s="1849"/>
      <c r="BM42" s="1849"/>
      <c r="BN42" s="1849"/>
      <c r="BO42" s="1849"/>
      <c r="BP42" s="1849"/>
      <c r="BQ42" s="1849"/>
      <c r="BR42" s="1849"/>
      <c r="BS42" s="1849"/>
      <c r="BT42" s="1849"/>
      <c r="BU42" s="1849"/>
      <c r="BV42" s="1849"/>
      <c r="BW42" s="1849"/>
      <c r="BX42" s="1849"/>
      <c r="BY42" s="1849"/>
      <c r="BZ42" s="1849"/>
      <c r="CA42" s="1849"/>
      <c r="CB42" s="1849"/>
      <c r="CC42" s="1849"/>
      <c r="CD42" s="1849"/>
      <c r="CE42" s="1849"/>
      <c r="CF42" s="1849"/>
      <c r="CG42" s="1849"/>
      <c r="CH42" s="1849"/>
      <c r="CI42" s="1849"/>
      <c r="CJ42" s="1849"/>
      <c r="CK42" s="1849"/>
      <c r="CL42" s="1849"/>
      <c r="CM42" s="1849"/>
      <c r="CN42" s="1849"/>
      <c r="CO42" s="1849"/>
      <c r="CP42" s="1849"/>
      <c r="CQ42" s="1849"/>
      <c r="CR42" s="695"/>
      <c r="CS42" s="696"/>
      <c r="CT42" s="696"/>
      <c r="CU42" s="696"/>
      <c r="CV42" s="696"/>
      <c r="CW42" s="696"/>
      <c r="CX42" s="696"/>
      <c r="CY42" s="696"/>
      <c r="CZ42" s="696"/>
      <c r="DA42" s="696"/>
      <c r="DB42" s="696"/>
      <c r="DC42" s="696"/>
      <c r="DD42" s="696"/>
      <c r="DE42" s="696"/>
      <c r="DF42" s="696"/>
      <c r="DG42" s="696"/>
      <c r="DH42" s="696"/>
      <c r="DI42" s="696"/>
      <c r="DJ42" s="696"/>
      <c r="DK42" s="696"/>
      <c r="DL42" s="696"/>
      <c r="DM42" s="696"/>
      <c r="DN42" s="696"/>
      <c r="DO42" s="696"/>
    </row>
    <row r="43" spans="2:121" s="676" customFormat="1" ht="16.5" customHeight="1" x14ac:dyDescent="0.2">
      <c r="B43" s="1786" t="s">
        <v>56</v>
      </c>
      <c r="C43" s="1787"/>
      <c r="D43" s="1787"/>
      <c r="E43" s="1787"/>
      <c r="F43" s="1787"/>
      <c r="G43" s="1699"/>
      <c r="H43" s="1699"/>
      <c r="I43" s="1699"/>
      <c r="J43" s="1699"/>
      <c r="K43" s="1699"/>
      <c r="L43" s="1699"/>
      <c r="M43" s="1788"/>
      <c r="N43" s="1748" t="s">
        <v>255</v>
      </c>
      <c r="O43" s="1749"/>
      <c r="P43" s="1749"/>
      <c r="Q43" s="1749"/>
      <c r="R43" s="1749"/>
      <c r="S43" s="1749"/>
      <c r="T43" s="1749"/>
      <c r="U43" s="1750"/>
      <c r="V43" s="1721" t="str">
        <f>IF('INGRESO DE DATOS'!E83&lt;&gt;"",'INGRESO DE DATOS'!E83,"")</f>
        <v/>
      </c>
      <c r="W43" s="1722"/>
      <c r="X43" s="1722"/>
      <c r="Y43" s="1722"/>
      <c r="Z43" s="1722"/>
      <c r="AA43" s="1722"/>
      <c r="AB43" s="1722"/>
      <c r="AC43" s="1751"/>
      <c r="AD43" s="661"/>
      <c r="AE43" s="1851"/>
      <c r="AF43" s="1851"/>
      <c r="AG43" s="1851"/>
      <c r="AH43" s="1851"/>
      <c r="AI43" s="1851"/>
      <c r="AJ43" s="1851"/>
      <c r="AK43" s="1851"/>
      <c r="AL43" s="1851"/>
      <c r="AM43" s="1851"/>
      <c r="AN43" s="1851"/>
      <c r="AO43" s="1851"/>
      <c r="AP43" s="1851"/>
      <c r="AQ43" s="1851"/>
      <c r="AR43" s="1851"/>
      <c r="AS43" s="1851"/>
      <c r="AT43" s="1851"/>
      <c r="AU43" s="1851"/>
      <c r="AV43" s="1851"/>
      <c r="AW43" s="1851"/>
      <c r="AX43" s="1851"/>
      <c r="AY43" s="1851"/>
      <c r="AZ43" s="1851"/>
      <c r="BA43" s="1851"/>
      <c r="BB43" s="1851"/>
      <c r="BC43" s="1851"/>
      <c r="BD43" s="1851"/>
      <c r="BE43" s="1851"/>
      <c r="BF43" s="1851"/>
      <c r="BG43" s="1851"/>
      <c r="BH43" s="1851"/>
      <c r="BI43" s="1851"/>
      <c r="BJ43" s="1851"/>
      <c r="BK43" s="1851"/>
      <c r="BL43" s="1851"/>
      <c r="BM43" s="1851"/>
      <c r="BN43" s="1851"/>
      <c r="BO43" s="1851"/>
      <c r="BP43" s="1851"/>
      <c r="BQ43" s="1851"/>
      <c r="BR43" s="1851"/>
      <c r="BS43" s="1851"/>
      <c r="BT43" s="1851"/>
      <c r="BU43" s="1851"/>
      <c r="BV43" s="1851"/>
      <c r="BW43" s="1851"/>
      <c r="BX43" s="1851"/>
      <c r="BY43" s="1851"/>
      <c r="BZ43" s="1851"/>
      <c r="CA43" s="1851"/>
      <c r="CB43" s="1851"/>
      <c r="CC43" s="1851"/>
      <c r="CD43" s="1851"/>
      <c r="CE43" s="1851"/>
      <c r="CF43" s="1851"/>
      <c r="CG43" s="1851"/>
      <c r="CH43" s="1851"/>
      <c r="CI43" s="1851"/>
      <c r="CJ43" s="1851"/>
      <c r="CK43" s="1851"/>
      <c r="CL43" s="1851"/>
      <c r="CM43" s="1851"/>
      <c r="CN43" s="1851"/>
      <c r="CO43" s="1851"/>
      <c r="CP43" s="1851"/>
      <c r="CQ43" s="1851"/>
      <c r="CR43" s="679"/>
    </row>
    <row r="44" spans="2:121" s="676" customFormat="1" ht="16.5" customHeight="1" x14ac:dyDescent="0.2">
      <c r="B44" s="1779" t="s">
        <v>57</v>
      </c>
      <c r="C44" s="1780"/>
      <c r="D44" s="1780"/>
      <c r="E44" s="1780"/>
      <c r="F44" s="1780"/>
      <c r="G44" s="1661"/>
      <c r="H44" s="1661"/>
      <c r="I44" s="1661"/>
      <c r="J44" s="1661"/>
      <c r="K44" s="1661"/>
      <c r="L44" s="1661"/>
      <c r="M44" s="1781"/>
      <c r="N44" s="1782" t="s">
        <v>259</v>
      </c>
      <c r="O44" s="1783"/>
      <c r="P44" s="1783"/>
      <c r="Q44" s="1783"/>
      <c r="R44" s="1783"/>
      <c r="S44" s="1783"/>
      <c r="T44" s="1783"/>
      <c r="U44" s="1784"/>
      <c r="V44" s="1716" t="str">
        <f>IF('INGRESO DE DATOS'!E87&lt;&gt;"",'INGRESO DE DATOS'!E87,"")</f>
        <v/>
      </c>
      <c r="W44" s="1717"/>
      <c r="X44" s="1717"/>
      <c r="Y44" s="1717"/>
      <c r="Z44" s="1717"/>
      <c r="AA44" s="1717"/>
      <c r="AB44" s="1717"/>
      <c r="AC44" s="1785"/>
      <c r="AD44" s="702"/>
      <c r="AE44" s="1673"/>
      <c r="AF44" s="1673"/>
      <c r="AG44" s="1673"/>
      <c r="AH44" s="1673"/>
      <c r="AI44" s="1673"/>
      <c r="AJ44" s="1673"/>
      <c r="AK44" s="1673"/>
      <c r="AL44" s="1673"/>
      <c r="AM44" s="1673"/>
      <c r="AN44" s="1673"/>
      <c r="AO44" s="1673"/>
      <c r="AP44" s="1673"/>
      <c r="AQ44" s="1673"/>
      <c r="AR44" s="1673"/>
      <c r="AS44" s="1673"/>
      <c r="AT44" s="1673"/>
      <c r="AU44" s="1673"/>
      <c r="AV44" s="1673"/>
      <c r="AW44" s="1673"/>
      <c r="AX44" s="1673"/>
      <c r="AY44" s="1673"/>
      <c r="AZ44" s="1673"/>
      <c r="BA44" s="1673"/>
      <c r="BB44" s="1673"/>
      <c r="BC44" s="1673"/>
      <c r="BD44" s="1673"/>
      <c r="BE44" s="1673"/>
      <c r="BF44" s="1673"/>
      <c r="BG44" s="1673"/>
      <c r="BH44" s="1673"/>
      <c r="BI44" s="1673"/>
      <c r="BJ44" s="1673"/>
      <c r="BK44" s="1673"/>
      <c r="BL44" s="1673"/>
      <c r="BM44" s="1673"/>
      <c r="BN44" s="1673"/>
      <c r="BO44" s="1673"/>
      <c r="BP44" s="1673"/>
      <c r="BQ44" s="1673"/>
      <c r="BR44" s="1673"/>
      <c r="BS44" s="1673"/>
      <c r="BT44" s="1673"/>
      <c r="BU44" s="1673"/>
      <c r="BV44" s="1673"/>
      <c r="BW44" s="1673"/>
      <c r="BX44" s="1673"/>
      <c r="BY44" s="1673"/>
      <c r="BZ44" s="1673"/>
      <c r="CA44" s="1673"/>
      <c r="CB44" s="1673"/>
      <c r="CC44" s="1673"/>
      <c r="CD44" s="1673"/>
      <c r="CE44" s="1673"/>
      <c r="CF44" s="1673"/>
      <c r="CG44" s="1673"/>
      <c r="CH44" s="1673"/>
      <c r="CI44" s="1673"/>
      <c r="CJ44" s="1673"/>
      <c r="CK44" s="1673"/>
      <c r="CL44" s="1673"/>
      <c r="CM44" s="1673"/>
      <c r="CN44" s="1673"/>
      <c r="CO44" s="1673"/>
      <c r="CP44" s="1673"/>
      <c r="CQ44" s="1673"/>
      <c r="CR44" s="704"/>
    </row>
    <row r="45" spans="2:121" s="676" customFormat="1" ht="16.5" customHeight="1" x14ac:dyDescent="0.2">
      <c r="B45" s="1779" t="s">
        <v>58</v>
      </c>
      <c r="C45" s="1780"/>
      <c r="D45" s="1780"/>
      <c r="E45" s="1780"/>
      <c r="F45" s="1780"/>
      <c r="G45" s="1661"/>
      <c r="H45" s="1661"/>
      <c r="I45" s="1661"/>
      <c r="J45" s="1661"/>
      <c r="K45" s="1661"/>
      <c r="L45" s="1661"/>
      <c r="M45" s="1781"/>
      <c r="N45" s="1782" t="s">
        <v>256</v>
      </c>
      <c r="O45" s="1783"/>
      <c r="P45" s="1783"/>
      <c r="Q45" s="1783"/>
      <c r="R45" s="1783"/>
      <c r="S45" s="1783"/>
      <c r="T45" s="1783"/>
      <c r="U45" s="1784"/>
      <c r="V45" s="1716" t="str">
        <f>IF('INGRESO DE DATOS'!E91&lt;&gt;"",'INGRESO DE DATOS'!E91,"")</f>
        <v/>
      </c>
      <c r="W45" s="1717"/>
      <c r="X45" s="1717"/>
      <c r="Y45" s="1717"/>
      <c r="Z45" s="1717"/>
      <c r="AA45" s="1717"/>
      <c r="AB45" s="1717"/>
      <c r="AC45" s="1785"/>
      <c r="AD45" s="705" t="s">
        <v>59</v>
      </c>
      <c r="AE45" s="705"/>
      <c r="AF45" s="705"/>
      <c r="AG45" s="705"/>
      <c r="AH45" s="705"/>
      <c r="AI45" s="1843" t="str">
        <f>IF('INGRESO DE DATOS'!O125&lt;&gt;"",'INGRESO DE DATOS'!O125,"")</f>
        <v/>
      </c>
      <c r="AJ45" s="1843"/>
      <c r="AK45" s="1843"/>
      <c r="AL45" s="1843"/>
      <c r="AM45" s="1843"/>
      <c r="AN45" s="1843"/>
      <c r="AO45" s="1843"/>
      <c r="AP45" s="1843"/>
      <c r="AQ45" s="1843"/>
      <c r="AR45" s="1843"/>
      <c r="AS45" s="1843"/>
      <c r="AT45" s="1843"/>
      <c r="AU45" s="1843"/>
      <c r="AV45" s="1843"/>
      <c r="AW45" s="1843"/>
      <c r="AX45" s="1843"/>
      <c r="AY45" s="1843"/>
      <c r="AZ45" s="1843"/>
      <c r="BA45" s="1843"/>
      <c r="BB45" s="1843"/>
      <c r="BC45" s="1843"/>
      <c r="BD45" s="1843"/>
      <c r="BE45" s="1843"/>
      <c r="BF45" s="1843"/>
      <c r="BG45" s="1843"/>
      <c r="BH45" s="1843"/>
      <c r="BI45" s="1843"/>
      <c r="BJ45" s="1843"/>
      <c r="BK45" s="1843"/>
      <c r="BL45" s="1843"/>
      <c r="BM45" s="1843"/>
      <c r="BN45" s="1843"/>
      <c r="BO45" s="1843"/>
      <c r="BP45" s="1843"/>
      <c r="BQ45" s="1843"/>
      <c r="BR45" s="1843"/>
      <c r="BS45" s="1843"/>
      <c r="BT45" s="1843"/>
      <c r="BU45" s="1843"/>
      <c r="BV45" s="1843"/>
      <c r="BW45" s="1843"/>
      <c r="BX45" s="1843"/>
      <c r="BY45" s="1843"/>
      <c r="BZ45" s="1843"/>
      <c r="CA45" s="1843"/>
      <c r="CB45" s="1843"/>
      <c r="CC45" s="1843"/>
      <c r="CD45" s="1843"/>
      <c r="CE45" s="1843"/>
      <c r="CF45" s="1843"/>
      <c r="CG45" s="1843"/>
      <c r="CH45" s="1843"/>
      <c r="CI45" s="1843"/>
      <c r="CJ45" s="1843"/>
      <c r="CK45" s="1843"/>
      <c r="CL45" s="1843"/>
      <c r="CM45" s="1843"/>
      <c r="CN45" s="1843"/>
      <c r="CO45" s="1843"/>
      <c r="CP45" s="1843"/>
      <c r="CQ45" s="1843"/>
      <c r="CR45" s="706"/>
    </row>
    <row r="46" spans="2:121" s="676" customFormat="1" ht="16.5" customHeight="1" x14ac:dyDescent="0.2">
      <c r="B46" s="1779" t="s">
        <v>60</v>
      </c>
      <c r="C46" s="1780"/>
      <c r="D46" s="1780"/>
      <c r="E46" s="1780"/>
      <c r="F46" s="1780"/>
      <c r="G46" s="1661"/>
      <c r="H46" s="1661"/>
      <c r="I46" s="1661"/>
      <c r="J46" s="1661"/>
      <c r="K46" s="1661"/>
      <c r="L46" s="1661"/>
      <c r="M46" s="1781"/>
      <c r="N46" s="1789" t="s">
        <v>304</v>
      </c>
      <c r="O46" s="1790"/>
      <c r="P46" s="1790"/>
      <c r="Q46" s="1790"/>
      <c r="R46" s="1790"/>
      <c r="S46" s="1790"/>
      <c r="T46" s="1790"/>
      <c r="U46" s="1791"/>
      <c r="V46" s="1798" t="str">
        <f>IF('INGRESO DE DATOS'!E95&lt;&gt;"",'INGRESO DE DATOS'!E95,"")</f>
        <v/>
      </c>
      <c r="W46" s="1799"/>
      <c r="X46" s="1799"/>
      <c r="Y46" s="1799"/>
      <c r="Z46" s="1799"/>
      <c r="AA46" s="1799"/>
      <c r="AB46" s="1799"/>
      <c r="AC46" s="1800"/>
      <c r="AD46" s="673"/>
      <c r="AI46" s="1840" t="s">
        <v>8</v>
      </c>
      <c r="AJ46" s="1840"/>
      <c r="AK46" s="1840"/>
      <c r="AL46" s="1840"/>
      <c r="AM46" s="1840"/>
      <c r="AN46" s="1840"/>
      <c r="AO46" s="1840"/>
      <c r="AP46" s="1840"/>
      <c r="AQ46" s="1840"/>
      <c r="AR46" s="1840"/>
      <c r="AS46" s="1840"/>
      <c r="AT46" s="1840"/>
      <c r="AU46" s="1840"/>
      <c r="AV46" s="1840"/>
      <c r="AW46" s="1840"/>
      <c r="AX46" s="1840"/>
      <c r="AY46" s="1840"/>
      <c r="AZ46" s="1840"/>
      <c r="BA46" s="1840"/>
      <c r="BB46" s="1840"/>
      <c r="BC46" s="1840"/>
      <c r="BD46" s="1840"/>
      <c r="BE46" s="1840"/>
      <c r="BF46" s="1840"/>
      <c r="BG46" s="1840"/>
      <c r="BH46" s="1840"/>
      <c r="BI46" s="1840"/>
      <c r="BJ46" s="1840"/>
      <c r="BK46" s="1840"/>
      <c r="BL46" s="1840"/>
      <c r="BM46" s="1840"/>
      <c r="BN46" s="1840"/>
      <c r="BO46" s="1840"/>
      <c r="BP46" s="1840"/>
      <c r="BQ46" s="1840"/>
      <c r="BR46" s="1840"/>
      <c r="BS46" s="1840"/>
      <c r="BT46" s="1840"/>
      <c r="BU46" s="1840"/>
      <c r="BV46" s="1840"/>
      <c r="BW46" s="1840"/>
      <c r="BX46" s="1840"/>
      <c r="BY46" s="1840"/>
      <c r="BZ46" s="1840"/>
      <c r="CA46" s="1840"/>
      <c r="CB46" s="1840"/>
      <c r="CC46" s="1840"/>
      <c r="CD46" s="1840"/>
      <c r="CE46" s="1840"/>
      <c r="CF46" s="1840"/>
      <c r="CG46" s="1840"/>
      <c r="CH46" s="1840"/>
      <c r="CI46" s="1840"/>
      <c r="CJ46" s="1840"/>
      <c r="CK46" s="1840"/>
      <c r="CL46" s="1840"/>
      <c r="CM46" s="1840"/>
      <c r="CN46" s="1840"/>
      <c r="CO46" s="1840"/>
      <c r="CP46" s="1840"/>
      <c r="CQ46" s="1840"/>
      <c r="CR46" s="679"/>
    </row>
    <row r="47" spans="2:121" s="676" customFormat="1" ht="11.25" customHeight="1" x14ac:dyDescent="0.2">
      <c r="B47" s="1771" t="s">
        <v>70</v>
      </c>
      <c r="C47" s="1772"/>
      <c r="D47" s="1772"/>
      <c r="E47" s="1772"/>
      <c r="F47" s="1772"/>
      <c r="G47" s="1775"/>
      <c r="H47" s="1775"/>
      <c r="I47" s="1775"/>
      <c r="J47" s="1775"/>
      <c r="K47" s="1775"/>
      <c r="L47" s="1775"/>
      <c r="M47" s="1776"/>
      <c r="N47" s="1792"/>
      <c r="O47" s="1793"/>
      <c r="P47" s="1793"/>
      <c r="Q47" s="1793"/>
      <c r="R47" s="1793"/>
      <c r="S47" s="1793"/>
      <c r="T47" s="1793"/>
      <c r="U47" s="1794"/>
      <c r="V47" s="1801"/>
      <c r="W47" s="1802"/>
      <c r="X47" s="1802"/>
      <c r="Y47" s="1802"/>
      <c r="Z47" s="1802"/>
      <c r="AA47" s="1802"/>
      <c r="AB47" s="1802"/>
      <c r="AC47" s="1803"/>
      <c r="AD47" s="707" t="s">
        <v>61</v>
      </c>
      <c r="AE47" s="708"/>
      <c r="AF47" s="708"/>
      <c r="AG47" s="708"/>
      <c r="AH47" s="708"/>
      <c r="AI47" s="1841"/>
      <c r="AJ47" s="1841"/>
      <c r="AK47" s="1841"/>
      <c r="AL47" s="1841"/>
      <c r="AM47" s="1841"/>
      <c r="AN47" s="1841"/>
      <c r="AO47" s="1841"/>
      <c r="AP47" s="1841"/>
      <c r="AQ47" s="1841"/>
      <c r="AR47" s="1841"/>
      <c r="AS47" s="1841"/>
      <c r="AT47" s="1841"/>
      <c r="AU47" s="1841"/>
      <c r="AV47" s="1841"/>
      <c r="AW47" s="1841"/>
      <c r="AX47" s="1841"/>
      <c r="AY47" s="1841"/>
      <c r="AZ47" s="1841"/>
      <c r="BA47" s="1841"/>
      <c r="BB47" s="1841"/>
      <c r="BC47" s="1841"/>
      <c r="BD47" s="1841"/>
      <c r="BE47" s="1841"/>
      <c r="BF47" s="1841"/>
      <c r="BG47" s="1841"/>
      <c r="BH47" s="1841"/>
      <c r="BI47" s="1841"/>
      <c r="BJ47" s="1841"/>
      <c r="BK47" s="1841"/>
      <c r="BL47" s="1841"/>
      <c r="BM47" s="1841"/>
      <c r="BN47" s="1841"/>
      <c r="BO47" s="1841"/>
      <c r="BP47" s="1841"/>
      <c r="BQ47" s="1841"/>
      <c r="BR47" s="1841"/>
      <c r="BS47" s="1841"/>
      <c r="BT47" s="1841"/>
      <c r="BU47" s="1841"/>
      <c r="BV47" s="1841"/>
      <c r="BW47" s="1841"/>
      <c r="BX47" s="1841"/>
      <c r="BY47" s="1841"/>
      <c r="BZ47" s="1841"/>
      <c r="CA47" s="1841"/>
      <c r="CB47" s="1841"/>
      <c r="CC47" s="1841"/>
      <c r="CD47" s="1841"/>
      <c r="CE47" s="1841"/>
      <c r="CF47" s="1841"/>
      <c r="CG47" s="1841"/>
      <c r="CH47" s="1841"/>
      <c r="CI47" s="1841"/>
      <c r="CJ47" s="1841"/>
      <c r="CK47" s="1841"/>
      <c r="CL47" s="1841"/>
      <c r="CM47" s="1841"/>
      <c r="CN47" s="1841"/>
      <c r="CO47" s="1841"/>
      <c r="CP47" s="1841"/>
      <c r="CQ47" s="1841"/>
      <c r="CR47" s="706"/>
    </row>
    <row r="48" spans="2:121" s="676" customFormat="1" ht="10.5" customHeight="1" x14ac:dyDescent="0.2">
      <c r="B48" s="1773"/>
      <c r="C48" s="1774"/>
      <c r="D48" s="1774"/>
      <c r="E48" s="1774"/>
      <c r="F48" s="1774"/>
      <c r="G48" s="1777"/>
      <c r="H48" s="1777"/>
      <c r="I48" s="1777"/>
      <c r="J48" s="1777"/>
      <c r="K48" s="1777"/>
      <c r="L48" s="1777"/>
      <c r="M48" s="1778"/>
      <c r="N48" s="1795"/>
      <c r="O48" s="1796"/>
      <c r="P48" s="1796"/>
      <c r="Q48" s="1796"/>
      <c r="R48" s="1796"/>
      <c r="S48" s="1796"/>
      <c r="T48" s="1796"/>
      <c r="U48" s="1797"/>
      <c r="V48" s="1804"/>
      <c r="W48" s="1805"/>
      <c r="X48" s="1805"/>
      <c r="Y48" s="1805"/>
      <c r="Z48" s="1805"/>
      <c r="AA48" s="1805"/>
      <c r="AB48" s="1805"/>
      <c r="AC48" s="1806"/>
      <c r="AD48" s="702"/>
      <c r="AE48" s="703"/>
      <c r="AF48" s="703"/>
      <c r="AG48" s="703"/>
      <c r="AH48" s="703"/>
      <c r="AI48" s="1840" t="s">
        <v>8</v>
      </c>
      <c r="AJ48" s="1840"/>
      <c r="AK48" s="1840"/>
      <c r="AL48" s="1840"/>
      <c r="AM48" s="1840"/>
      <c r="AN48" s="1840"/>
      <c r="AO48" s="1840"/>
      <c r="AP48" s="1840"/>
      <c r="AQ48" s="1840"/>
      <c r="AR48" s="1840"/>
      <c r="AS48" s="1840"/>
      <c r="AT48" s="1840"/>
      <c r="AU48" s="1840"/>
      <c r="AV48" s="1840"/>
      <c r="AW48" s="1840"/>
      <c r="AX48" s="1840"/>
      <c r="AY48" s="1840"/>
      <c r="AZ48" s="1840"/>
      <c r="BA48" s="1840"/>
      <c r="BB48" s="1840"/>
      <c r="BC48" s="1840"/>
      <c r="BD48" s="1840"/>
      <c r="BE48" s="1840"/>
      <c r="BF48" s="1840"/>
      <c r="BG48" s="1840"/>
      <c r="BH48" s="1840"/>
      <c r="BI48" s="1840"/>
      <c r="BJ48" s="1840"/>
      <c r="BK48" s="1840"/>
      <c r="BL48" s="1840"/>
      <c r="BM48" s="1840"/>
      <c r="BN48" s="1840"/>
      <c r="BO48" s="1840"/>
      <c r="BP48" s="1840"/>
      <c r="BQ48" s="1840"/>
      <c r="BR48" s="1840"/>
      <c r="BS48" s="1840"/>
      <c r="BT48" s="1840"/>
      <c r="BU48" s="1840"/>
      <c r="BV48" s="1840"/>
      <c r="BW48" s="1840"/>
      <c r="BX48" s="1840"/>
      <c r="BY48" s="1840"/>
      <c r="BZ48" s="1840"/>
      <c r="CA48" s="1840"/>
      <c r="CB48" s="1840"/>
      <c r="CC48" s="1840"/>
      <c r="CD48" s="1840"/>
      <c r="CE48" s="1840"/>
      <c r="CF48" s="1840"/>
      <c r="CG48" s="1840"/>
      <c r="CH48" s="1840"/>
      <c r="CI48" s="1840"/>
      <c r="CJ48" s="1840"/>
      <c r="CK48" s="1840"/>
      <c r="CL48" s="1840"/>
      <c r="CM48" s="1840"/>
      <c r="CN48" s="1840"/>
      <c r="CO48" s="1840"/>
      <c r="CP48" s="1840"/>
      <c r="CQ48" s="1840"/>
      <c r="CR48" s="709"/>
    </row>
    <row r="49" spans="2:96" s="676" customFormat="1" ht="9.75" customHeight="1" x14ac:dyDescent="0.2">
      <c r="B49" s="1704" t="s">
        <v>290</v>
      </c>
      <c r="C49" s="1704"/>
      <c r="D49" s="1704"/>
      <c r="E49" s="1704"/>
      <c r="F49" s="1704"/>
      <c r="G49" s="1704"/>
      <c r="H49" s="1704"/>
      <c r="I49" s="1704"/>
      <c r="J49" s="1704"/>
      <c r="K49" s="1704"/>
      <c r="L49" s="1704"/>
      <c r="M49" s="1704"/>
      <c r="N49" s="1705"/>
      <c r="O49" s="1705"/>
      <c r="P49" s="1705"/>
      <c r="Q49" s="1705"/>
      <c r="R49" s="1705"/>
      <c r="S49" s="1705"/>
      <c r="T49" s="1705"/>
      <c r="U49" s="1705"/>
      <c r="V49" s="1705"/>
      <c r="CL49" s="1647" t="s">
        <v>305</v>
      </c>
      <c r="CM49" s="1647"/>
      <c r="CN49" s="1647"/>
      <c r="CO49" s="1647"/>
      <c r="CP49" s="1647"/>
      <c r="CQ49" s="1647"/>
      <c r="CR49" s="1648"/>
    </row>
    <row r="50" spans="2:96" s="676" customFormat="1" ht="12" x14ac:dyDescent="0.2"/>
    <row r="52" spans="2:96" x14ac:dyDescent="0.2">
      <c r="U52" s="680"/>
    </row>
  </sheetData>
  <sheetProtection password="EDFF" sheet="1" objects="1" scenarios="1"/>
  <mergeCells count="541">
    <mergeCell ref="BL30:BQ30"/>
    <mergeCell ref="CZ33:DH33"/>
    <mergeCell ref="DI33:DQ33"/>
    <mergeCell ref="N40:AC42"/>
    <mergeCell ref="AM40:CQ40"/>
    <mergeCell ref="AE41:CQ42"/>
    <mergeCell ref="CE31:CK31"/>
    <mergeCell ref="V43:AC43"/>
    <mergeCell ref="AE43:CQ43"/>
    <mergeCell ref="BG32:BK32"/>
    <mergeCell ref="CL33:CR33"/>
    <mergeCell ref="BA33:BF33"/>
    <mergeCell ref="BG33:BK33"/>
    <mergeCell ref="BL33:BQ33"/>
    <mergeCell ref="BR33:BW33"/>
    <mergeCell ref="AQ34:AV34"/>
    <mergeCell ref="AW34:AZ34"/>
    <mergeCell ref="CE33:CK33"/>
    <mergeCell ref="BR34:BW34"/>
    <mergeCell ref="BX35:CD35"/>
    <mergeCell ref="CE35:CK35"/>
    <mergeCell ref="AJ35:AP35"/>
    <mergeCell ref="CL35:CR35"/>
    <mergeCell ref="CZ32:DH32"/>
    <mergeCell ref="N46:U48"/>
    <mergeCell ref="V46:AC48"/>
    <mergeCell ref="AI46:CQ46"/>
    <mergeCell ref="AI47:CQ47"/>
    <mergeCell ref="AI48:CQ48"/>
    <mergeCell ref="N44:U44"/>
    <mergeCell ref="V44:AC44"/>
    <mergeCell ref="CE30:CK30"/>
    <mergeCell ref="CL30:CR30"/>
    <mergeCell ref="BR31:BW31"/>
    <mergeCell ref="AW31:AZ31"/>
    <mergeCell ref="BA31:BF31"/>
    <mergeCell ref="BL31:BQ31"/>
    <mergeCell ref="BX31:CD31"/>
    <mergeCell ref="BG31:BK31"/>
    <mergeCell ref="BR30:BW30"/>
    <mergeCell ref="AJ33:AP33"/>
    <mergeCell ref="AQ32:AV32"/>
    <mergeCell ref="AW32:AZ32"/>
    <mergeCell ref="AW33:AZ33"/>
    <mergeCell ref="BL32:BQ32"/>
    <mergeCell ref="BR32:BW32"/>
    <mergeCell ref="BX33:CD33"/>
    <mergeCell ref="BA32:BF32"/>
    <mergeCell ref="BX32:CD32"/>
    <mergeCell ref="CE32:CK32"/>
    <mergeCell ref="CL32:CR32"/>
    <mergeCell ref="CZ30:DH30"/>
    <mergeCell ref="DI32:DQ32"/>
    <mergeCell ref="CZ29:DH29"/>
    <mergeCell ref="DI29:DQ29"/>
    <mergeCell ref="CL28:CR28"/>
    <mergeCell ref="CL29:CR29"/>
    <mergeCell ref="CZ31:DH31"/>
    <mergeCell ref="DI31:DQ31"/>
    <mergeCell ref="DI30:DQ30"/>
    <mergeCell ref="BX30:CD30"/>
    <mergeCell ref="CL26:CR26"/>
    <mergeCell ref="BX26:CD26"/>
    <mergeCell ref="CE26:CK26"/>
    <mergeCell ref="CL27:CR27"/>
    <mergeCell ref="DI28:DQ28"/>
    <mergeCell ref="CE25:CK25"/>
    <mergeCell ref="CZ28:DH28"/>
    <mergeCell ref="CZ25:DH25"/>
    <mergeCell ref="DI25:DQ25"/>
    <mergeCell ref="CZ26:DH26"/>
    <mergeCell ref="DI26:DQ26"/>
    <mergeCell ref="CZ27:DH27"/>
    <mergeCell ref="DI27:DQ27"/>
    <mergeCell ref="CE27:CK27"/>
    <mergeCell ref="BX27:CD27"/>
    <mergeCell ref="BX28:CD28"/>
    <mergeCell ref="CE28:CK28"/>
    <mergeCell ref="DI17:DQ17"/>
    <mergeCell ref="CZ20:DH20"/>
    <mergeCell ref="DI20:DQ20"/>
    <mergeCell ref="CZ21:DH21"/>
    <mergeCell ref="DI21:DQ21"/>
    <mergeCell ref="CZ22:DH22"/>
    <mergeCell ref="DI22:DQ22"/>
    <mergeCell ref="CF9:CG9"/>
    <mergeCell ref="CZ23:DH23"/>
    <mergeCell ref="DI23:DQ23"/>
    <mergeCell ref="CE18:CK18"/>
    <mergeCell ref="CL18:CR18"/>
    <mergeCell ref="CE19:CK19"/>
    <mergeCell ref="CL19:CR19"/>
    <mergeCell ref="CE20:CK20"/>
    <mergeCell ref="CE21:CK21"/>
    <mergeCell ref="CL20:CR20"/>
    <mergeCell ref="CZ24:DH24"/>
    <mergeCell ref="DI24:DQ24"/>
    <mergeCell ref="CZ15:DH15"/>
    <mergeCell ref="DI15:DQ15"/>
    <mergeCell ref="CZ16:DH16"/>
    <mergeCell ref="DI16:DQ16"/>
    <mergeCell ref="CZ17:DH17"/>
    <mergeCell ref="AW14:AZ14"/>
    <mergeCell ref="CZ18:DH18"/>
    <mergeCell ref="DI18:DQ18"/>
    <mergeCell ref="CZ19:DH19"/>
    <mergeCell ref="DI19:DQ19"/>
    <mergeCell ref="BL15:BQ15"/>
    <mergeCell ref="BR15:BW15"/>
    <mergeCell ref="BX15:CD15"/>
    <mergeCell ref="CE15:CK15"/>
    <mergeCell ref="CL15:CR15"/>
    <mergeCell ref="BG15:BK15"/>
    <mergeCell ref="BX16:CD16"/>
    <mergeCell ref="CE16:CK16"/>
    <mergeCell ref="CL16:CR16"/>
    <mergeCell ref="BG16:BK16"/>
    <mergeCell ref="BL17:BQ17"/>
    <mergeCell ref="BL16:BQ16"/>
    <mergeCell ref="BJ9:BK9"/>
    <mergeCell ref="BQ9:BR9"/>
    <mergeCell ref="DI14:DQ14"/>
    <mergeCell ref="CE11:CK11"/>
    <mergeCell ref="BW9:BX9"/>
    <mergeCell ref="BS12:BV12"/>
    <mergeCell ref="CO12:CR12"/>
    <mergeCell ref="CZ14:DH14"/>
    <mergeCell ref="BX14:CD14"/>
    <mergeCell ref="CE14:CK14"/>
    <mergeCell ref="CL14:CR14"/>
    <mergeCell ref="CF12:CJ12"/>
    <mergeCell ref="CL13:CQ13"/>
    <mergeCell ref="AQ13:AV13"/>
    <mergeCell ref="BL14:BQ14"/>
    <mergeCell ref="BR14:BW14"/>
    <mergeCell ref="BA14:BF14"/>
    <mergeCell ref="BG14:BK14"/>
    <mergeCell ref="AD12:AH12"/>
    <mergeCell ref="AJ11:AP11"/>
    <mergeCell ref="X12:AA12"/>
    <mergeCell ref="AK12:AO12"/>
    <mergeCell ref="BG11:BK13"/>
    <mergeCell ref="BL11:BQ13"/>
    <mergeCell ref="B49:V49"/>
    <mergeCell ref="CL49:CR49"/>
    <mergeCell ref="CO9:CP9"/>
    <mergeCell ref="BY7:BZ7"/>
    <mergeCell ref="CA7:CF7"/>
    <mergeCell ref="CG7:CH7"/>
    <mergeCell ref="CI7:CN7"/>
    <mergeCell ref="CO7:CP7"/>
    <mergeCell ref="F9:G9"/>
    <mergeCell ref="CL11:CR11"/>
    <mergeCell ref="B11:E13"/>
    <mergeCell ref="F11:K13"/>
    <mergeCell ref="L11:P13"/>
    <mergeCell ref="Q11:V13"/>
    <mergeCell ref="BR11:BW11"/>
    <mergeCell ref="BX11:CD11"/>
    <mergeCell ref="AC11:AI11"/>
    <mergeCell ref="BY12:CC12"/>
    <mergeCell ref="AQ11:AV11"/>
    <mergeCell ref="AW11:AZ13"/>
    <mergeCell ref="L9:M9"/>
    <mergeCell ref="S9:T9"/>
    <mergeCell ref="Y9:Z9"/>
    <mergeCell ref="AV9:AW9"/>
    <mergeCell ref="CG2:CR3"/>
    <mergeCell ref="CG4:CR4"/>
    <mergeCell ref="CG5:CR5"/>
    <mergeCell ref="O7:R7"/>
    <mergeCell ref="S7:T7"/>
    <mergeCell ref="U7:AD7"/>
    <mergeCell ref="AE7:AF7"/>
    <mergeCell ref="AG7:AP7"/>
    <mergeCell ref="AQ7:AR7"/>
    <mergeCell ref="AS7:AX7"/>
    <mergeCell ref="BP7:BQ7"/>
    <mergeCell ref="BR7:BX7"/>
    <mergeCell ref="AY7:AZ7"/>
    <mergeCell ref="BA7:BO7"/>
    <mergeCell ref="F2:BU3"/>
    <mergeCell ref="BV2:CF3"/>
    <mergeCell ref="F4:BU5"/>
    <mergeCell ref="BV4:CF4"/>
    <mergeCell ref="BV5:CF5"/>
    <mergeCell ref="AW16:AZ16"/>
    <mergeCell ref="BA16:BF16"/>
    <mergeCell ref="BD9:BE9"/>
    <mergeCell ref="B15:E15"/>
    <mergeCell ref="F15:K15"/>
    <mergeCell ref="L15:P15"/>
    <mergeCell ref="Q15:V15"/>
    <mergeCell ref="W15:AB15"/>
    <mergeCell ref="B14:E14"/>
    <mergeCell ref="F14:K14"/>
    <mergeCell ref="L14:P14"/>
    <mergeCell ref="Q14:V14"/>
    <mergeCell ref="W14:AB14"/>
    <mergeCell ref="AC15:AI15"/>
    <mergeCell ref="AC14:AI14"/>
    <mergeCell ref="AJ15:AP15"/>
    <mergeCell ref="AQ15:AV15"/>
    <mergeCell ref="AW15:AZ15"/>
    <mergeCell ref="BA11:BF13"/>
    <mergeCell ref="AJ14:AP14"/>
    <mergeCell ref="AS12:AV12"/>
    <mergeCell ref="AQ14:AV14"/>
    <mergeCell ref="BA15:BF15"/>
    <mergeCell ref="W11:AB11"/>
    <mergeCell ref="BR17:BW17"/>
    <mergeCell ref="AW17:AZ17"/>
    <mergeCell ref="BX17:CD17"/>
    <mergeCell ref="CE17:CK17"/>
    <mergeCell ref="CL17:CR17"/>
    <mergeCell ref="BA17:BF17"/>
    <mergeCell ref="BG17:BK17"/>
    <mergeCell ref="B16:E16"/>
    <mergeCell ref="F16:K16"/>
    <mergeCell ref="AC17:AI17"/>
    <mergeCell ref="AJ17:AP17"/>
    <mergeCell ref="AQ17:AV17"/>
    <mergeCell ref="L16:P16"/>
    <mergeCell ref="Q16:V16"/>
    <mergeCell ref="W16:AB16"/>
    <mergeCell ref="AJ16:AP16"/>
    <mergeCell ref="BR16:BW16"/>
    <mergeCell ref="B17:E17"/>
    <mergeCell ref="F17:K17"/>
    <mergeCell ref="L17:P17"/>
    <mergeCell ref="Q17:V17"/>
    <mergeCell ref="W17:AB17"/>
    <mergeCell ref="AC16:AI16"/>
    <mergeCell ref="AQ16:AV16"/>
    <mergeCell ref="B19:E19"/>
    <mergeCell ref="F19:K19"/>
    <mergeCell ref="L19:P19"/>
    <mergeCell ref="Q19:V19"/>
    <mergeCell ref="W19:AB19"/>
    <mergeCell ref="AC19:AI19"/>
    <mergeCell ref="AC18:AI18"/>
    <mergeCell ref="AJ18:AP18"/>
    <mergeCell ref="AQ18:AV18"/>
    <mergeCell ref="B18:E18"/>
    <mergeCell ref="F18:K18"/>
    <mergeCell ref="L18:P18"/>
    <mergeCell ref="Q18:V18"/>
    <mergeCell ref="W18:AB18"/>
    <mergeCell ref="AJ19:AP19"/>
    <mergeCell ref="AQ19:AV19"/>
    <mergeCell ref="AW19:AZ19"/>
    <mergeCell ref="AQ21:AV21"/>
    <mergeCell ref="AW21:AZ21"/>
    <mergeCell ref="BR18:BW18"/>
    <mergeCell ref="BX18:CD18"/>
    <mergeCell ref="BG19:BK19"/>
    <mergeCell ref="BL19:BQ19"/>
    <mergeCell ref="BX21:CD21"/>
    <mergeCell ref="BL21:BQ21"/>
    <mergeCell ref="AW18:BF18"/>
    <mergeCell ref="BG18:BK18"/>
    <mergeCell ref="BL18:BQ18"/>
    <mergeCell ref="BR19:BW19"/>
    <mergeCell ref="BX19:CD19"/>
    <mergeCell ref="BA19:BF19"/>
    <mergeCell ref="BR21:BW21"/>
    <mergeCell ref="BX20:CD20"/>
    <mergeCell ref="BG20:BK20"/>
    <mergeCell ref="BL20:BQ20"/>
    <mergeCell ref="BR20:BW20"/>
    <mergeCell ref="CL21:CR21"/>
    <mergeCell ref="BA21:BF21"/>
    <mergeCell ref="BG21:BK21"/>
    <mergeCell ref="AJ23:AP23"/>
    <mergeCell ref="AQ22:AV22"/>
    <mergeCell ref="CL22:CR22"/>
    <mergeCell ref="CL23:CR23"/>
    <mergeCell ref="BA23:BF23"/>
    <mergeCell ref="BG23:BK23"/>
    <mergeCell ref="BR22:BW22"/>
    <mergeCell ref="BX23:CD23"/>
    <mergeCell ref="CE23:CK23"/>
    <mergeCell ref="BX22:CD22"/>
    <mergeCell ref="AW23:AZ23"/>
    <mergeCell ref="AQ23:AV23"/>
    <mergeCell ref="CE22:CK22"/>
    <mergeCell ref="B20:K20"/>
    <mergeCell ref="L20:P20"/>
    <mergeCell ref="Q20:V20"/>
    <mergeCell ref="W20:AB20"/>
    <mergeCell ref="AC20:AI20"/>
    <mergeCell ref="AJ20:AP20"/>
    <mergeCell ref="B21:E21"/>
    <mergeCell ref="F21:K21"/>
    <mergeCell ref="L21:P21"/>
    <mergeCell ref="B22:E22"/>
    <mergeCell ref="F22:K22"/>
    <mergeCell ref="Q21:V21"/>
    <mergeCell ref="W21:AB21"/>
    <mergeCell ref="AC21:AI21"/>
    <mergeCell ref="BA22:BF22"/>
    <mergeCell ref="BL22:BQ22"/>
    <mergeCell ref="AJ21:AP21"/>
    <mergeCell ref="AQ20:AV20"/>
    <mergeCell ref="AW20:AZ20"/>
    <mergeCell ref="BA20:BF20"/>
    <mergeCell ref="BL24:BQ24"/>
    <mergeCell ref="BR24:BW24"/>
    <mergeCell ref="BX24:CD24"/>
    <mergeCell ref="L22:P22"/>
    <mergeCell ref="Q22:V22"/>
    <mergeCell ref="W22:AB22"/>
    <mergeCell ref="AC22:AI22"/>
    <mergeCell ref="AJ22:AP22"/>
    <mergeCell ref="BG22:BK22"/>
    <mergeCell ref="AW22:AZ22"/>
    <mergeCell ref="BL23:BQ23"/>
    <mergeCell ref="BR23:BW23"/>
    <mergeCell ref="B23:E23"/>
    <mergeCell ref="F23:K23"/>
    <mergeCell ref="L23:P23"/>
    <mergeCell ref="Q23:V23"/>
    <mergeCell ref="W23:AB23"/>
    <mergeCell ref="AC23:AI23"/>
    <mergeCell ref="CL25:CR25"/>
    <mergeCell ref="L24:P24"/>
    <mergeCell ref="Q24:V24"/>
    <mergeCell ref="W24:AB24"/>
    <mergeCell ref="AC24:AI24"/>
    <mergeCell ref="BL25:BQ25"/>
    <mergeCell ref="BR25:BW25"/>
    <mergeCell ref="BX25:CD25"/>
    <mergeCell ref="CE24:CK24"/>
    <mergeCell ref="AJ24:AP24"/>
    <mergeCell ref="BG25:BK25"/>
    <mergeCell ref="AQ25:AV25"/>
    <mergeCell ref="AQ24:AV24"/>
    <mergeCell ref="B24:E24"/>
    <mergeCell ref="F24:K24"/>
    <mergeCell ref="CL24:CR24"/>
    <mergeCell ref="AW24:BF24"/>
    <mergeCell ref="BG24:BK24"/>
    <mergeCell ref="BA25:BF25"/>
    <mergeCell ref="AW26:AZ26"/>
    <mergeCell ref="AW25:AZ25"/>
    <mergeCell ref="B25:E25"/>
    <mergeCell ref="F25:K25"/>
    <mergeCell ref="L25:P25"/>
    <mergeCell ref="Q25:V25"/>
    <mergeCell ref="W25:AB25"/>
    <mergeCell ref="L26:P26"/>
    <mergeCell ref="BA26:BF26"/>
    <mergeCell ref="AC25:AI25"/>
    <mergeCell ref="AJ25:AP25"/>
    <mergeCell ref="B26:K26"/>
    <mergeCell ref="BG26:BK26"/>
    <mergeCell ref="Q26:V26"/>
    <mergeCell ref="W26:AB26"/>
    <mergeCell ref="AC26:AI26"/>
    <mergeCell ref="AJ26:AP26"/>
    <mergeCell ref="BL26:BQ26"/>
    <mergeCell ref="BR26:BW26"/>
    <mergeCell ref="AJ29:AP29"/>
    <mergeCell ref="AQ29:AV29"/>
    <mergeCell ref="BL28:BQ28"/>
    <mergeCell ref="BL27:BQ27"/>
    <mergeCell ref="BR27:BW27"/>
    <mergeCell ref="BR28:BW28"/>
    <mergeCell ref="AW27:AZ27"/>
    <mergeCell ref="BA27:BF27"/>
    <mergeCell ref="BG27:BK27"/>
    <mergeCell ref="AQ26:AV26"/>
    <mergeCell ref="BA28:BF28"/>
    <mergeCell ref="BG28:BK28"/>
    <mergeCell ref="B28:E28"/>
    <mergeCell ref="F28:K28"/>
    <mergeCell ref="L28:P28"/>
    <mergeCell ref="Q28:V28"/>
    <mergeCell ref="W28:AB28"/>
    <mergeCell ref="AC28:AI28"/>
    <mergeCell ref="AJ28:AP28"/>
    <mergeCell ref="AW28:AZ28"/>
    <mergeCell ref="B27:E27"/>
    <mergeCell ref="F27:K27"/>
    <mergeCell ref="L27:P27"/>
    <mergeCell ref="Q27:V27"/>
    <mergeCell ref="W27:AB27"/>
    <mergeCell ref="AC27:AI27"/>
    <mergeCell ref="AJ27:AP27"/>
    <mergeCell ref="AQ27:AV27"/>
    <mergeCell ref="AC29:AI29"/>
    <mergeCell ref="AQ28:AV28"/>
    <mergeCell ref="B29:E29"/>
    <mergeCell ref="F29:K29"/>
    <mergeCell ref="L29:P29"/>
    <mergeCell ref="Q29:V29"/>
    <mergeCell ref="W29:AB29"/>
    <mergeCell ref="B30:E30"/>
    <mergeCell ref="F30:K30"/>
    <mergeCell ref="L30:P30"/>
    <mergeCell ref="Q30:V30"/>
    <mergeCell ref="W30:AB30"/>
    <mergeCell ref="AC30:AI30"/>
    <mergeCell ref="CE29:CK29"/>
    <mergeCell ref="CL31:CR31"/>
    <mergeCell ref="B32:K32"/>
    <mergeCell ref="L32:P32"/>
    <mergeCell ref="Q32:V32"/>
    <mergeCell ref="W32:AB32"/>
    <mergeCell ref="AC32:AI32"/>
    <mergeCell ref="AJ32:AP32"/>
    <mergeCell ref="AJ30:AP30"/>
    <mergeCell ref="AQ30:AV30"/>
    <mergeCell ref="BR29:BW29"/>
    <mergeCell ref="BX29:CD29"/>
    <mergeCell ref="AW30:BF30"/>
    <mergeCell ref="BA29:BF29"/>
    <mergeCell ref="BG29:BK29"/>
    <mergeCell ref="BL29:BQ29"/>
    <mergeCell ref="BG30:BK30"/>
    <mergeCell ref="AW29:AZ29"/>
    <mergeCell ref="BG34:BK34"/>
    <mergeCell ref="BL34:BQ34"/>
    <mergeCell ref="B31:E31"/>
    <mergeCell ref="F31:K31"/>
    <mergeCell ref="L31:P31"/>
    <mergeCell ref="Q31:V31"/>
    <mergeCell ref="W31:AB31"/>
    <mergeCell ref="AC31:AI31"/>
    <mergeCell ref="AJ31:AP31"/>
    <mergeCell ref="AQ31:AV31"/>
    <mergeCell ref="B33:E33"/>
    <mergeCell ref="F33:K33"/>
    <mergeCell ref="L33:P33"/>
    <mergeCell ref="Q33:V33"/>
    <mergeCell ref="W33:AB33"/>
    <mergeCell ref="AC33:AI33"/>
    <mergeCell ref="AQ33:AV33"/>
    <mergeCell ref="BG35:BK35"/>
    <mergeCell ref="BL35:BQ35"/>
    <mergeCell ref="BR35:BW35"/>
    <mergeCell ref="BX34:CD34"/>
    <mergeCell ref="CE34:CK34"/>
    <mergeCell ref="CL34:CR34"/>
    <mergeCell ref="BA34:BF34"/>
    <mergeCell ref="B36:E36"/>
    <mergeCell ref="F36:K36"/>
    <mergeCell ref="L36:P36"/>
    <mergeCell ref="Q36:V36"/>
    <mergeCell ref="W36:AB36"/>
    <mergeCell ref="AC36:AI36"/>
    <mergeCell ref="BG36:BK36"/>
    <mergeCell ref="BL36:BQ36"/>
    <mergeCell ref="BR36:BW36"/>
    <mergeCell ref="BX36:CD36"/>
    <mergeCell ref="B34:E34"/>
    <mergeCell ref="F34:K34"/>
    <mergeCell ref="L34:P34"/>
    <mergeCell ref="Q34:V34"/>
    <mergeCell ref="W34:AB34"/>
    <mergeCell ref="AC34:AI34"/>
    <mergeCell ref="AJ34:AP34"/>
    <mergeCell ref="AQ35:AV35"/>
    <mergeCell ref="AW35:AZ35"/>
    <mergeCell ref="B35:E35"/>
    <mergeCell ref="F35:K35"/>
    <mergeCell ref="L35:P35"/>
    <mergeCell ref="Q35:V35"/>
    <mergeCell ref="W35:AB35"/>
    <mergeCell ref="AC35:AI35"/>
    <mergeCell ref="B37:E37"/>
    <mergeCell ref="F37:K37"/>
    <mergeCell ref="L37:P37"/>
    <mergeCell ref="Q37:V37"/>
    <mergeCell ref="W37:AB37"/>
    <mergeCell ref="AC37:AI37"/>
    <mergeCell ref="AQ37:AV37"/>
    <mergeCell ref="AQ36:AV36"/>
    <mergeCell ref="AW36:BF36"/>
    <mergeCell ref="AW37:AZ37"/>
    <mergeCell ref="BA35:BF35"/>
    <mergeCell ref="CL37:CR37"/>
    <mergeCell ref="BA37:BF37"/>
    <mergeCell ref="BG37:BK37"/>
    <mergeCell ref="BL37:BQ37"/>
    <mergeCell ref="BR37:BW37"/>
    <mergeCell ref="BX37:CD37"/>
    <mergeCell ref="CE36:CK36"/>
    <mergeCell ref="CL36:CR36"/>
    <mergeCell ref="AJ37:AP37"/>
    <mergeCell ref="AJ36:AP36"/>
    <mergeCell ref="B38:K38"/>
    <mergeCell ref="L38:P38"/>
    <mergeCell ref="Q38:V38"/>
    <mergeCell ref="W38:AB38"/>
    <mergeCell ref="AC38:AI38"/>
    <mergeCell ref="AJ38:AP38"/>
    <mergeCell ref="AQ38:AV38"/>
    <mergeCell ref="AW38:AZ38"/>
    <mergeCell ref="CE37:CK37"/>
    <mergeCell ref="B47:F48"/>
    <mergeCell ref="G47:M48"/>
    <mergeCell ref="B46:F46"/>
    <mergeCell ref="G46:M46"/>
    <mergeCell ref="B45:F45"/>
    <mergeCell ref="G45:M45"/>
    <mergeCell ref="H41:L41"/>
    <mergeCell ref="AI45:CQ45"/>
    <mergeCell ref="CL38:CR38"/>
    <mergeCell ref="B39:E39"/>
    <mergeCell ref="F39:K39"/>
    <mergeCell ref="L39:P39"/>
    <mergeCell ref="Q39:V39"/>
    <mergeCell ref="W39:AB39"/>
    <mergeCell ref="AC39:AI39"/>
    <mergeCell ref="AJ39:AP39"/>
    <mergeCell ref="AQ39:AV39"/>
    <mergeCell ref="AW39:AZ39"/>
    <mergeCell ref="BA38:BF38"/>
    <mergeCell ref="BG38:BK38"/>
    <mergeCell ref="BL38:BQ38"/>
    <mergeCell ref="BR38:BW38"/>
    <mergeCell ref="BX38:CD38"/>
    <mergeCell ref="CE38:CK38"/>
    <mergeCell ref="CL39:CR39"/>
    <mergeCell ref="N45:U45"/>
    <mergeCell ref="V45:AC45"/>
    <mergeCell ref="AE44:CQ44"/>
    <mergeCell ref="B44:F44"/>
    <mergeCell ref="G44:M44"/>
    <mergeCell ref="B43:F43"/>
    <mergeCell ref="G43:M43"/>
    <mergeCell ref="B40:F42"/>
    <mergeCell ref="G40:M40"/>
    <mergeCell ref="BA39:BF39"/>
    <mergeCell ref="BG39:BK39"/>
    <mergeCell ref="BL39:BQ39"/>
    <mergeCell ref="BR39:BW39"/>
    <mergeCell ref="BX39:CD39"/>
    <mergeCell ref="CE39:CK39"/>
    <mergeCell ref="N43:U43"/>
  </mergeCells>
  <printOptions horizontalCentered="1" verticalCentered="1"/>
  <pageMargins left="0" right="0" top="0" bottom="0" header="0" footer="0"/>
  <pageSetup scale="9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9">
    <tabColor rgb="FFCFDDED"/>
  </sheetPr>
  <dimension ref="B1:BD64"/>
  <sheetViews>
    <sheetView showGridLines="0" workbookViewId="0">
      <selection activeCell="AY26" sqref="AY26:BB26"/>
    </sheetView>
  </sheetViews>
  <sheetFormatPr baseColWidth="10" defaultColWidth="3" defaultRowHeight="12.75" x14ac:dyDescent="0.2"/>
  <cols>
    <col min="1" max="1" width="1.28515625" style="27" customWidth="1"/>
    <col min="2" max="2" width="1.140625" style="27" customWidth="1"/>
    <col min="3" max="3" width="2.140625" style="27" customWidth="1"/>
    <col min="4" max="5" width="3" style="27" customWidth="1"/>
    <col min="6" max="6" width="1.7109375" style="27" customWidth="1"/>
    <col min="7" max="7" width="3" style="27" customWidth="1"/>
    <col min="8" max="8" width="3.28515625" style="27" customWidth="1"/>
    <col min="9" max="9" width="3" style="27" customWidth="1"/>
    <col min="10" max="10" width="2.42578125" style="27" customWidth="1"/>
    <col min="11" max="11" width="2.28515625" style="27" customWidth="1"/>
    <col min="12" max="15" width="3" style="27" customWidth="1"/>
    <col min="16" max="16" width="1.42578125" style="27" customWidth="1"/>
    <col min="17" max="41" width="3" style="27" customWidth="1"/>
    <col min="42" max="42" width="2.42578125" style="27" customWidth="1"/>
    <col min="43" max="43" width="3.85546875" style="27" customWidth="1"/>
    <col min="44" max="49" width="3" style="27" customWidth="1"/>
    <col min="50" max="50" width="2.5703125" style="27" customWidth="1"/>
    <col min="51" max="54" width="3" style="27" customWidth="1"/>
    <col min="55" max="55" width="0.85546875" style="27" customWidth="1"/>
    <col min="56" max="56" width="3" style="27" hidden="1" customWidth="1"/>
    <col min="57" max="16384" width="3" style="27"/>
  </cols>
  <sheetData>
    <row r="1" spans="2:54" ht="2.25" customHeight="1" x14ac:dyDescent="0.2"/>
    <row r="2" spans="2:54" ht="12.75" customHeight="1" x14ac:dyDescent="0.2">
      <c r="B2" s="1445"/>
      <c r="C2" s="1445"/>
      <c r="D2" s="1445"/>
      <c r="E2" s="1445"/>
      <c r="F2" s="1448" t="s">
        <v>333</v>
      </c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49"/>
      <c r="AA2" s="1449"/>
      <c r="AB2" s="1449"/>
      <c r="AC2" s="1449"/>
      <c r="AD2" s="1449"/>
      <c r="AE2" s="1449"/>
      <c r="AF2" s="1449"/>
      <c r="AG2" s="1449"/>
      <c r="AH2" s="1449"/>
      <c r="AI2" s="1449"/>
      <c r="AJ2" s="1449"/>
      <c r="AK2" s="1449"/>
      <c r="AL2" s="1449"/>
      <c r="AM2" s="1449"/>
      <c r="AN2" s="1449"/>
      <c r="AO2" s="1449"/>
      <c r="AP2" s="1450"/>
      <c r="AQ2" s="1454" t="s">
        <v>74</v>
      </c>
      <c r="AR2" s="1454"/>
      <c r="AS2" s="1454"/>
      <c r="AT2" s="1454"/>
      <c r="AU2" s="1454"/>
      <c r="AV2" s="1454" t="s">
        <v>11</v>
      </c>
      <c r="AW2" s="1454"/>
      <c r="AX2" s="1454"/>
      <c r="AY2" s="1454"/>
      <c r="AZ2" s="1454"/>
      <c r="BA2" s="1454"/>
      <c r="BB2" s="1454"/>
    </row>
    <row r="3" spans="2:54" ht="12.75" customHeight="1" x14ac:dyDescent="0.2">
      <c r="B3" s="1446"/>
      <c r="C3" s="1446"/>
      <c r="D3" s="1446"/>
      <c r="E3" s="1446"/>
      <c r="F3" s="1451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  <c r="T3" s="1452"/>
      <c r="U3" s="1452"/>
      <c r="V3" s="1452"/>
      <c r="W3" s="1452"/>
      <c r="X3" s="1452"/>
      <c r="Y3" s="1452"/>
      <c r="Z3" s="1452"/>
      <c r="AA3" s="1452"/>
      <c r="AB3" s="1452"/>
      <c r="AC3" s="1452"/>
      <c r="AD3" s="1452"/>
      <c r="AE3" s="1452"/>
      <c r="AF3" s="1452"/>
      <c r="AG3" s="1452"/>
      <c r="AH3" s="1452"/>
      <c r="AI3" s="1452"/>
      <c r="AJ3" s="1452"/>
      <c r="AK3" s="1452"/>
      <c r="AL3" s="1452"/>
      <c r="AM3" s="1452"/>
      <c r="AN3" s="1452"/>
      <c r="AO3" s="1452"/>
      <c r="AP3" s="1453"/>
      <c r="AQ3" s="1455" t="s">
        <v>72</v>
      </c>
      <c r="AR3" s="1455"/>
      <c r="AS3" s="1455"/>
      <c r="AT3" s="1455"/>
      <c r="AU3" s="1455"/>
      <c r="AV3" s="1455" t="s">
        <v>72</v>
      </c>
      <c r="AW3" s="1455"/>
      <c r="AX3" s="1455"/>
      <c r="AY3" s="1455"/>
      <c r="AZ3" s="1455"/>
      <c r="BA3" s="1455"/>
      <c r="BB3" s="1455"/>
    </row>
    <row r="4" spans="2:54" ht="13.5" customHeight="1" x14ac:dyDescent="0.2">
      <c r="B4" s="1447"/>
      <c r="C4" s="1447"/>
      <c r="D4" s="1447"/>
      <c r="E4" s="1447"/>
      <c r="F4" s="1456" t="s">
        <v>288</v>
      </c>
      <c r="G4" s="1456"/>
      <c r="H4" s="1456"/>
      <c r="I4" s="1456"/>
      <c r="J4" s="1456"/>
      <c r="K4" s="1456"/>
      <c r="L4" s="1456"/>
      <c r="M4" s="1456"/>
      <c r="N4" s="1456"/>
      <c r="O4" s="1456"/>
      <c r="P4" s="1456"/>
      <c r="Q4" s="1456"/>
      <c r="R4" s="1456"/>
      <c r="S4" s="1456"/>
      <c r="T4" s="1456"/>
      <c r="U4" s="1456"/>
      <c r="V4" s="1456"/>
      <c r="W4" s="1456"/>
      <c r="X4" s="1456"/>
      <c r="Y4" s="1456"/>
      <c r="Z4" s="1456"/>
      <c r="AA4" s="1456"/>
      <c r="AB4" s="1456"/>
      <c r="AC4" s="1456"/>
      <c r="AD4" s="1456"/>
      <c r="AE4" s="1456"/>
      <c r="AF4" s="1456"/>
      <c r="AG4" s="1456"/>
      <c r="AH4" s="1456"/>
      <c r="AI4" s="1456"/>
      <c r="AJ4" s="1456"/>
      <c r="AK4" s="1456"/>
      <c r="AL4" s="1456"/>
      <c r="AM4" s="1456"/>
      <c r="AN4" s="1456"/>
      <c r="AO4" s="1456"/>
      <c r="AP4" s="1456"/>
      <c r="AQ4" s="1866" t="str">
        <f>IF('INGRESO DE DATOS'!C145&lt;&gt;"",'INGRESO DE DATOS'!C145,"")</f>
        <v/>
      </c>
      <c r="AR4" s="1867"/>
      <c r="AS4" s="1867"/>
      <c r="AT4" s="1867"/>
      <c r="AU4" s="1868"/>
      <c r="AV4" s="1866" t="str">
        <f>IF('INGRESO DE DATOS'!C146&lt;&gt;"",'INGRESO DE DATOS'!C146,"")</f>
        <v/>
      </c>
      <c r="AW4" s="1867"/>
      <c r="AX4" s="1867"/>
      <c r="AY4" s="1867"/>
      <c r="AZ4" s="1867"/>
      <c r="BA4" s="1867"/>
      <c r="BB4" s="1868"/>
    </row>
    <row r="5" spans="2:54" ht="3" customHeight="1" x14ac:dyDescent="0.2">
      <c r="B5" s="32"/>
      <c r="C5" s="33"/>
      <c r="D5" s="33"/>
      <c r="E5" s="33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7"/>
      <c r="AF5" s="717"/>
      <c r="AG5" s="717"/>
      <c r="AH5" s="717"/>
      <c r="AI5" s="717"/>
      <c r="AJ5" s="717"/>
      <c r="AK5" s="717"/>
      <c r="AL5" s="717"/>
      <c r="AM5" s="717"/>
      <c r="AN5" s="717"/>
      <c r="AO5" s="717"/>
      <c r="AP5" s="717"/>
      <c r="AQ5" s="718"/>
      <c r="AR5" s="718"/>
      <c r="AS5" s="718"/>
      <c r="AT5" s="718"/>
      <c r="AU5" s="718"/>
      <c r="AV5" s="718"/>
      <c r="AW5" s="718"/>
      <c r="AX5" s="718"/>
      <c r="AY5" s="718"/>
      <c r="AZ5" s="718"/>
      <c r="BA5" s="718"/>
      <c r="BB5" s="719"/>
    </row>
    <row r="6" spans="2:54" s="730" customFormat="1" ht="10.5" customHeight="1" x14ac:dyDescent="0.2">
      <c r="B6" s="720"/>
      <c r="C6" s="637" t="s">
        <v>30</v>
      </c>
      <c r="D6" s="721"/>
      <c r="E6" s="721"/>
      <c r="F6" s="755"/>
      <c r="G6" s="723"/>
      <c r="H6" s="723"/>
      <c r="I6" s="721"/>
      <c r="J6" s="636" t="s">
        <v>62</v>
      </c>
      <c r="K6" s="723"/>
      <c r="L6" s="723"/>
      <c r="M6" s="723"/>
      <c r="N6" s="723"/>
      <c r="O6" s="723"/>
      <c r="P6" s="723"/>
      <c r="Q6" s="723"/>
      <c r="R6" s="755"/>
      <c r="S6" s="756"/>
      <c r="T6" s="756"/>
      <c r="U6" s="756"/>
      <c r="V6" s="756"/>
      <c r="W6" s="756"/>
      <c r="X6" s="756"/>
      <c r="Y6" s="756"/>
      <c r="Z6" s="756"/>
      <c r="AA6" s="756"/>
      <c r="AB6" s="756"/>
      <c r="AC6" s="756"/>
      <c r="AD6" s="756"/>
      <c r="AE6" s="756"/>
      <c r="AF6" s="756"/>
      <c r="AG6" s="756"/>
      <c r="AH6" s="721"/>
      <c r="AI6" s="723"/>
      <c r="AJ6" s="723"/>
      <c r="AK6" s="636" t="s">
        <v>75</v>
      </c>
      <c r="AL6" s="723"/>
      <c r="AM6" s="721"/>
      <c r="AN6" s="755"/>
      <c r="AO6" s="723"/>
      <c r="AP6" s="731"/>
      <c r="AQ6" s="726"/>
      <c r="AR6" s="636" t="s">
        <v>65</v>
      </c>
      <c r="AS6" s="726"/>
      <c r="AT6" s="726"/>
      <c r="AU6" s="755" t="s">
        <v>97</v>
      </c>
      <c r="AV6" s="726"/>
      <c r="AW6" s="726"/>
      <c r="AX6" s="726"/>
      <c r="AY6" s="728" t="s">
        <v>64</v>
      </c>
      <c r="AZ6" s="726"/>
      <c r="BA6" s="755"/>
      <c r="BB6" s="729"/>
    </row>
    <row r="7" spans="2:54" s="730" customFormat="1" ht="2.25" customHeight="1" x14ac:dyDescent="0.2">
      <c r="B7" s="720"/>
      <c r="C7" s="637"/>
      <c r="D7" s="721"/>
      <c r="E7" s="721"/>
      <c r="F7" s="723"/>
      <c r="G7" s="723"/>
      <c r="H7" s="723"/>
      <c r="I7" s="721"/>
      <c r="J7" s="731"/>
      <c r="K7" s="723"/>
      <c r="L7" s="723"/>
      <c r="M7" s="723"/>
      <c r="N7" s="723"/>
      <c r="O7" s="723"/>
      <c r="P7" s="723"/>
      <c r="Q7" s="723"/>
      <c r="R7" s="723"/>
      <c r="S7" s="723"/>
      <c r="T7" s="723"/>
      <c r="U7" s="723"/>
      <c r="V7" s="723"/>
      <c r="W7" s="723"/>
      <c r="X7" s="723"/>
      <c r="Y7" s="723"/>
      <c r="Z7" s="723"/>
      <c r="AA7" s="723"/>
      <c r="AB7" s="723"/>
      <c r="AC7" s="723"/>
      <c r="AD7" s="723"/>
      <c r="AE7" s="723"/>
      <c r="AF7" s="723"/>
      <c r="AG7" s="723"/>
      <c r="AH7" s="721"/>
      <c r="AI7" s="723"/>
      <c r="AJ7" s="723"/>
      <c r="AK7" s="723"/>
      <c r="AL7" s="723"/>
      <c r="AM7" s="721"/>
      <c r="AN7" s="723"/>
      <c r="AO7" s="723"/>
      <c r="AP7" s="723"/>
      <c r="AQ7" s="726"/>
      <c r="AR7" s="723"/>
      <c r="AS7" s="726"/>
      <c r="AT7" s="726"/>
      <c r="AU7" s="726"/>
      <c r="AV7" s="726"/>
      <c r="AW7" s="726"/>
      <c r="AX7" s="726"/>
      <c r="AY7" s="726"/>
      <c r="AZ7" s="726"/>
      <c r="BA7" s="726"/>
      <c r="BB7" s="729"/>
    </row>
    <row r="8" spans="2:54" s="730" customFormat="1" ht="11.25" customHeight="1" x14ac:dyDescent="0.2">
      <c r="B8" s="720"/>
      <c r="C8" s="637" t="s">
        <v>63</v>
      </c>
      <c r="D8" s="721"/>
      <c r="E8" s="721"/>
      <c r="F8" s="755" t="s">
        <v>97</v>
      </c>
      <c r="G8" s="723"/>
      <c r="H8" s="723"/>
      <c r="I8" s="721"/>
      <c r="J8" s="636" t="s">
        <v>76</v>
      </c>
      <c r="K8" s="723"/>
      <c r="L8" s="723"/>
      <c r="M8" s="723"/>
      <c r="N8" s="723"/>
      <c r="O8" s="723"/>
      <c r="P8" s="723"/>
      <c r="Q8" s="723"/>
      <c r="R8" s="755"/>
      <c r="S8" s="756"/>
      <c r="T8" s="756"/>
      <c r="U8" s="756"/>
      <c r="V8" s="756"/>
      <c r="W8" s="756"/>
      <c r="X8" s="756"/>
      <c r="Y8" s="756"/>
      <c r="Z8" s="756"/>
      <c r="AA8" s="756"/>
      <c r="AB8" s="756"/>
      <c r="AC8" s="756"/>
      <c r="AD8" s="756"/>
      <c r="AE8" s="756"/>
      <c r="AF8" s="756"/>
      <c r="AG8" s="756"/>
      <c r="AH8" s="721"/>
      <c r="AI8" s="723"/>
      <c r="AJ8" s="723"/>
      <c r="AK8" s="732" t="s">
        <v>91</v>
      </c>
      <c r="AL8" s="723"/>
      <c r="AM8" s="721"/>
      <c r="AN8" s="755"/>
      <c r="AO8" s="723"/>
      <c r="AP8" s="723"/>
      <c r="AQ8" s="726"/>
      <c r="AR8" s="732" t="s">
        <v>90</v>
      </c>
      <c r="AS8" s="726"/>
      <c r="AT8" s="726"/>
      <c r="AU8" s="755" t="s">
        <v>97</v>
      </c>
      <c r="AV8" s="726"/>
      <c r="AW8" s="726"/>
      <c r="AX8" s="726"/>
      <c r="AY8" s="726"/>
      <c r="AZ8" s="726"/>
      <c r="BA8" s="726"/>
      <c r="BB8" s="729"/>
    </row>
    <row r="9" spans="2:54" ht="3" customHeight="1" x14ac:dyDescent="0.2">
      <c r="B9" s="641"/>
      <c r="C9" s="642"/>
      <c r="D9" s="642"/>
      <c r="E9" s="642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4"/>
      <c r="AJ9" s="734"/>
      <c r="AK9" s="734"/>
      <c r="AL9" s="734"/>
      <c r="AM9" s="734"/>
      <c r="AN9" s="734"/>
      <c r="AO9" s="734"/>
      <c r="AP9" s="734"/>
      <c r="AQ9" s="736"/>
      <c r="AR9" s="736"/>
      <c r="AS9" s="736"/>
      <c r="AT9" s="736"/>
      <c r="AU9" s="736"/>
      <c r="AV9" s="736"/>
      <c r="AW9" s="736"/>
      <c r="AX9" s="736"/>
      <c r="AY9" s="736"/>
      <c r="AZ9" s="736"/>
      <c r="BA9" s="736"/>
      <c r="BB9" s="737"/>
    </row>
    <row r="10" spans="2:54" s="626" customFormat="1" ht="11.25" customHeight="1" x14ac:dyDescent="0.2">
      <c r="B10" s="1622" t="s">
        <v>77</v>
      </c>
      <c r="C10" s="1623"/>
      <c r="D10" s="1623"/>
      <c r="E10" s="1623" t="s">
        <v>48</v>
      </c>
      <c r="F10" s="1623"/>
      <c r="G10" s="1623"/>
      <c r="H10" s="1623"/>
      <c r="I10" s="1623"/>
      <c r="J10" s="1626"/>
      <c r="K10" s="1631" t="s">
        <v>41</v>
      </c>
      <c r="L10" s="1631"/>
      <c r="M10" s="1631"/>
      <c r="N10" s="1631"/>
      <c r="O10" s="1631"/>
      <c r="P10" s="1631"/>
      <c r="Q10" s="1631"/>
      <c r="R10" s="1631"/>
      <c r="S10" s="1631"/>
      <c r="T10" s="1631"/>
      <c r="U10" s="1631"/>
      <c r="V10" s="1618" t="s">
        <v>40</v>
      </c>
      <c r="W10" s="1619"/>
      <c r="X10" s="1619"/>
      <c r="Y10" s="1619"/>
      <c r="Z10" s="1619"/>
      <c r="AA10" s="1619"/>
      <c r="AB10" s="1619"/>
      <c r="AC10" s="1619"/>
      <c r="AD10" s="1619"/>
      <c r="AE10" s="1619"/>
      <c r="AF10" s="1620"/>
      <c r="AG10" s="1618" t="s">
        <v>42</v>
      </c>
      <c r="AH10" s="1619"/>
      <c r="AI10" s="1619"/>
      <c r="AJ10" s="1619"/>
      <c r="AK10" s="1619"/>
      <c r="AL10" s="1619"/>
      <c r="AM10" s="1619"/>
      <c r="AN10" s="1619"/>
      <c r="AO10" s="1619"/>
      <c r="AP10" s="1619"/>
      <c r="AQ10" s="1620"/>
      <c r="AR10" s="1618" t="s">
        <v>43</v>
      </c>
      <c r="AS10" s="1619"/>
      <c r="AT10" s="1619"/>
      <c r="AU10" s="1619"/>
      <c r="AV10" s="1619"/>
      <c r="AW10" s="1619"/>
      <c r="AX10" s="1619"/>
      <c r="AY10" s="1619"/>
      <c r="AZ10" s="1619"/>
      <c r="BA10" s="1619"/>
      <c r="BB10" s="1620"/>
    </row>
    <row r="11" spans="2:54" s="626" customFormat="1" ht="19.5" customHeight="1" x14ac:dyDescent="0.2">
      <c r="B11" s="1624"/>
      <c r="C11" s="1625"/>
      <c r="D11" s="1625"/>
      <c r="E11" s="1625"/>
      <c r="F11" s="1625"/>
      <c r="G11" s="1625"/>
      <c r="H11" s="1625"/>
      <c r="I11" s="1625"/>
      <c r="J11" s="1627"/>
      <c r="K11" s="1621" t="s">
        <v>49</v>
      </c>
      <c r="L11" s="1621"/>
      <c r="M11" s="1621"/>
      <c r="N11" s="1621" t="s">
        <v>89</v>
      </c>
      <c r="O11" s="1621"/>
      <c r="P11" s="1621"/>
      <c r="Q11" s="1621"/>
      <c r="R11" s="1621" t="s">
        <v>53</v>
      </c>
      <c r="S11" s="1621"/>
      <c r="T11" s="1621"/>
      <c r="U11" s="1621"/>
      <c r="V11" s="1621" t="s">
        <v>49</v>
      </c>
      <c r="W11" s="1621"/>
      <c r="X11" s="1621"/>
      <c r="Y11" s="1621" t="s">
        <v>89</v>
      </c>
      <c r="Z11" s="1621"/>
      <c r="AA11" s="1621"/>
      <c r="AB11" s="1621"/>
      <c r="AC11" s="1621" t="s">
        <v>53</v>
      </c>
      <c r="AD11" s="1621"/>
      <c r="AE11" s="1621"/>
      <c r="AF11" s="1621"/>
      <c r="AG11" s="1621" t="s">
        <v>49</v>
      </c>
      <c r="AH11" s="1621"/>
      <c r="AI11" s="1621"/>
      <c r="AJ11" s="1621" t="s">
        <v>89</v>
      </c>
      <c r="AK11" s="1621"/>
      <c r="AL11" s="1621"/>
      <c r="AM11" s="1621"/>
      <c r="AN11" s="1621" t="s">
        <v>53</v>
      </c>
      <c r="AO11" s="1621"/>
      <c r="AP11" s="1621"/>
      <c r="AQ11" s="1621"/>
      <c r="AR11" s="1621" t="s">
        <v>49</v>
      </c>
      <c r="AS11" s="1621"/>
      <c r="AT11" s="1621"/>
      <c r="AU11" s="1621" t="s">
        <v>89</v>
      </c>
      <c r="AV11" s="1621"/>
      <c r="AW11" s="1621"/>
      <c r="AX11" s="1621"/>
      <c r="AY11" s="1621" t="s">
        <v>53</v>
      </c>
      <c r="AZ11" s="1621"/>
      <c r="BA11" s="1621"/>
      <c r="BB11" s="1621"/>
    </row>
    <row r="12" spans="2:54" ht="10.5" customHeight="1" x14ac:dyDescent="0.2">
      <c r="B12" s="1632">
        <v>1</v>
      </c>
      <c r="C12" s="1633"/>
      <c r="D12" s="1633"/>
      <c r="E12" s="1599" t="e">
        <f>IF('INGRESO DE DATOS'!A151&lt;&gt;"",'INGRESO DE DATOS'!A151,"")</f>
        <v>#REF!</v>
      </c>
      <c r="F12" s="1599"/>
      <c r="G12" s="1599"/>
      <c r="H12" s="1599"/>
      <c r="I12" s="1599"/>
      <c r="J12" s="1869"/>
      <c r="K12" s="1611"/>
      <c r="L12" s="1611"/>
      <c r="M12" s="1611"/>
      <c r="N12" s="1611"/>
      <c r="O12" s="1611"/>
      <c r="P12" s="1611"/>
      <c r="Q12" s="1611"/>
      <c r="R12" s="1611"/>
      <c r="S12" s="1611"/>
      <c r="T12" s="1611"/>
      <c r="U12" s="1611"/>
      <c r="V12" s="1611"/>
      <c r="W12" s="1611"/>
      <c r="X12" s="1611"/>
      <c r="Y12" s="1611"/>
      <c r="Z12" s="161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1611"/>
      <c r="AM12" s="1611"/>
      <c r="AN12" s="1611"/>
      <c r="AO12" s="1611"/>
      <c r="AP12" s="1611"/>
      <c r="AQ12" s="1611"/>
      <c r="AR12" s="1611"/>
      <c r="AS12" s="1611"/>
      <c r="AT12" s="1611"/>
      <c r="AU12" s="1611"/>
      <c r="AV12" s="1611"/>
      <c r="AW12" s="1611"/>
      <c r="AX12" s="1611"/>
      <c r="AY12" s="1611"/>
      <c r="AZ12" s="1611"/>
      <c r="BA12" s="1611"/>
      <c r="BB12" s="1611"/>
    </row>
    <row r="13" spans="2:54" ht="10.5" customHeight="1" x14ac:dyDescent="0.2">
      <c r="B13" s="1478">
        <v>2</v>
      </c>
      <c r="C13" s="1479"/>
      <c r="D13" s="1479"/>
      <c r="E13" s="1480" t="str">
        <f>IF('INGRESO DE DATOS'!A152&lt;&gt;"",'INGRESO DE DATOS'!A152,"")</f>
        <v/>
      </c>
      <c r="F13" s="1480"/>
      <c r="G13" s="1480"/>
      <c r="H13" s="1480"/>
      <c r="I13" s="1480"/>
      <c r="J13" s="1617"/>
      <c r="K13" s="1611"/>
      <c r="L13" s="1611"/>
      <c r="M13" s="1611"/>
      <c r="N13" s="1611"/>
      <c r="O13" s="1611"/>
      <c r="P13" s="1611"/>
      <c r="Q13" s="1611"/>
      <c r="R13" s="1611"/>
      <c r="S13" s="1611"/>
      <c r="T13" s="1611"/>
      <c r="U13" s="1611"/>
      <c r="V13" s="1611"/>
      <c r="W13" s="1611"/>
      <c r="X13" s="1611"/>
      <c r="Y13" s="1611"/>
      <c r="Z13" s="1611"/>
      <c r="AA13" s="1611"/>
      <c r="AB13" s="1611"/>
      <c r="AC13" s="1611"/>
      <c r="AD13" s="1611"/>
      <c r="AE13" s="1611"/>
      <c r="AF13" s="1611"/>
      <c r="AG13" s="1611"/>
      <c r="AH13" s="1611"/>
      <c r="AI13" s="1611"/>
      <c r="AJ13" s="1611"/>
      <c r="AK13" s="1611"/>
      <c r="AL13" s="1611"/>
      <c r="AM13" s="1611"/>
      <c r="AN13" s="1611"/>
      <c r="AO13" s="1611"/>
      <c r="AP13" s="1611"/>
      <c r="AQ13" s="1611"/>
      <c r="AR13" s="1611"/>
      <c r="AS13" s="1611"/>
      <c r="AT13" s="1611"/>
      <c r="AU13" s="1611"/>
      <c r="AV13" s="1611"/>
      <c r="AW13" s="1611"/>
      <c r="AX13" s="1611"/>
      <c r="AY13" s="1611"/>
      <c r="AZ13" s="1611"/>
      <c r="BA13" s="1611"/>
      <c r="BB13" s="1611"/>
    </row>
    <row r="14" spans="2:54" ht="10.5" customHeight="1" x14ac:dyDescent="0.2">
      <c r="B14" s="1478">
        <v>3</v>
      </c>
      <c r="C14" s="1479"/>
      <c r="D14" s="1479"/>
      <c r="E14" s="1480" t="str">
        <f>IF('INGRESO DE DATOS'!A153&lt;&gt;"",'INGRESO DE DATOS'!A153,"")</f>
        <v/>
      </c>
      <c r="F14" s="1480"/>
      <c r="G14" s="1480"/>
      <c r="H14" s="1480"/>
      <c r="I14" s="1480"/>
      <c r="J14" s="1617"/>
      <c r="K14" s="1611"/>
      <c r="L14" s="1611"/>
      <c r="M14" s="1611"/>
      <c r="N14" s="1611"/>
      <c r="O14" s="1611"/>
      <c r="P14" s="1611"/>
      <c r="Q14" s="1611"/>
      <c r="R14" s="1611"/>
      <c r="S14" s="1611"/>
      <c r="T14" s="1611"/>
      <c r="U14" s="1611"/>
      <c r="V14" s="1611"/>
      <c r="W14" s="1611"/>
      <c r="X14" s="1611"/>
      <c r="Y14" s="1611"/>
      <c r="Z14" s="1611"/>
      <c r="AA14" s="1611"/>
      <c r="AB14" s="1611"/>
      <c r="AC14" s="1611"/>
      <c r="AD14" s="1611"/>
      <c r="AE14" s="1611"/>
      <c r="AF14" s="1611"/>
      <c r="AG14" s="1611"/>
      <c r="AH14" s="1611"/>
      <c r="AI14" s="1611"/>
      <c r="AJ14" s="1611"/>
      <c r="AK14" s="1611"/>
      <c r="AL14" s="1611"/>
      <c r="AM14" s="1611"/>
      <c r="AN14" s="1611"/>
      <c r="AO14" s="1611"/>
      <c r="AP14" s="1611"/>
      <c r="AQ14" s="1611"/>
      <c r="AR14" s="1611"/>
      <c r="AS14" s="1611"/>
      <c r="AT14" s="1611"/>
      <c r="AU14" s="1611"/>
      <c r="AV14" s="1611"/>
      <c r="AW14" s="1611"/>
      <c r="AX14" s="1611"/>
      <c r="AY14" s="1611"/>
      <c r="AZ14" s="1611"/>
      <c r="BA14" s="1611"/>
      <c r="BB14" s="1611"/>
    </row>
    <row r="15" spans="2:54" ht="10.5" customHeight="1" x14ac:dyDescent="0.2">
      <c r="B15" s="1478">
        <v>4</v>
      </c>
      <c r="C15" s="1479"/>
      <c r="D15" s="1479"/>
      <c r="E15" s="1480" t="str">
        <f>IF('INGRESO DE DATOS'!A154&lt;&gt;"",'INGRESO DE DATOS'!A154,"")</f>
        <v/>
      </c>
      <c r="F15" s="1480"/>
      <c r="G15" s="1480"/>
      <c r="H15" s="1480"/>
      <c r="I15" s="1480"/>
      <c r="J15" s="1617"/>
      <c r="K15" s="1611"/>
      <c r="L15" s="1611"/>
      <c r="M15" s="1611"/>
      <c r="N15" s="1611"/>
      <c r="O15" s="1611"/>
      <c r="P15" s="1611"/>
      <c r="Q15" s="1611"/>
      <c r="R15" s="1611"/>
      <c r="S15" s="1611"/>
      <c r="T15" s="1611"/>
      <c r="U15" s="1611"/>
      <c r="V15" s="1611"/>
      <c r="W15" s="1611"/>
      <c r="X15" s="1611"/>
      <c r="Y15" s="1611"/>
      <c r="Z15" s="1611"/>
      <c r="AA15" s="1611"/>
      <c r="AB15" s="1611"/>
      <c r="AC15" s="1611"/>
      <c r="AD15" s="1611"/>
      <c r="AE15" s="1611"/>
      <c r="AF15" s="1611"/>
      <c r="AG15" s="1611"/>
      <c r="AH15" s="1611"/>
      <c r="AI15" s="1611"/>
      <c r="AJ15" s="1611"/>
      <c r="AK15" s="1611"/>
      <c r="AL15" s="1611"/>
      <c r="AM15" s="1611"/>
      <c r="AN15" s="1611"/>
      <c r="AO15" s="1611"/>
      <c r="AP15" s="1611"/>
      <c r="AQ15" s="1611"/>
      <c r="AR15" s="1611"/>
      <c r="AS15" s="1611"/>
      <c r="AT15" s="1611"/>
      <c r="AU15" s="1611"/>
      <c r="AV15" s="1611"/>
      <c r="AW15" s="1611"/>
      <c r="AX15" s="1611"/>
      <c r="AY15" s="1611"/>
      <c r="AZ15" s="1611"/>
      <c r="BA15" s="1611"/>
      <c r="BB15" s="1611"/>
    </row>
    <row r="16" spans="2:54" ht="10.5" customHeight="1" x14ac:dyDescent="0.2">
      <c r="B16" s="1478">
        <v>5</v>
      </c>
      <c r="C16" s="1479"/>
      <c r="D16" s="1479"/>
      <c r="E16" s="1480" t="str">
        <f>IF('INGRESO DE DATOS'!A155&lt;&gt;"",'INGRESO DE DATOS'!A155,"")</f>
        <v/>
      </c>
      <c r="F16" s="1480"/>
      <c r="G16" s="1480"/>
      <c r="H16" s="1480"/>
      <c r="I16" s="1480"/>
      <c r="J16" s="1617"/>
      <c r="K16" s="1611"/>
      <c r="L16" s="1611"/>
      <c r="M16" s="1611"/>
      <c r="N16" s="1611"/>
      <c r="O16" s="1611"/>
      <c r="P16" s="1611"/>
      <c r="Q16" s="1611"/>
      <c r="R16" s="1611"/>
      <c r="S16" s="1611"/>
      <c r="T16" s="1611"/>
      <c r="U16" s="1611"/>
      <c r="V16" s="1611"/>
      <c r="W16" s="1611"/>
      <c r="X16" s="1611"/>
      <c r="Y16" s="1611"/>
      <c r="Z16" s="1611"/>
      <c r="AA16" s="1611"/>
      <c r="AB16" s="1611"/>
      <c r="AC16" s="1611"/>
      <c r="AD16" s="1611"/>
      <c r="AE16" s="1611"/>
      <c r="AF16" s="1611"/>
      <c r="AG16" s="1611"/>
      <c r="AH16" s="1611"/>
      <c r="AI16" s="1611"/>
      <c r="AJ16" s="1611"/>
      <c r="AK16" s="1611"/>
      <c r="AL16" s="1611"/>
      <c r="AM16" s="1611"/>
      <c r="AN16" s="1611"/>
      <c r="AO16" s="1611"/>
      <c r="AP16" s="1611"/>
      <c r="AQ16" s="1611"/>
      <c r="AR16" s="1611"/>
      <c r="AS16" s="1611"/>
      <c r="AT16" s="1611"/>
      <c r="AU16" s="1611"/>
      <c r="AV16" s="1611"/>
      <c r="AW16" s="1611"/>
      <c r="AX16" s="1611"/>
      <c r="AY16" s="1611"/>
      <c r="AZ16" s="1611"/>
      <c r="BA16" s="1611"/>
      <c r="BB16" s="1611"/>
    </row>
    <row r="17" spans="2:54" ht="10.5" customHeight="1" x14ac:dyDescent="0.2">
      <c r="B17" s="1478">
        <v>6</v>
      </c>
      <c r="C17" s="1479"/>
      <c r="D17" s="1479"/>
      <c r="E17" s="1480" t="str">
        <f>IF('INGRESO DE DATOS'!A156&lt;&gt;"",'INGRESO DE DATOS'!A156,"")</f>
        <v/>
      </c>
      <c r="F17" s="1480"/>
      <c r="G17" s="1480"/>
      <c r="H17" s="1480"/>
      <c r="I17" s="1480"/>
      <c r="J17" s="1617"/>
      <c r="K17" s="1611"/>
      <c r="L17" s="1611"/>
      <c r="M17" s="1611"/>
      <c r="N17" s="1611"/>
      <c r="O17" s="1611"/>
      <c r="P17" s="1611"/>
      <c r="Q17" s="1611"/>
      <c r="R17" s="1611"/>
      <c r="S17" s="1611"/>
      <c r="T17" s="1611"/>
      <c r="U17" s="1611"/>
      <c r="V17" s="1611"/>
      <c r="W17" s="1611"/>
      <c r="X17" s="1611"/>
      <c r="Y17" s="1611"/>
      <c r="Z17" s="1611"/>
      <c r="AA17" s="1611"/>
      <c r="AB17" s="1611"/>
      <c r="AC17" s="1611"/>
      <c r="AD17" s="1611"/>
      <c r="AE17" s="1611"/>
      <c r="AF17" s="1611"/>
      <c r="AG17" s="1611"/>
      <c r="AH17" s="1611"/>
      <c r="AI17" s="1611"/>
      <c r="AJ17" s="1611"/>
      <c r="AK17" s="1611"/>
      <c r="AL17" s="1611"/>
      <c r="AM17" s="1611"/>
      <c r="AN17" s="1611"/>
      <c r="AO17" s="1611"/>
      <c r="AP17" s="1611"/>
      <c r="AQ17" s="1611"/>
      <c r="AR17" s="1611"/>
      <c r="AS17" s="1611"/>
      <c r="AT17" s="1611"/>
      <c r="AU17" s="1611"/>
      <c r="AV17" s="1611"/>
      <c r="AW17" s="1611"/>
      <c r="AX17" s="1611"/>
      <c r="AY17" s="1611"/>
      <c r="AZ17" s="1611"/>
      <c r="BA17" s="1611"/>
      <c r="BB17" s="1611"/>
    </row>
    <row r="18" spans="2:54" ht="10.5" customHeight="1" x14ac:dyDescent="0.2">
      <c r="B18" s="1614" t="s">
        <v>82</v>
      </c>
      <c r="C18" s="1615"/>
      <c r="D18" s="1615"/>
      <c r="E18" s="1615"/>
      <c r="F18" s="1615"/>
      <c r="G18" s="1615"/>
      <c r="H18" s="1615"/>
      <c r="I18" s="1615"/>
      <c r="J18" s="1615"/>
      <c r="K18" s="1615"/>
      <c r="L18" s="1615"/>
      <c r="M18" s="1615"/>
      <c r="N18" s="1615"/>
      <c r="O18" s="1615"/>
      <c r="P18" s="1615"/>
      <c r="Q18" s="1615"/>
      <c r="R18" s="1615"/>
      <c r="S18" s="1615"/>
      <c r="T18" s="1615"/>
      <c r="U18" s="1615"/>
      <c r="V18" s="1615"/>
      <c r="W18" s="1615"/>
      <c r="X18" s="1615"/>
      <c r="Y18" s="1615"/>
      <c r="Z18" s="1615"/>
      <c r="AA18" s="1615"/>
      <c r="AB18" s="1615"/>
      <c r="AC18" s="1615"/>
      <c r="AD18" s="1615"/>
      <c r="AE18" s="1615"/>
      <c r="AF18" s="1615"/>
      <c r="AG18" s="1615"/>
      <c r="AH18" s="1615"/>
      <c r="AI18" s="1615"/>
      <c r="AJ18" s="1615"/>
      <c r="AK18" s="1615"/>
      <c r="AL18" s="1615"/>
      <c r="AM18" s="1615"/>
      <c r="AN18" s="1615"/>
      <c r="AO18" s="1615"/>
      <c r="AP18" s="1615"/>
      <c r="AQ18" s="1615"/>
      <c r="AR18" s="1615"/>
      <c r="AS18" s="1615"/>
      <c r="AT18" s="1615"/>
      <c r="AU18" s="1615"/>
      <c r="AV18" s="1615"/>
      <c r="AW18" s="1615"/>
      <c r="AX18" s="1615"/>
      <c r="AY18" s="1615"/>
      <c r="AZ18" s="1615"/>
      <c r="BA18" s="1615"/>
      <c r="BB18" s="1616"/>
    </row>
    <row r="19" spans="2:54" ht="10.5" customHeight="1" x14ac:dyDescent="0.2">
      <c r="B19" s="1612">
        <v>7</v>
      </c>
      <c r="C19" s="1613"/>
      <c r="D19" s="1613"/>
      <c r="E19" s="1480" t="str">
        <f>IF('INGRESO DE DATOS'!A158&lt;&gt;"",'INGRESO DE DATOS'!A158,"")</f>
        <v/>
      </c>
      <c r="F19" s="1480"/>
      <c r="G19" s="1480"/>
      <c r="H19" s="1480"/>
      <c r="I19" s="1480"/>
      <c r="J19" s="1617"/>
      <c r="K19" s="1611"/>
      <c r="L19" s="1611"/>
      <c r="M19" s="1611"/>
      <c r="N19" s="1611"/>
      <c r="O19" s="1611"/>
      <c r="P19" s="1611"/>
      <c r="Q19" s="1611"/>
      <c r="R19" s="1611"/>
      <c r="S19" s="1611"/>
      <c r="T19" s="1611"/>
      <c r="U19" s="1611"/>
      <c r="V19" s="1611"/>
      <c r="W19" s="1611"/>
      <c r="X19" s="1611"/>
      <c r="Y19" s="1611"/>
      <c r="Z19" s="1611"/>
      <c r="AA19" s="1611"/>
      <c r="AB19" s="1611"/>
      <c r="AC19" s="1611"/>
      <c r="AD19" s="1611"/>
      <c r="AE19" s="1611"/>
      <c r="AF19" s="1611"/>
      <c r="AG19" s="1611"/>
      <c r="AH19" s="1611"/>
      <c r="AI19" s="1611"/>
      <c r="AJ19" s="1611"/>
      <c r="AK19" s="1611"/>
      <c r="AL19" s="1611"/>
      <c r="AM19" s="1611"/>
      <c r="AN19" s="1611"/>
      <c r="AO19" s="1611"/>
      <c r="AP19" s="1611"/>
      <c r="AQ19" s="1611"/>
      <c r="AR19" s="1611"/>
      <c r="AS19" s="1611"/>
      <c r="AT19" s="1611"/>
      <c r="AU19" s="1611"/>
      <c r="AV19" s="1611"/>
      <c r="AW19" s="1611"/>
      <c r="AX19" s="1611"/>
      <c r="AY19" s="1611"/>
      <c r="AZ19" s="1611"/>
      <c r="BA19" s="1611"/>
      <c r="BB19" s="1611"/>
    </row>
    <row r="20" spans="2:54" ht="10.5" customHeight="1" x14ac:dyDescent="0.2">
      <c r="B20" s="1612">
        <v>8</v>
      </c>
      <c r="C20" s="1613"/>
      <c r="D20" s="1613"/>
      <c r="E20" s="1480" t="str">
        <f>IF('INGRESO DE DATOS'!A159&lt;&gt;"",'INGRESO DE DATOS'!A159,"")</f>
        <v/>
      </c>
      <c r="F20" s="1480"/>
      <c r="G20" s="1480"/>
      <c r="H20" s="1480"/>
      <c r="I20" s="1480"/>
      <c r="J20" s="1617"/>
      <c r="K20" s="1611"/>
      <c r="L20" s="1611"/>
      <c r="M20" s="1611"/>
      <c r="N20" s="1611"/>
      <c r="O20" s="1611"/>
      <c r="P20" s="1611"/>
      <c r="Q20" s="1611"/>
      <c r="R20" s="1611"/>
      <c r="S20" s="1611"/>
      <c r="T20" s="1611"/>
      <c r="U20" s="1611"/>
      <c r="V20" s="1611"/>
      <c r="W20" s="1611"/>
      <c r="X20" s="1611"/>
      <c r="Y20" s="1611"/>
      <c r="Z20" s="1611"/>
      <c r="AA20" s="1611"/>
      <c r="AB20" s="1611"/>
      <c r="AC20" s="1611"/>
      <c r="AD20" s="1611"/>
      <c r="AE20" s="1611"/>
      <c r="AF20" s="1611"/>
      <c r="AG20" s="1611"/>
      <c r="AH20" s="1611"/>
      <c r="AI20" s="1611"/>
      <c r="AJ20" s="1611"/>
      <c r="AK20" s="1611"/>
      <c r="AL20" s="1611"/>
      <c r="AM20" s="1611"/>
      <c r="AN20" s="1611"/>
      <c r="AO20" s="1611"/>
      <c r="AP20" s="1611"/>
      <c r="AQ20" s="1611"/>
      <c r="AR20" s="1611"/>
      <c r="AS20" s="1611"/>
      <c r="AT20" s="1611"/>
      <c r="AU20" s="1611"/>
      <c r="AV20" s="1611"/>
      <c r="AW20" s="1611"/>
      <c r="AX20" s="1611"/>
      <c r="AY20" s="1611"/>
      <c r="AZ20" s="1611"/>
      <c r="BA20" s="1611"/>
      <c r="BB20" s="1611"/>
    </row>
    <row r="21" spans="2:54" ht="10.5" customHeight="1" x14ac:dyDescent="0.2">
      <c r="B21" s="1612">
        <v>9</v>
      </c>
      <c r="C21" s="1613"/>
      <c r="D21" s="1613"/>
      <c r="E21" s="1480" t="str">
        <f>IF('INGRESO DE DATOS'!A160&lt;&gt;"",'INGRESO DE DATOS'!A160,"")</f>
        <v/>
      </c>
      <c r="F21" s="1480"/>
      <c r="G21" s="1480"/>
      <c r="H21" s="1480"/>
      <c r="I21" s="1480"/>
      <c r="J21" s="1617"/>
      <c r="K21" s="1611"/>
      <c r="L21" s="1611"/>
      <c r="M21" s="1611"/>
      <c r="N21" s="1611"/>
      <c r="O21" s="1611"/>
      <c r="P21" s="1611"/>
      <c r="Q21" s="1611"/>
      <c r="R21" s="1611"/>
      <c r="S21" s="1611"/>
      <c r="T21" s="1611"/>
      <c r="U21" s="1611"/>
      <c r="V21" s="1611"/>
      <c r="W21" s="1611"/>
      <c r="X21" s="1611"/>
      <c r="Y21" s="1611"/>
      <c r="Z21" s="1611"/>
      <c r="AA21" s="1611"/>
      <c r="AB21" s="1611"/>
      <c r="AC21" s="1611"/>
      <c r="AD21" s="1611"/>
      <c r="AE21" s="1611"/>
      <c r="AF21" s="1611"/>
      <c r="AG21" s="1611"/>
      <c r="AH21" s="1611"/>
      <c r="AI21" s="1611"/>
      <c r="AJ21" s="1611"/>
      <c r="AK21" s="1611"/>
      <c r="AL21" s="1611"/>
      <c r="AM21" s="1611"/>
      <c r="AN21" s="1611"/>
      <c r="AO21" s="1611"/>
      <c r="AP21" s="1611"/>
      <c r="AQ21" s="1611"/>
      <c r="AR21" s="1611"/>
      <c r="AS21" s="1611"/>
      <c r="AT21" s="1611"/>
      <c r="AU21" s="1611"/>
      <c r="AV21" s="1611"/>
      <c r="AW21" s="1611"/>
      <c r="AX21" s="1611"/>
      <c r="AY21" s="1611"/>
      <c r="AZ21" s="1611"/>
      <c r="BA21" s="1611"/>
      <c r="BB21" s="1611"/>
    </row>
    <row r="22" spans="2:54" ht="10.5" customHeight="1" x14ac:dyDescent="0.2">
      <c r="B22" s="1612">
        <v>10</v>
      </c>
      <c r="C22" s="1613"/>
      <c r="D22" s="1613"/>
      <c r="E22" s="1480" t="str">
        <f>IF('INGRESO DE DATOS'!A161&lt;&gt;"",'INGRESO DE DATOS'!A161,"")</f>
        <v/>
      </c>
      <c r="F22" s="1480"/>
      <c r="G22" s="1480"/>
      <c r="H22" s="1480"/>
      <c r="I22" s="1480"/>
      <c r="J22" s="1617"/>
      <c r="K22" s="1611"/>
      <c r="L22" s="1611"/>
      <c r="M22" s="1611"/>
      <c r="N22" s="1611"/>
      <c r="O22" s="1611"/>
      <c r="P22" s="1611"/>
      <c r="Q22" s="1611"/>
      <c r="R22" s="1611"/>
      <c r="S22" s="1611"/>
      <c r="T22" s="1611"/>
      <c r="U22" s="1611"/>
      <c r="V22" s="1611"/>
      <c r="W22" s="1611"/>
      <c r="X22" s="1611"/>
      <c r="Y22" s="1611"/>
      <c r="Z22" s="1611"/>
      <c r="AA22" s="1611"/>
      <c r="AB22" s="1611"/>
      <c r="AC22" s="1611"/>
      <c r="AD22" s="1611"/>
      <c r="AE22" s="1611"/>
      <c r="AF22" s="1611"/>
      <c r="AG22" s="1611"/>
      <c r="AH22" s="1611"/>
      <c r="AI22" s="1611"/>
      <c r="AJ22" s="1611"/>
      <c r="AK22" s="1611"/>
      <c r="AL22" s="1611"/>
      <c r="AM22" s="1611"/>
      <c r="AN22" s="1611"/>
      <c r="AO22" s="1611"/>
      <c r="AP22" s="1611"/>
      <c r="AQ22" s="1611"/>
      <c r="AR22" s="1611"/>
      <c r="AS22" s="1611"/>
      <c r="AT22" s="1611"/>
      <c r="AU22" s="1611"/>
      <c r="AV22" s="1611"/>
      <c r="AW22" s="1611"/>
      <c r="AX22" s="1611"/>
      <c r="AY22" s="1611"/>
      <c r="AZ22" s="1611"/>
      <c r="BA22" s="1611"/>
      <c r="BB22" s="1611"/>
    </row>
    <row r="23" spans="2:54" ht="10.5" customHeight="1" x14ac:dyDescent="0.2">
      <c r="B23" s="1612">
        <v>11</v>
      </c>
      <c r="C23" s="1613"/>
      <c r="D23" s="1613"/>
      <c r="E23" s="1480" t="str">
        <f>IF('INGRESO DE DATOS'!A162&lt;&gt;"",'INGRESO DE DATOS'!A162,"")</f>
        <v/>
      </c>
      <c r="F23" s="1480"/>
      <c r="G23" s="1480"/>
      <c r="H23" s="1480"/>
      <c r="I23" s="1480"/>
      <c r="J23" s="1617"/>
      <c r="K23" s="1611"/>
      <c r="L23" s="1611"/>
      <c r="M23" s="1611"/>
      <c r="N23" s="1611"/>
      <c r="O23" s="1611"/>
      <c r="P23" s="1611"/>
      <c r="Q23" s="1611"/>
      <c r="R23" s="1611"/>
      <c r="S23" s="1611"/>
      <c r="T23" s="1611"/>
      <c r="U23" s="1611"/>
      <c r="V23" s="1611"/>
      <c r="W23" s="1611"/>
      <c r="X23" s="1611"/>
      <c r="Y23" s="1611"/>
      <c r="Z23" s="1611"/>
      <c r="AA23" s="1611"/>
      <c r="AB23" s="1611"/>
      <c r="AC23" s="1611"/>
      <c r="AD23" s="1611"/>
      <c r="AE23" s="1611"/>
      <c r="AF23" s="1611"/>
      <c r="AG23" s="1611"/>
      <c r="AH23" s="1611"/>
      <c r="AI23" s="1611"/>
      <c r="AJ23" s="1611"/>
      <c r="AK23" s="1611"/>
      <c r="AL23" s="1611"/>
      <c r="AM23" s="1611"/>
      <c r="AN23" s="1611"/>
      <c r="AO23" s="1611"/>
      <c r="AP23" s="1611"/>
      <c r="AQ23" s="1611"/>
      <c r="AR23" s="1611"/>
      <c r="AS23" s="1611"/>
      <c r="AT23" s="1611"/>
      <c r="AU23" s="1611"/>
      <c r="AV23" s="1611"/>
      <c r="AW23" s="1611"/>
      <c r="AX23" s="1611"/>
      <c r="AY23" s="1611"/>
      <c r="AZ23" s="1611"/>
      <c r="BA23" s="1611"/>
      <c r="BB23" s="1611"/>
    </row>
    <row r="24" spans="2:54" ht="10.5" customHeight="1" x14ac:dyDescent="0.2">
      <c r="B24" s="1614" t="s">
        <v>82</v>
      </c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5"/>
      <c r="P24" s="1615"/>
      <c r="Q24" s="1615"/>
      <c r="R24" s="1615"/>
      <c r="S24" s="1615"/>
      <c r="T24" s="1615"/>
      <c r="U24" s="1615"/>
      <c r="V24" s="1615"/>
      <c r="W24" s="1615"/>
      <c r="X24" s="1615"/>
      <c r="Y24" s="1615"/>
      <c r="Z24" s="1615"/>
      <c r="AA24" s="1615"/>
      <c r="AB24" s="1615"/>
      <c r="AC24" s="1615"/>
      <c r="AD24" s="1615"/>
      <c r="AE24" s="1615"/>
      <c r="AF24" s="1615"/>
      <c r="AG24" s="1615"/>
      <c r="AH24" s="1615"/>
      <c r="AI24" s="1615"/>
      <c r="AJ24" s="1615"/>
      <c r="AK24" s="1615"/>
      <c r="AL24" s="1615"/>
      <c r="AM24" s="1615"/>
      <c r="AN24" s="1615"/>
      <c r="AO24" s="1615"/>
      <c r="AP24" s="1615"/>
      <c r="AQ24" s="1615"/>
      <c r="AR24" s="1615"/>
      <c r="AS24" s="1615"/>
      <c r="AT24" s="1615"/>
      <c r="AU24" s="1615"/>
      <c r="AV24" s="1615"/>
      <c r="AW24" s="1615"/>
      <c r="AX24" s="1615"/>
      <c r="AY24" s="1615"/>
      <c r="AZ24" s="1615"/>
      <c r="BA24" s="1615"/>
      <c r="BB24" s="1616"/>
    </row>
    <row r="25" spans="2:54" ht="10.5" customHeight="1" x14ac:dyDescent="0.2">
      <c r="B25" s="1612">
        <v>12</v>
      </c>
      <c r="C25" s="1613"/>
      <c r="D25" s="1613"/>
      <c r="E25" s="1480" t="str">
        <f>IF('INGRESO DE DATOS'!A164&lt;&gt;"",'INGRESO DE DATOS'!A164,"")</f>
        <v/>
      </c>
      <c r="F25" s="1480"/>
      <c r="G25" s="1480"/>
      <c r="H25" s="1480"/>
      <c r="I25" s="1480"/>
      <c r="J25" s="1617"/>
      <c r="K25" s="1611"/>
      <c r="L25" s="1611"/>
      <c r="M25" s="1611"/>
      <c r="N25" s="1611"/>
      <c r="O25" s="1611"/>
      <c r="P25" s="1611"/>
      <c r="Q25" s="1611"/>
      <c r="R25" s="1611"/>
      <c r="S25" s="1611"/>
      <c r="T25" s="1611"/>
      <c r="U25" s="1611"/>
      <c r="V25" s="1611"/>
      <c r="W25" s="1611"/>
      <c r="X25" s="1611"/>
      <c r="Y25" s="1611"/>
      <c r="Z25" s="1611"/>
      <c r="AA25" s="1611"/>
      <c r="AB25" s="1611"/>
      <c r="AC25" s="1611"/>
      <c r="AD25" s="1611"/>
      <c r="AE25" s="1611"/>
      <c r="AF25" s="1611"/>
      <c r="AG25" s="1611"/>
      <c r="AH25" s="1611"/>
      <c r="AI25" s="1611"/>
      <c r="AJ25" s="1611"/>
      <c r="AK25" s="1611"/>
      <c r="AL25" s="1611"/>
      <c r="AM25" s="1611"/>
      <c r="AN25" s="1611"/>
      <c r="AO25" s="1611"/>
      <c r="AP25" s="1611"/>
      <c r="AQ25" s="1611"/>
      <c r="AR25" s="1611"/>
      <c r="AS25" s="1611"/>
      <c r="AT25" s="1611"/>
      <c r="AU25" s="1611"/>
      <c r="AV25" s="1611"/>
      <c r="AW25" s="1611"/>
      <c r="AX25" s="1611"/>
      <c r="AY25" s="1611"/>
      <c r="AZ25" s="1611"/>
      <c r="BA25" s="1611"/>
      <c r="BB25" s="1611"/>
    </row>
    <row r="26" spans="2:54" ht="10.5" customHeight="1" x14ac:dyDescent="0.2">
      <c r="B26" s="1612">
        <v>13</v>
      </c>
      <c r="C26" s="1613"/>
      <c r="D26" s="1613"/>
      <c r="E26" s="1480" t="str">
        <f>IF('INGRESO DE DATOS'!A165&lt;&gt;"",'INGRESO DE DATOS'!A165,"")</f>
        <v/>
      </c>
      <c r="F26" s="1480"/>
      <c r="G26" s="1480"/>
      <c r="H26" s="1480"/>
      <c r="I26" s="1480"/>
      <c r="J26" s="1617"/>
      <c r="K26" s="1611"/>
      <c r="L26" s="1611"/>
      <c r="M26" s="1611"/>
      <c r="N26" s="1611"/>
      <c r="O26" s="1611"/>
      <c r="P26" s="1611"/>
      <c r="Q26" s="1611"/>
      <c r="R26" s="1611"/>
      <c r="S26" s="1611"/>
      <c r="T26" s="1611"/>
      <c r="U26" s="1611"/>
      <c r="V26" s="1611"/>
      <c r="W26" s="1611"/>
      <c r="X26" s="1611"/>
      <c r="Y26" s="1611"/>
      <c r="Z26" s="1611"/>
      <c r="AA26" s="1611"/>
      <c r="AB26" s="1611"/>
      <c r="AC26" s="1611"/>
      <c r="AD26" s="1611"/>
      <c r="AE26" s="1611"/>
      <c r="AF26" s="1611"/>
      <c r="AG26" s="1611"/>
      <c r="AH26" s="1611"/>
      <c r="AI26" s="1611"/>
      <c r="AJ26" s="1611"/>
      <c r="AK26" s="1611"/>
      <c r="AL26" s="1611"/>
      <c r="AM26" s="1611"/>
      <c r="AN26" s="1611"/>
      <c r="AO26" s="1611"/>
      <c r="AP26" s="1611"/>
      <c r="AQ26" s="1611"/>
      <c r="AR26" s="1611"/>
      <c r="AS26" s="1611"/>
      <c r="AT26" s="1611"/>
      <c r="AU26" s="1611"/>
      <c r="AV26" s="1611"/>
      <c r="AW26" s="1611"/>
      <c r="AX26" s="1611"/>
      <c r="AY26" s="1611"/>
      <c r="AZ26" s="1611"/>
      <c r="BA26" s="1611"/>
      <c r="BB26" s="1611"/>
    </row>
    <row r="27" spans="2:54" ht="10.5" customHeight="1" x14ac:dyDescent="0.2">
      <c r="B27" s="1612">
        <v>14</v>
      </c>
      <c r="C27" s="1613"/>
      <c r="D27" s="1613"/>
      <c r="E27" s="1480" t="str">
        <f>IF('INGRESO DE DATOS'!A166&lt;&gt;"",'INGRESO DE DATOS'!A166,"")</f>
        <v/>
      </c>
      <c r="F27" s="1480"/>
      <c r="G27" s="1480"/>
      <c r="H27" s="1480"/>
      <c r="I27" s="1480"/>
      <c r="J27" s="1617"/>
      <c r="K27" s="1611"/>
      <c r="L27" s="1611"/>
      <c r="M27" s="1611"/>
      <c r="N27" s="1611"/>
      <c r="O27" s="1611"/>
      <c r="P27" s="1611"/>
      <c r="Q27" s="1611"/>
      <c r="R27" s="1611"/>
      <c r="S27" s="1611"/>
      <c r="T27" s="1611"/>
      <c r="U27" s="1611"/>
      <c r="V27" s="1611"/>
      <c r="W27" s="1611"/>
      <c r="X27" s="1611"/>
      <c r="Y27" s="1611"/>
      <c r="Z27" s="1611"/>
      <c r="AA27" s="1611"/>
      <c r="AB27" s="1611"/>
      <c r="AC27" s="1611"/>
      <c r="AD27" s="1611"/>
      <c r="AE27" s="1611"/>
      <c r="AF27" s="1611"/>
      <c r="AG27" s="1611"/>
      <c r="AH27" s="1611"/>
      <c r="AI27" s="1611"/>
      <c r="AJ27" s="1611"/>
      <c r="AK27" s="1611"/>
      <c r="AL27" s="1611"/>
      <c r="AM27" s="1611"/>
      <c r="AN27" s="1611"/>
      <c r="AO27" s="1611"/>
      <c r="AP27" s="1611"/>
      <c r="AQ27" s="1611"/>
      <c r="AR27" s="1611"/>
      <c r="AS27" s="1611"/>
      <c r="AT27" s="1611"/>
      <c r="AU27" s="1611"/>
      <c r="AV27" s="1611"/>
      <c r="AW27" s="1611"/>
      <c r="AX27" s="1611"/>
      <c r="AY27" s="1611"/>
      <c r="AZ27" s="1611"/>
      <c r="BA27" s="1611"/>
      <c r="BB27" s="1611"/>
    </row>
    <row r="28" spans="2:54" ht="10.5" customHeight="1" x14ac:dyDescent="0.2">
      <c r="B28" s="1612">
        <v>15</v>
      </c>
      <c r="C28" s="1613"/>
      <c r="D28" s="1613"/>
      <c r="E28" s="1480" t="str">
        <f>IF('INGRESO DE DATOS'!A167&lt;&gt;"",'INGRESO DE DATOS'!A167,"")</f>
        <v/>
      </c>
      <c r="F28" s="1480"/>
      <c r="G28" s="1480"/>
      <c r="H28" s="1480"/>
      <c r="I28" s="1480"/>
      <c r="J28" s="1617"/>
      <c r="K28" s="1611"/>
      <c r="L28" s="1611"/>
      <c r="M28" s="1611"/>
      <c r="N28" s="1611"/>
      <c r="O28" s="1611"/>
      <c r="P28" s="1611"/>
      <c r="Q28" s="1611"/>
      <c r="R28" s="1611"/>
      <c r="S28" s="1611"/>
      <c r="T28" s="1611"/>
      <c r="U28" s="1611"/>
      <c r="V28" s="1611"/>
      <c r="W28" s="1611"/>
      <c r="X28" s="1611"/>
      <c r="Y28" s="1611"/>
      <c r="Z28" s="1611"/>
      <c r="AA28" s="1611"/>
      <c r="AB28" s="1611"/>
      <c r="AC28" s="1611"/>
      <c r="AD28" s="1611"/>
      <c r="AE28" s="1611"/>
      <c r="AF28" s="1611"/>
      <c r="AG28" s="1611"/>
      <c r="AH28" s="1611"/>
      <c r="AI28" s="1611"/>
      <c r="AJ28" s="1611"/>
      <c r="AK28" s="1611"/>
      <c r="AL28" s="1611"/>
      <c r="AM28" s="1611"/>
      <c r="AN28" s="1611"/>
      <c r="AO28" s="1611"/>
      <c r="AP28" s="1611"/>
      <c r="AQ28" s="1611"/>
      <c r="AR28" s="1611"/>
      <c r="AS28" s="1611"/>
      <c r="AT28" s="1611"/>
      <c r="AU28" s="1611"/>
      <c r="AV28" s="1611"/>
      <c r="AW28" s="1611"/>
      <c r="AX28" s="1611"/>
      <c r="AY28" s="1611"/>
      <c r="AZ28" s="1611"/>
      <c r="BA28" s="1611"/>
      <c r="BB28" s="1611"/>
    </row>
    <row r="29" spans="2:54" ht="10.5" customHeight="1" x14ac:dyDescent="0.2">
      <c r="B29" s="1612">
        <v>16</v>
      </c>
      <c r="C29" s="1613"/>
      <c r="D29" s="1613"/>
      <c r="E29" s="1480" t="str">
        <f>IF('INGRESO DE DATOS'!A168&lt;&gt;"",'INGRESO DE DATOS'!A168,"")</f>
        <v/>
      </c>
      <c r="F29" s="1480"/>
      <c r="G29" s="1480"/>
      <c r="H29" s="1480"/>
      <c r="I29" s="1480"/>
      <c r="J29" s="1617"/>
      <c r="K29" s="1611"/>
      <c r="L29" s="1611"/>
      <c r="M29" s="1611"/>
      <c r="N29" s="1611"/>
      <c r="O29" s="1611"/>
      <c r="P29" s="1611"/>
      <c r="Q29" s="1611"/>
      <c r="R29" s="1611"/>
      <c r="S29" s="1611"/>
      <c r="T29" s="1611"/>
      <c r="U29" s="1611"/>
      <c r="V29" s="1611"/>
      <c r="W29" s="1611"/>
      <c r="X29" s="1611"/>
      <c r="Y29" s="1611"/>
      <c r="Z29" s="1611"/>
      <c r="AA29" s="1611"/>
      <c r="AB29" s="1611"/>
      <c r="AC29" s="1611"/>
      <c r="AD29" s="1611"/>
      <c r="AE29" s="1611"/>
      <c r="AF29" s="1611"/>
      <c r="AG29" s="1611"/>
      <c r="AH29" s="1611"/>
      <c r="AI29" s="1611"/>
      <c r="AJ29" s="1611"/>
      <c r="AK29" s="1611"/>
      <c r="AL29" s="1611"/>
      <c r="AM29" s="1611"/>
      <c r="AN29" s="1611"/>
      <c r="AO29" s="1611"/>
      <c r="AP29" s="1611"/>
      <c r="AQ29" s="1611"/>
      <c r="AR29" s="1611"/>
      <c r="AS29" s="1611"/>
      <c r="AT29" s="1611"/>
      <c r="AU29" s="1611"/>
      <c r="AV29" s="1611"/>
      <c r="AW29" s="1611"/>
      <c r="AX29" s="1611"/>
      <c r="AY29" s="1611"/>
      <c r="AZ29" s="1611"/>
      <c r="BA29" s="1611"/>
      <c r="BB29" s="1611"/>
    </row>
    <row r="30" spans="2:54" ht="10.5" customHeight="1" x14ac:dyDescent="0.2">
      <c r="B30" s="1614" t="s">
        <v>82</v>
      </c>
      <c r="C30" s="1615"/>
      <c r="D30" s="1615"/>
      <c r="E30" s="1615"/>
      <c r="F30" s="1615"/>
      <c r="G30" s="1615"/>
      <c r="H30" s="1615"/>
      <c r="I30" s="1615"/>
      <c r="J30" s="1615"/>
      <c r="K30" s="1615"/>
      <c r="L30" s="1615"/>
      <c r="M30" s="1615"/>
      <c r="N30" s="1615"/>
      <c r="O30" s="1615"/>
      <c r="P30" s="1615"/>
      <c r="Q30" s="1615"/>
      <c r="R30" s="1615"/>
      <c r="S30" s="1615"/>
      <c r="T30" s="1615"/>
      <c r="U30" s="1615"/>
      <c r="V30" s="1615"/>
      <c r="W30" s="1615"/>
      <c r="X30" s="1615"/>
      <c r="Y30" s="1615"/>
      <c r="Z30" s="1615"/>
      <c r="AA30" s="1615"/>
      <c r="AB30" s="1615"/>
      <c r="AC30" s="1615"/>
      <c r="AD30" s="1615"/>
      <c r="AE30" s="1615"/>
      <c r="AF30" s="1615"/>
      <c r="AG30" s="1615"/>
      <c r="AH30" s="1615"/>
      <c r="AI30" s="1615"/>
      <c r="AJ30" s="1615"/>
      <c r="AK30" s="1615"/>
      <c r="AL30" s="1615"/>
      <c r="AM30" s="1615"/>
      <c r="AN30" s="1615"/>
      <c r="AO30" s="1615"/>
      <c r="AP30" s="1615"/>
      <c r="AQ30" s="1615"/>
      <c r="AR30" s="1615"/>
      <c r="AS30" s="1615"/>
      <c r="AT30" s="1615"/>
      <c r="AU30" s="1615"/>
      <c r="AV30" s="1615"/>
      <c r="AW30" s="1615"/>
      <c r="AX30" s="1615"/>
      <c r="AY30" s="1615"/>
      <c r="AZ30" s="1615"/>
      <c r="BA30" s="1615"/>
      <c r="BB30" s="1616"/>
    </row>
    <row r="31" spans="2:54" ht="10.5" customHeight="1" x14ac:dyDescent="0.2">
      <c r="B31" s="1612">
        <v>17</v>
      </c>
      <c r="C31" s="1613"/>
      <c r="D31" s="1613"/>
      <c r="E31" s="1480" t="str">
        <f>IF('INGRESO DE DATOS'!A170&lt;&gt;"",'INGRESO DE DATOS'!A170,"")</f>
        <v/>
      </c>
      <c r="F31" s="1480"/>
      <c r="G31" s="1480"/>
      <c r="H31" s="1480"/>
      <c r="I31" s="1480"/>
      <c r="J31" s="1617"/>
      <c r="K31" s="1611"/>
      <c r="L31" s="1611"/>
      <c r="M31" s="1611"/>
      <c r="N31" s="1611"/>
      <c r="O31" s="1611"/>
      <c r="P31" s="1611"/>
      <c r="Q31" s="1611"/>
      <c r="R31" s="1611"/>
      <c r="S31" s="1611"/>
      <c r="T31" s="1611"/>
      <c r="U31" s="1611"/>
      <c r="V31" s="1611"/>
      <c r="W31" s="1611"/>
      <c r="X31" s="1611"/>
      <c r="Y31" s="1611"/>
      <c r="Z31" s="1611"/>
      <c r="AA31" s="1611"/>
      <c r="AB31" s="1611"/>
      <c r="AC31" s="1611"/>
      <c r="AD31" s="1611"/>
      <c r="AE31" s="1611"/>
      <c r="AF31" s="1611"/>
      <c r="AG31" s="1611"/>
      <c r="AH31" s="1611"/>
      <c r="AI31" s="1611"/>
      <c r="AJ31" s="1611"/>
      <c r="AK31" s="1611"/>
      <c r="AL31" s="1611"/>
      <c r="AM31" s="1611"/>
      <c r="AN31" s="1611"/>
      <c r="AO31" s="1611"/>
      <c r="AP31" s="1611"/>
      <c r="AQ31" s="1611"/>
      <c r="AR31" s="1611"/>
      <c r="AS31" s="1611"/>
      <c r="AT31" s="1611"/>
      <c r="AU31" s="1611"/>
      <c r="AV31" s="1611"/>
      <c r="AW31" s="1611"/>
      <c r="AX31" s="1611"/>
      <c r="AY31" s="1611"/>
      <c r="AZ31" s="1611"/>
      <c r="BA31" s="1611"/>
      <c r="BB31" s="1611"/>
    </row>
    <row r="32" spans="2:54" ht="10.5" customHeight="1" x14ac:dyDescent="0.2">
      <c r="B32" s="1612">
        <v>18</v>
      </c>
      <c r="C32" s="1613"/>
      <c r="D32" s="1613"/>
      <c r="E32" s="1480" t="str">
        <f>IF('INGRESO DE DATOS'!A171&lt;&gt;"",'INGRESO DE DATOS'!A171,"")</f>
        <v/>
      </c>
      <c r="F32" s="1480"/>
      <c r="G32" s="1480"/>
      <c r="H32" s="1480"/>
      <c r="I32" s="1480"/>
      <c r="J32" s="1617"/>
      <c r="K32" s="1611"/>
      <c r="L32" s="1611"/>
      <c r="M32" s="1611"/>
      <c r="N32" s="1611"/>
      <c r="O32" s="1611"/>
      <c r="P32" s="1611"/>
      <c r="Q32" s="1611"/>
      <c r="R32" s="1611"/>
      <c r="S32" s="1611"/>
      <c r="T32" s="1611"/>
      <c r="U32" s="1611"/>
      <c r="V32" s="1611"/>
      <c r="W32" s="1611"/>
      <c r="X32" s="1611"/>
      <c r="Y32" s="1611"/>
      <c r="Z32" s="1611"/>
      <c r="AA32" s="1611"/>
      <c r="AB32" s="1611"/>
      <c r="AC32" s="1611"/>
      <c r="AD32" s="1611"/>
      <c r="AE32" s="1611"/>
      <c r="AF32" s="1611"/>
      <c r="AG32" s="1611"/>
      <c r="AH32" s="1611"/>
      <c r="AI32" s="1611"/>
      <c r="AJ32" s="1611"/>
      <c r="AK32" s="1611"/>
      <c r="AL32" s="1611"/>
      <c r="AM32" s="1611"/>
      <c r="AN32" s="1611"/>
      <c r="AO32" s="1611"/>
      <c r="AP32" s="1611"/>
      <c r="AQ32" s="1611"/>
      <c r="AR32" s="1611"/>
      <c r="AS32" s="1611"/>
      <c r="AT32" s="1611"/>
      <c r="AU32" s="1611"/>
      <c r="AV32" s="1611"/>
      <c r="AW32" s="1611"/>
      <c r="AX32" s="1611"/>
      <c r="AY32" s="1611"/>
      <c r="AZ32" s="1611"/>
      <c r="BA32" s="1611"/>
      <c r="BB32" s="1611"/>
    </row>
    <row r="33" spans="2:54" ht="10.5" customHeight="1" x14ac:dyDescent="0.2">
      <c r="B33" s="1612">
        <v>19</v>
      </c>
      <c r="C33" s="1613"/>
      <c r="D33" s="1613"/>
      <c r="E33" s="1480" t="str">
        <f>IF('INGRESO DE DATOS'!A172&lt;&gt;"",'INGRESO DE DATOS'!A172,"")</f>
        <v/>
      </c>
      <c r="F33" s="1480"/>
      <c r="G33" s="1480"/>
      <c r="H33" s="1480"/>
      <c r="I33" s="1480"/>
      <c r="J33" s="1617"/>
      <c r="K33" s="1611"/>
      <c r="L33" s="1611"/>
      <c r="M33" s="1611"/>
      <c r="N33" s="1611"/>
      <c r="O33" s="1611"/>
      <c r="P33" s="1611"/>
      <c r="Q33" s="1611"/>
      <c r="R33" s="1611"/>
      <c r="S33" s="1611"/>
      <c r="T33" s="1611"/>
      <c r="U33" s="1611"/>
      <c r="V33" s="1611"/>
      <c r="W33" s="1611"/>
      <c r="X33" s="1611"/>
      <c r="Y33" s="1611"/>
      <c r="Z33" s="1611"/>
      <c r="AA33" s="1611"/>
      <c r="AB33" s="1611"/>
      <c r="AC33" s="1611"/>
      <c r="AD33" s="1611"/>
      <c r="AE33" s="1611"/>
      <c r="AF33" s="1611"/>
      <c r="AG33" s="1611"/>
      <c r="AH33" s="1611"/>
      <c r="AI33" s="1611"/>
      <c r="AJ33" s="1611"/>
      <c r="AK33" s="1611"/>
      <c r="AL33" s="1611"/>
      <c r="AM33" s="1611"/>
      <c r="AN33" s="1611"/>
      <c r="AO33" s="1611"/>
      <c r="AP33" s="1611"/>
      <c r="AQ33" s="1611"/>
      <c r="AR33" s="1611"/>
      <c r="AS33" s="1611"/>
      <c r="AT33" s="1611"/>
      <c r="AU33" s="1611"/>
      <c r="AV33" s="1611"/>
      <c r="AW33" s="1611"/>
      <c r="AX33" s="1611"/>
      <c r="AY33" s="1611"/>
      <c r="AZ33" s="1611"/>
      <c r="BA33" s="1611"/>
      <c r="BB33" s="1611"/>
    </row>
    <row r="34" spans="2:54" ht="10.5" customHeight="1" x14ac:dyDescent="0.2">
      <c r="B34" s="1612">
        <v>20</v>
      </c>
      <c r="C34" s="1613"/>
      <c r="D34" s="1613"/>
      <c r="E34" s="1480" t="str">
        <f>IF('INGRESO DE DATOS'!A173&lt;&gt;"",'INGRESO DE DATOS'!A173,"")</f>
        <v/>
      </c>
      <c r="F34" s="1480"/>
      <c r="G34" s="1480"/>
      <c r="H34" s="1480"/>
      <c r="I34" s="1480"/>
      <c r="J34" s="1617"/>
      <c r="K34" s="1611"/>
      <c r="L34" s="1611"/>
      <c r="M34" s="1611"/>
      <c r="N34" s="1611"/>
      <c r="O34" s="1611"/>
      <c r="P34" s="1611"/>
      <c r="Q34" s="1611"/>
      <c r="R34" s="1611"/>
      <c r="S34" s="1611"/>
      <c r="T34" s="1611"/>
      <c r="U34" s="1611"/>
      <c r="V34" s="1611"/>
      <c r="W34" s="1611"/>
      <c r="X34" s="1611"/>
      <c r="Y34" s="1611"/>
      <c r="Z34" s="1611"/>
      <c r="AA34" s="1611"/>
      <c r="AB34" s="1611"/>
      <c r="AC34" s="1611"/>
      <c r="AD34" s="1611"/>
      <c r="AE34" s="1611"/>
      <c r="AF34" s="1611"/>
      <c r="AG34" s="1611"/>
      <c r="AH34" s="1611"/>
      <c r="AI34" s="1611"/>
      <c r="AJ34" s="1611"/>
      <c r="AK34" s="1611"/>
      <c r="AL34" s="1611"/>
      <c r="AM34" s="1611"/>
      <c r="AN34" s="1611"/>
      <c r="AO34" s="1611"/>
      <c r="AP34" s="1611"/>
      <c r="AQ34" s="1611"/>
      <c r="AR34" s="1611"/>
      <c r="AS34" s="1611"/>
      <c r="AT34" s="1611"/>
      <c r="AU34" s="1611"/>
      <c r="AV34" s="1611"/>
      <c r="AW34" s="1611"/>
      <c r="AX34" s="1611"/>
      <c r="AY34" s="1611"/>
      <c r="AZ34" s="1611"/>
      <c r="BA34" s="1611"/>
      <c r="BB34" s="1611"/>
    </row>
    <row r="35" spans="2:54" ht="10.5" customHeight="1" x14ac:dyDescent="0.2">
      <c r="B35" s="1612">
        <v>21</v>
      </c>
      <c r="C35" s="1613"/>
      <c r="D35" s="1613"/>
      <c r="E35" s="1480" t="str">
        <f>IF('INGRESO DE DATOS'!A174&lt;&gt;"",'INGRESO DE DATOS'!A174,"")</f>
        <v/>
      </c>
      <c r="F35" s="1480"/>
      <c r="G35" s="1480"/>
      <c r="H35" s="1480"/>
      <c r="I35" s="1480"/>
      <c r="J35" s="1617"/>
      <c r="K35" s="1611"/>
      <c r="L35" s="1611"/>
      <c r="M35" s="1611"/>
      <c r="N35" s="1611"/>
      <c r="O35" s="1611"/>
      <c r="P35" s="1611"/>
      <c r="Q35" s="1611"/>
      <c r="R35" s="1611"/>
      <c r="S35" s="1611"/>
      <c r="T35" s="1611"/>
      <c r="U35" s="1611"/>
      <c r="V35" s="1611"/>
      <c r="W35" s="1611"/>
      <c r="X35" s="1611"/>
      <c r="Y35" s="1611"/>
      <c r="Z35" s="1611"/>
      <c r="AA35" s="1611"/>
      <c r="AB35" s="1611"/>
      <c r="AC35" s="1611"/>
      <c r="AD35" s="1611"/>
      <c r="AE35" s="1611"/>
      <c r="AF35" s="1611"/>
      <c r="AG35" s="1611"/>
      <c r="AH35" s="1611"/>
      <c r="AI35" s="1611"/>
      <c r="AJ35" s="1611"/>
      <c r="AK35" s="1611"/>
      <c r="AL35" s="1611"/>
      <c r="AM35" s="1611"/>
      <c r="AN35" s="1611"/>
      <c r="AO35" s="1611"/>
      <c r="AP35" s="1611"/>
      <c r="AQ35" s="1611"/>
      <c r="AR35" s="1611"/>
      <c r="AS35" s="1611"/>
      <c r="AT35" s="1611"/>
      <c r="AU35" s="1611"/>
      <c r="AV35" s="1611"/>
      <c r="AW35" s="1611"/>
      <c r="AX35" s="1611"/>
      <c r="AY35" s="1611"/>
      <c r="AZ35" s="1611"/>
      <c r="BA35" s="1611"/>
      <c r="BB35" s="1611"/>
    </row>
    <row r="36" spans="2:54" ht="10.5" customHeight="1" x14ac:dyDescent="0.2">
      <c r="B36" s="1614" t="s">
        <v>82</v>
      </c>
      <c r="C36" s="1615"/>
      <c r="D36" s="1615"/>
      <c r="E36" s="1615"/>
      <c r="F36" s="1615"/>
      <c r="G36" s="1615"/>
      <c r="H36" s="1615"/>
      <c r="I36" s="1615"/>
      <c r="J36" s="1615"/>
      <c r="K36" s="1615"/>
      <c r="L36" s="1615"/>
      <c r="M36" s="1615"/>
      <c r="N36" s="1615"/>
      <c r="O36" s="1615"/>
      <c r="P36" s="1615"/>
      <c r="Q36" s="1615"/>
      <c r="R36" s="1615"/>
      <c r="S36" s="1615"/>
      <c r="T36" s="1615"/>
      <c r="U36" s="1615"/>
      <c r="V36" s="1615"/>
      <c r="W36" s="1615"/>
      <c r="X36" s="1615"/>
      <c r="Y36" s="1615"/>
      <c r="Z36" s="1615"/>
      <c r="AA36" s="1615"/>
      <c r="AB36" s="1615"/>
      <c r="AC36" s="1615"/>
      <c r="AD36" s="1615"/>
      <c r="AE36" s="1615"/>
      <c r="AF36" s="1615"/>
      <c r="AG36" s="1615"/>
      <c r="AH36" s="1615"/>
      <c r="AI36" s="1615"/>
      <c r="AJ36" s="1615"/>
      <c r="AK36" s="1615"/>
      <c r="AL36" s="1615"/>
      <c r="AM36" s="1615"/>
      <c r="AN36" s="1615"/>
      <c r="AO36" s="1615"/>
      <c r="AP36" s="1615"/>
      <c r="AQ36" s="1615"/>
      <c r="AR36" s="1615"/>
      <c r="AS36" s="1615"/>
      <c r="AT36" s="1615"/>
      <c r="AU36" s="1615"/>
      <c r="AV36" s="1615"/>
      <c r="AW36" s="1615"/>
      <c r="AX36" s="1615"/>
      <c r="AY36" s="1615"/>
      <c r="AZ36" s="1615"/>
      <c r="BA36" s="1615"/>
      <c r="BB36" s="1616"/>
    </row>
    <row r="37" spans="2:54" ht="10.5" customHeight="1" x14ac:dyDescent="0.2">
      <c r="B37" s="1612">
        <v>22</v>
      </c>
      <c r="C37" s="1613"/>
      <c r="D37" s="1613"/>
      <c r="E37" s="1480" t="str">
        <f>IF('INGRESO DE DATOS'!A176&lt;&gt;"",'INGRESO DE DATOS'!A176,"")</f>
        <v/>
      </c>
      <c r="F37" s="1480"/>
      <c r="G37" s="1480"/>
      <c r="H37" s="1480"/>
      <c r="I37" s="1480"/>
      <c r="J37" s="1617"/>
      <c r="K37" s="1611"/>
      <c r="L37" s="1611"/>
      <c r="M37" s="1611"/>
      <c r="N37" s="1611"/>
      <c r="O37" s="1611"/>
      <c r="P37" s="1611"/>
      <c r="Q37" s="1611"/>
      <c r="R37" s="1611"/>
      <c r="S37" s="1611"/>
      <c r="T37" s="1611"/>
      <c r="U37" s="1611"/>
      <c r="V37" s="1611"/>
      <c r="W37" s="1611"/>
      <c r="X37" s="1611"/>
      <c r="Y37" s="1611"/>
      <c r="Z37" s="1611"/>
      <c r="AA37" s="1611"/>
      <c r="AB37" s="1611"/>
      <c r="AC37" s="1611"/>
      <c r="AD37" s="1611"/>
      <c r="AE37" s="1611"/>
      <c r="AF37" s="1611"/>
      <c r="AG37" s="1611"/>
      <c r="AH37" s="1611"/>
      <c r="AI37" s="1611"/>
      <c r="AJ37" s="1611"/>
      <c r="AK37" s="1611"/>
      <c r="AL37" s="1611"/>
      <c r="AM37" s="1611"/>
      <c r="AN37" s="1611"/>
      <c r="AO37" s="1611"/>
      <c r="AP37" s="1611"/>
      <c r="AQ37" s="1611"/>
      <c r="AR37" s="1611"/>
      <c r="AS37" s="1611"/>
      <c r="AT37" s="1611"/>
      <c r="AU37" s="1611"/>
      <c r="AV37" s="1611"/>
      <c r="AW37" s="1611"/>
      <c r="AX37" s="1611"/>
      <c r="AY37" s="1611"/>
      <c r="AZ37" s="1611"/>
      <c r="BA37" s="1611"/>
      <c r="BB37" s="1611"/>
    </row>
    <row r="38" spans="2:54" ht="10.5" customHeight="1" x14ac:dyDescent="0.2">
      <c r="B38" s="1612">
        <v>23</v>
      </c>
      <c r="C38" s="1613"/>
      <c r="D38" s="1613"/>
      <c r="E38" s="1599" t="str">
        <f>IF('INGRESO DE DATOS'!A177&lt;&gt;"",'INGRESO DE DATOS'!A177,"")</f>
        <v>MUESTRA CONTROL</v>
      </c>
      <c r="F38" s="1599"/>
      <c r="G38" s="1599"/>
      <c r="H38" s="1599"/>
      <c r="I38" s="1599"/>
      <c r="J38" s="1869"/>
      <c r="K38" s="1611"/>
      <c r="L38" s="1611"/>
      <c r="M38" s="1611"/>
      <c r="N38" s="1611"/>
      <c r="O38" s="1611"/>
      <c r="P38" s="1611"/>
      <c r="Q38" s="1611"/>
      <c r="R38" s="1611"/>
      <c r="S38" s="1611"/>
      <c r="T38" s="1611"/>
      <c r="U38" s="1611"/>
      <c r="V38" s="1611"/>
      <c r="W38" s="1611"/>
      <c r="X38" s="1611"/>
      <c r="Y38" s="1611"/>
      <c r="Z38" s="1611"/>
      <c r="AA38" s="1611"/>
      <c r="AB38" s="1611"/>
      <c r="AC38" s="1611"/>
      <c r="AD38" s="1611"/>
      <c r="AE38" s="1611"/>
      <c r="AF38" s="1611"/>
      <c r="AG38" s="1611"/>
      <c r="AH38" s="1611"/>
      <c r="AI38" s="1611"/>
      <c r="AJ38" s="1611"/>
      <c r="AK38" s="1611"/>
      <c r="AL38" s="1611"/>
      <c r="AM38" s="1611"/>
      <c r="AN38" s="1611"/>
      <c r="AO38" s="1611"/>
      <c r="AP38" s="1611"/>
      <c r="AQ38" s="1611"/>
      <c r="AR38" s="1611"/>
      <c r="AS38" s="1611"/>
      <c r="AT38" s="1611"/>
      <c r="AU38" s="1611"/>
      <c r="AV38" s="1611"/>
      <c r="AW38" s="1611"/>
      <c r="AX38" s="1611"/>
      <c r="AY38" s="1611"/>
      <c r="AZ38" s="1611"/>
      <c r="BA38" s="1611"/>
      <c r="BB38" s="1611"/>
    </row>
    <row r="39" spans="2:54" ht="10.5" customHeight="1" x14ac:dyDescent="0.2">
      <c r="B39" s="1612">
        <v>24</v>
      </c>
      <c r="C39" s="1613"/>
      <c r="D39" s="1613"/>
      <c r="E39" s="1480" t="str">
        <f>IF('INGRESO DE DATOS'!A178&lt;&gt;"",'INGRESO DE DATOS'!A178,"")</f>
        <v/>
      </c>
      <c r="F39" s="1480"/>
      <c r="G39" s="1480"/>
      <c r="H39" s="1480"/>
      <c r="I39" s="1480"/>
      <c r="J39" s="1617"/>
      <c r="K39" s="1611"/>
      <c r="L39" s="1611"/>
      <c r="M39" s="1611"/>
      <c r="N39" s="1611"/>
      <c r="O39" s="1611"/>
      <c r="P39" s="1611"/>
      <c r="Q39" s="1611"/>
      <c r="R39" s="1611"/>
      <c r="S39" s="1611"/>
      <c r="T39" s="1611"/>
      <c r="U39" s="1611"/>
      <c r="V39" s="1611"/>
      <c r="W39" s="1611"/>
      <c r="X39" s="1611"/>
      <c r="Y39" s="1611"/>
      <c r="Z39" s="1611"/>
      <c r="AA39" s="1611"/>
      <c r="AB39" s="1611"/>
      <c r="AC39" s="1611"/>
      <c r="AD39" s="1611"/>
      <c r="AE39" s="1611"/>
      <c r="AF39" s="1611"/>
      <c r="AG39" s="1611"/>
      <c r="AH39" s="1611"/>
      <c r="AI39" s="1611"/>
      <c r="AJ39" s="1611"/>
      <c r="AK39" s="1611"/>
      <c r="AL39" s="1611"/>
      <c r="AM39" s="1611"/>
      <c r="AN39" s="1611"/>
      <c r="AO39" s="1611"/>
      <c r="AP39" s="1611"/>
      <c r="AQ39" s="1611"/>
      <c r="AR39" s="1611"/>
      <c r="AS39" s="1611"/>
      <c r="AT39" s="1611"/>
      <c r="AU39" s="1611"/>
      <c r="AV39" s="1611"/>
      <c r="AW39" s="1611"/>
      <c r="AX39" s="1611"/>
      <c r="AY39" s="1611"/>
      <c r="AZ39" s="1611"/>
      <c r="BA39" s="1611"/>
      <c r="BB39" s="1611"/>
    </row>
    <row r="40" spans="2:54" ht="10.5" customHeight="1" x14ac:dyDescent="0.2">
      <c r="B40" s="1612">
        <v>25</v>
      </c>
      <c r="C40" s="1613"/>
      <c r="D40" s="1613"/>
      <c r="E40" s="1480" t="str">
        <f>IF('INGRESO DE DATOS'!A179&lt;&gt;"",'INGRESO DE DATOS'!A179,"")</f>
        <v/>
      </c>
      <c r="F40" s="1480"/>
      <c r="G40" s="1480"/>
      <c r="H40" s="1480"/>
      <c r="I40" s="1480"/>
      <c r="J40" s="1617"/>
      <c r="K40" s="1611"/>
      <c r="L40" s="1611"/>
      <c r="M40" s="1611"/>
      <c r="N40" s="1611"/>
      <c r="O40" s="1611"/>
      <c r="P40" s="1611"/>
      <c r="Q40" s="1611"/>
      <c r="R40" s="1611"/>
      <c r="S40" s="1611"/>
      <c r="T40" s="1611"/>
      <c r="U40" s="1611"/>
      <c r="V40" s="1611"/>
      <c r="W40" s="1611"/>
      <c r="X40" s="1611"/>
      <c r="Y40" s="1611"/>
      <c r="Z40" s="1611"/>
      <c r="AA40" s="1611"/>
      <c r="AB40" s="1611"/>
      <c r="AC40" s="1611"/>
      <c r="AD40" s="1611"/>
      <c r="AE40" s="1611"/>
      <c r="AF40" s="1611"/>
      <c r="AG40" s="1611"/>
      <c r="AH40" s="1611"/>
      <c r="AI40" s="1611"/>
      <c r="AJ40" s="1611"/>
      <c r="AK40" s="1611"/>
      <c r="AL40" s="1611"/>
      <c r="AM40" s="1611"/>
      <c r="AN40" s="1611"/>
      <c r="AO40" s="1611"/>
      <c r="AP40" s="1611"/>
      <c r="AQ40" s="1611"/>
      <c r="AR40" s="1611"/>
      <c r="AS40" s="1611"/>
      <c r="AT40" s="1611"/>
      <c r="AU40" s="1611"/>
      <c r="AV40" s="1611"/>
      <c r="AW40" s="1611"/>
      <c r="AX40" s="1611"/>
      <c r="AY40" s="1611"/>
      <c r="AZ40" s="1611"/>
      <c r="BA40" s="1611"/>
      <c r="BB40" s="1611"/>
    </row>
    <row r="41" spans="2:54" ht="10.5" customHeight="1" x14ac:dyDescent="0.2">
      <c r="B41" s="1612">
        <v>26</v>
      </c>
      <c r="C41" s="1613"/>
      <c r="D41" s="1613"/>
      <c r="E41" s="1480" t="str">
        <f>IF('INGRESO DE DATOS'!A180&lt;&gt;"",'INGRESO DE DATOS'!A180,"")</f>
        <v/>
      </c>
      <c r="F41" s="1480"/>
      <c r="G41" s="1480"/>
      <c r="H41" s="1480"/>
      <c r="I41" s="1480"/>
      <c r="J41" s="1617"/>
      <c r="K41" s="1611"/>
      <c r="L41" s="1611"/>
      <c r="M41" s="1611"/>
      <c r="N41" s="1611"/>
      <c r="O41" s="1611"/>
      <c r="P41" s="1611"/>
      <c r="Q41" s="1611"/>
      <c r="R41" s="1611"/>
      <c r="S41" s="1611"/>
      <c r="T41" s="1611"/>
      <c r="U41" s="1611"/>
      <c r="V41" s="1611"/>
      <c r="W41" s="1611"/>
      <c r="X41" s="1611"/>
      <c r="Y41" s="1611"/>
      <c r="Z41" s="1611"/>
      <c r="AA41" s="1611"/>
      <c r="AB41" s="1611"/>
      <c r="AC41" s="1611"/>
      <c r="AD41" s="1611"/>
      <c r="AE41" s="1611"/>
      <c r="AF41" s="1611"/>
      <c r="AG41" s="1611"/>
      <c r="AH41" s="1611"/>
      <c r="AI41" s="1611"/>
      <c r="AJ41" s="1611"/>
      <c r="AK41" s="1611"/>
      <c r="AL41" s="1611"/>
      <c r="AM41" s="1611"/>
      <c r="AN41" s="1611"/>
      <c r="AO41" s="1611"/>
      <c r="AP41" s="1611"/>
      <c r="AQ41" s="1611"/>
      <c r="AR41" s="1611"/>
      <c r="AS41" s="1611"/>
      <c r="AT41" s="1611"/>
      <c r="AU41" s="1611"/>
      <c r="AV41" s="1611"/>
      <c r="AW41" s="1611"/>
      <c r="AX41" s="1611"/>
      <c r="AY41" s="1611"/>
      <c r="AZ41" s="1611"/>
      <c r="BA41" s="1611"/>
      <c r="BB41" s="1611"/>
    </row>
    <row r="42" spans="2:54" ht="10.5" customHeight="1" x14ac:dyDescent="0.2">
      <c r="B42" s="1614" t="s">
        <v>82</v>
      </c>
      <c r="C42" s="1615"/>
      <c r="D42" s="1615"/>
      <c r="E42" s="1615"/>
      <c r="F42" s="1615"/>
      <c r="G42" s="1615"/>
      <c r="H42" s="1615"/>
      <c r="I42" s="1615"/>
      <c r="J42" s="1615"/>
      <c r="K42" s="1615"/>
      <c r="L42" s="1615"/>
      <c r="M42" s="1615"/>
      <c r="N42" s="1615"/>
      <c r="O42" s="1615"/>
      <c r="P42" s="1615"/>
      <c r="Q42" s="1615"/>
      <c r="R42" s="1615"/>
      <c r="S42" s="1615"/>
      <c r="T42" s="1615"/>
      <c r="U42" s="1615"/>
      <c r="V42" s="1615"/>
      <c r="W42" s="1615"/>
      <c r="X42" s="1615"/>
      <c r="Y42" s="1615"/>
      <c r="Z42" s="1615"/>
      <c r="AA42" s="1615"/>
      <c r="AB42" s="1615"/>
      <c r="AC42" s="1615"/>
      <c r="AD42" s="1615"/>
      <c r="AE42" s="1615"/>
      <c r="AF42" s="1615"/>
      <c r="AG42" s="1615"/>
      <c r="AH42" s="1615"/>
      <c r="AI42" s="1615"/>
      <c r="AJ42" s="1615"/>
      <c r="AK42" s="1615"/>
      <c r="AL42" s="1615"/>
      <c r="AM42" s="1615"/>
      <c r="AN42" s="1615"/>
      <c r="AO42" s="1615"/>
      <c r="AP42" s="1615"/>
      <c r="AQ42" s="1615"/>
      <c r="AR42" s="1615"/>
      <c r="AS42" s="1615"/>
      <c r="AT42" s="1615"/>
      <c r="AU42" s="1615"/>
      <c r="AV42" s="1615"/>
      <c r="AW42" s="1615"/>
      <c r="AX42" s="1615"/>
      <c r="AY42" s="1615"/>
      <c r="AZ42" s="1615"/>
      <c r="BA42" s="1615"/>
      <c r="BB42" s="1616"/>
    </row>
    <row r="43" spans="2:54" ht="10.5" customHeight="1" x14ac:dyDescent="0.2">
      <c r="B43" s="1612">
        <v>27</v>
      </c>
      <c r="C43" s="1613"/>
      <c r="D43" s="1613"/>
      <c r="E43" s="1480" t="str">
        <f>IF('INGRESO DE DATOS'!A182&lt;&gt;"",'INGRESO DE DATOS'!A182,"")</f>
        <v/>
      </c>
      <c r="F43" s="1480"/>
      <c r="G43" s="1480"/>
      <c r="H43" s="1480"/>
      <c r="I43" s="1480"/>
      <c r="J43" s="1617"/>
      <c r="K43" s="1611"/>
      <c r="L43" s="1611"/>
      <c r="M43" s="1611"/>
      <c r="N43" s="1611"/>
      <c r="O43" s="1611"/>
      <c r="P43" s="1611"/>
      <c r="Q43" s="1611"/>
      <c r="R43" s="1611"/>
      <c r="S43" s="1611"/>
      <c r="T43" s="1611"/>
      <c r="U43" s="1611"/>
      <c r="V43" s="1611"/>
      <c r="W43" s="1611"/>
      <c r="X43" s="1611"/>
      <c r="Y43" s="1611"/>
      <c r="Z43" s="1611"/>
      <c r="AA43" s="1611"/>
      <c r="AB43" s="1611"/>
      <c r="AC43" s="1611"/>
      <c r="AD43" s="1611"/>
      <c r="AE43" s="1611"/>
      <c r="AF43" s="1611"/>
      <c r="AG43" s="1611"/>
      <c r="AH43" s="1611"/>
      <c r="AI43" s="1611"/>
      <c r="AJ43" s="1611"/>
      <c r="AK43" s="1611"/>
      <c r="AL43" s="1611"/>
      <c r="AM43" s="1611"/>
      <c r="AN43" s="1611"/>
      <c r="AO43" s="1611"/>
      <c r="AP43" s="1611"/>
      <c r="AQ43" s="1611"/>
      <c r="AR43" s="1611"/>
      <c r="AS43" s="1611"/>
      <c r="AT43" s="1611"/>
      <c r="AU43" s="1611"/>
      <c r="AV43" s="1611"/>
      <c r="AW43" s="1611"/>
      <c r="AX43" s="1611"/>
      <c r="AY43" s="1611"/>
      <c r="AZ43" s="1611"/>
      <c r="BA43" s="1611"/>
      <c r="BB43" s="1611"/>
    </row>
    <row r="44" spans="2:54" ht="10.5" customHeight="1" x14ac:dyDescent="0.2">
      <c r="B44" s="1612">
        <v>28</v>
      </c>
      <c r="C44" s="1613"/>
      <c r="D44" s="1613"/>
      <c r="E44" s="1480" t="str">
        <f>IF('INGRESO DE DATOS'!A183&lt;&gt;"",'INGRESO DE DATOS'!A183,"")</f>
        <v/>
      </c>
      <c r="F44" s="1480"/>
      <c r="G44" s="1480"/>
      <c r="H44" s="1480"/>
      <c r="I44" s="1480"/>
      <c r="J44" s="1617"/>
      <c r="K44" s="1611"/>
      <c r="L44" s="1611"/>
      <c r="M44" s="1611"/>
      <c r="N44" s="1611"/>
      <c r="O44" s="1611"/>
      <c r="P44" s="1611"/>
      <c r="Q44" s="1611"/>
      <c r="R44" s="1611"/>
      <c r="S44" s="1611"/>
      <c r="T44" s="1611"/>
      <c r="U44" s="1611"/>
      <c r="V44" s="1611"/>
      <c r="W44" s="1611"/>
      <c r="X44" s="1611"/>
      <c r="Y44" s="1611"/>
      <c r="Z44" s="1611"/>
      <c r="AA44" s="1611"/>
      <c r="AB44" s="1611"/>
      <c r="AC44" s="1611"/>
      <c r="AD44" s="1611"/>
      <c r="AE44" s="1611"/>
      <c r="AF44" s="1611"/>
      <c r="AG44" s="1611"/>
      <c r="AH44" s="1611"/>
      <c r="AI44" s="1611"/>
      <c r="AJ44" s="1611"/>
      <c r="AK44" s="1611"/>
      <c r="AL44" s="1611"/>
      <c r="AM44" s="1611"/>
      <c r="AN44" s="1611"/>
      <c r="AO44" s="1611"/>
      <c r="AP44" s="1611"/>
      <c r="AQ44" s="1611"/>
      <c r="AR44" s="1611"/>
      <c r="AS44" s="1611"/>
      <c r="AT44" s="1611"/>
      <c r="AU44" s="1611"/>
      <c r="AV44" s="1611"/>
      <c r="AW44" s="1611"/>
      <c r="AX44" s="1611"/>
      <c r="AY44" s="1611"/>
      <c r="AZ44" s="1611"/>
      <c r="BA44" s="1611"/>
      <c r="BB44" s="1611"/>
    </row>
    <row r="45" spans="2:54" ht="10.5" customHeight="1" x14ac:dyDescent="0.2">
      <c r="B45" s="1612">
        <v>29</v>
      </c>
      <c r="C45" s="1613"/>
      <c r="D45" s="1613"/>
      <c r="E45" s="1480" t="str">
        <f>IF('INGRESO DE DATOS'!A184&lt;&gt;"",'INGRESO DE DATOS'!A184,"")</f>
        <v/>
      </c>
      <c r="F45" s="1480"/>
      <c r="G45" s="1480"/>
      <c r="H45" s="1480"/>
      <c r="I45" s="1480"/>
      <c r="J45" s="1617"/>
      <c r="K45" s="1611"/>
      <c r="L45" s="1611"/>
      <c r="M45" s="1611"/>
      <c r="N45" s="1611"/>
      <c r="O45" s="1611"/>
      <c r="P45" s="1611"/>
      <c r="Q45" s="1611"/>
      <c r="R45" s="1611"/>
      <c r="S45" s="1611"/>
      <c r="T45" s="1611"/>
      <c r="U45" s="1611"/>
      <c r="V45" s="1611"/>
      <c r="W45" s="1611"/>
      <c r="X45" s="1611"/>
      <c r="Y45" s="1611"/>
      <c r="Z45" s="1611"/>
      <c r="AA45" s="1611"/>
      <c r="AB45" s="1611"/>
      <c r="AC45" s="1611"/>
      <c r="AD45" s="1611"/>
      <c r="AE45" s="1611"/>
      <c r="AF45" s="1611"/>
      <c r="AG45" s="1611"/>
      <c r="AH45" s="1611"/>
      <c r="AI45" s="1611"/>
      <c r="AJ45" s="1611"/>
      <c r="AK45" s="1611"/>
      <c r="AL45" s="1611"/>
      <c r="AM45" s="1611"/>
      <c r="AN45" s="1611"/>
      <c r="AO45" s="1611"/>
      <c r="AP45" s="1611"/>
      <c r="AQ45" s="1611"/>
      <c r="AR45" s="1611"/>
      <c r="AS45" s="1611"/>
      <c r="AT45" s="1611"/>
      <c r="AU45" s="1611"/>
      <c r="AV45" s="1611"/>
      <c r="AW45" s="1611"/>
      <c r="AX45" s="1611"/>
      <c r="AY45" s="1611"/>
      <c r="AZ45" s="1611"/>
      <c r="BA45" s="1611"/>
      <c r="BB45" s="1611"/>
    </row>
    <row r="46" spans="2:54" ht="10.5" customHeight="1" x14ac:dyDescent="0.2">
      <c r="B46" s="1612">
        <v>30</v>
      </c>
      <c r="C46" s="1613"/>
      <c r="D46" s="1613"/>
      <c r="E46" s="1480" t="str">
        <f>IF('INGRESO DE DATOS'!A185&lt;&gt;"",'INGRESO DE DATOS'!A185,"")</f>
        <v/>
      </c>
      <c r="F46" s="1480"/>
      <c r="G46" s="1480"/>
      <c r="H46" s="1480"/>
      <c r="I46" s="1480"/>
      <c r="J46" s="1617"/>
      <c r="K46" s="1611"/>
      <c r="L46" s="1611"/>
      <c r="M46" s="1611"/>
      <c r="N46" s="1611"/>
      <c r="O46" s="1611"/>
      <c r="P46" s="1611"/>
      <c r="Q46" s="1611"/>
      <c r="R46" s="1611"/>
      <c r="S46" s="1611"/>
      <c r="T46" s="1611"/>
      <c r="U46" s="1611"/>
      <c r="V46" s="1611"/>
      <c r="W46" s="1611"/>
      <c r="X46" s="1611"/>
      <c r="Y46" s="1611"/>
      <c r="Z46" s="1611"/>
      <c r="AA46" s="1611"/>
      <c r="AB46" s="1611"/>
      <c r="AC46" s="1611"/>
      <c r="AD46" s="1611"/>
      <c r="AE46" s="1611"/>
      <c r="AF46" s="1611"/>
      <c r="AG46" s="1611"/>
      <c r="AH46" s="1611"/>
      <c r="AI46" s="1611"/>
      <c r="AJ46" s="1611"/>
      <c r="AK46" s="1611"/>
      <c r="AL46" s="1611"/>
      <c r="AM46" s="1611"/>
      <c r="AN46" s="1611"/>
      <c r="AO46" s="1611"/>
      <c r="AP46" s="1611"/>
      <c r="AQ46" s="1611"/>
      <c r="AR46" s="1611"/>
      <c r="AS46" s="1611"/>
      <c r="AT46" s="1611"/>
      <c r="AU46" s="1611"/>
      <c r="AV46" s="1611"/>
      <c r="AW46" s="1611"/>
      <c r="AX46" s="1611"/>
      <c r="AY46" s="1611"/>
      <c r="AZ46" s="1611"/>
      <c r="BA46" s="1611"/>
      <c r="BB46" s="1611"/>
    </row>
    <row r="47" spans="2:54" ht="10.5" customHeight="1" x14ac:dyDescent="0.2">
      <c r="B47" s="1612">
        <v>31</v>
      </c>
      <c r="C47" s="1613"/>
      <c r="D47" s="1613"/>
      <c r="E47" s="1480" t="str">
        <f>IF('INGRESO DE DATOS'!A186&lt;&gt;"",'INGRESO DE DATOS'!A186,"")</f>
        <v/>
      </c>
      <c r="F47" s="1480"/>
      <c r="G47" s="1480"/>
      <c r="H47" s="1480"/>
      <c r="I47" s="1480"/>
      <c r="J47" s="1617"/>
      <c r="K47" s="1611"/>
      <c r="L47" s="1611"/>
      <c r="M47" s="1611"/>
      <c r="N47" s="1611"/>
      <c r="O47" s="1611"/>
      <c r="P47" s="1611"/>
      <c r="Q47" s="1611"/>
      <c r="R47" s="1611"/>
      <c r="S47" s="1611"/>
      <c r="T47" s="1611"/>
      <c r="U47" s="1611"/>
      <c r="V47" s="1611"/>
      <c r="W47" s="1611"/>
      <c r="X47" s="1611"/>
      <c r="Y47" s="1611"/>
      <c r="Z47" s="1611"/>
      <c r="AA47" s="1611"/>
      <c r="AB47" s="1611"/>
      <c r="AC47" s="1611"/>
      <c r="AD47" s="1611"/>
      <c r="AE47" s="1611"/>
      <c r="AF47" s="1611"/>
      <c r="AG47" s="1611"/>
      <c r="AH47" s="1611"/>
      <c r="AI47" s="1611"/>
      <c r="AJ47" s="1611"/>
      <c r="AK47" s="1611"/>
      <c r="AL47" s="1611"/>
      <c r="AM47" s="1611"/>
      <c r="AN47" s="1611"/>
      <c r="AO47" s="1611"/>
      <c r="AP47" s="1611"/>
      <c r="AQ47" s="1611"/>
      <c r="AR47" s="1611"/>
      <c r="AS47" s="1611"/>
      <c r="AT47" s="1611"/>
      <c r="AU47" s="1611"/>
      <c r="AV47" s="1611"/>
      <c r="AW47" s="1611"/>
      <c r="AX47" s="1611"/>
      <c r="AY47" s="1611"/>
      <c r="AZ47" s="1611"/>
      <c r="BA47" s="1611"/>
      <c r="BB47" s="1611"/>
    </row>
    <row r="48" spans="2:54" ht="10.5" customHeight="1" x14ac:dyDescent="0.2">
      <c r="B48" s="1614" t="s">
        <v>82</v>
      </c>
      <c r="C48" s="1615"/>
      <c r="D48" s="1615"/>
      <c r="E48" s="1615"/>
      <c r="F48" s="1615"/>
      <c r="G48" s="1615"/>
      <c r="H48" s="1615"/>
      <c r="I48" s="1615"/>
      <c r="J48" s="1615"/>
      <c r="K48" s="1615"/>
      <c r="L48" s="1615"/>
      <c r="M48" s="1615"/>
      <c r="N48" s="1615"/>
      <c r="O48" s="1615"/>
      <c r="P48" s="1615"/>
      <c r="Q48" s="1615"/>
      <c r="R48" s="1615"/>
      <c r="S48" s="1615"/>
      <c r="T48" s="1615"/>
      <c r="U48" s="1615"/>
      <c r="V48" s="1615"/>
      <c r="W48" s="1615"/>
      <c r="X48" s="1615"/>
      <c r="Y48" s="1615"/>
      <c r="Z48" s="1615"/>
      <c r="AA48" s="1615"/>
      <c r="AB48" s="1615"/>
      <c r="AC48" s="1615"/>
      <c r="AD48" s="1615"/>
      <c r="AE48" s="1615"/>
      <c r="AF48" s="1615"/>
      <c r="AG48" s="1615"/>
      <c r="AH48" s="1615"/>
      <c r="AI48" s="1615"/>
      <c r="AJ48" s="1615"/>
      <c r="AK48" s="1615"/>
      <c r="AL48" s="1615"/>
      <c r="AM48" s="1615"/>
      <c r="AN48" s="1615"/>
      <c r="AO48" s="1615"/>
      <c r="AP48" s="1615"/>
      <c r="AQ48" s="1615"/>
      <c r="AR48" s="1615"/>
      <c r="AS48" s="1615"/>
      <c r="AT48" s="1615"/>
      <c r="AU48" s="1615"/>
      <c r="AV48" s="1615"/>
      <c r="AW48" s="1615"/>
      <c r="AX48" s="1615"/>
      <c r="AY48" s="1615"/>
      <c r="AZ48" s="1615"/>
      <c r="BA48" s="1615"/>
      <c r="BB48" s="1616"/>
    </row>
    <row r="49" spans="2:54" ht="3" customHeight="1" x14ac:dyDescent="0.2">
      <c r="B49" s="738"/>
      <c r="C49" s="723"/>
      <c r="D49" s="723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  <c r="Q49" s="739"/>
      <c r="R49" s="739"/>
      <c r="S49" s="739"/>
      <c r="T49" s="739"/>
      <c r="U49" s="739"/>
      <c r="V49" s="739"/>
      <c r="W49" s="739"/>
      <c r="X49" s="739"/>
      <c r="Y49" s="739"/>
      <c r="Z49" s="739"/>
      <c r="AA49" s="739"/>
      <c r="AB49" s="739"/>
      <c r="AC49" s="739"/>
      <c r="AD49" s="739"/>
      <c r="AE49" s="739"/>
      <c r="AF49" s="739"/>
      <c r="AG49" s="739"/>
      <c r="AH49" s="739"/>
      <c r="AI49" s="739"/>
      <c r="AJ49" s="739"/>
      <c r="AK49" s="739"/>
      <c r="AL49" s="739"/>
      <c r="AM49" s="739"/>
      <c r="AN49" s="739"/>
      <c r="AO49" s="739"/>
      <c r="AP49" s="739"/>
      <c r="AQ49" s="739"/>
      <c r="AR49" s="739"/>
      <c r="AS49" s="739"/>
      <c r="AT49" s="739"/>
      <c r="AU49" s="739"/>
      <c r="AV49" s="739"/>
      <c r="AW49" s="739"/>
      <c r="AX49" s="739"/>
      <c r="AY49" s="739"/>
      <c r="AZ49" s="739"/>
      <c r="BA49" s="739"/>
      <c r="BB49" s="740"/>
    </row>
    <row r="50" spans="2:54" ht="9.75" customHeight="1" x14ac:dyDescent="0.2">
      <c r="B50" s="1864" t="s">
        <v>254</v>
      </c>
      <c r="C50" s="1865"/>
      <c r="D50" s="1865"/>
      <c r="E50" s="1865"/>
      <c r="F50" s="1865"/>
      <c r="G50" s="1865"/>
      <c r="H50" s="757"/>
      <c r="I50" s="741"/>
      <c r="J50" s="740"/>
      <c r="L50" s="1641" t="s">
        <v>54</v>
      </c>
      <c r="M50" s="1642"/>
      <c r="N50" s="1642"/>
      <c r="O50" s="1643"/>
      <c r="P50" s="743"/>
      <c r="Q50" s="739"/>
      <c r="R50" s="739"/>
      <c r="S50" s="739"/>
      <c r="T50" s="739"/>
      <c r="U50" s="739"/>
      <c r="V50" s="739"/>
      <c r="W50" s="739"/>
      <c r="X50" s="739"/>
      <c r="Y50" s="739"/>
      <c r="Z50" s="739"/>
      <c r="AA50" s="739"/>
      <c r="AB50" s="739"/>
      <c r="AC50" s="739"/>
      <c r="AD50" s="739"/>
      <c r="AE50" s="739"/>
      <c r="AF50" s="739"/>
      <c r="AG50" s="739"/>
      <c r="AH50" s="739"/>
      <c r="AI50" s="739"/>
      <c r="AJ50" s="739"/>
      <c r="AK50" s="739"/>
      <c r="AL50" s="739"/>
      <c r="AM50" s="739"/>
      <c r="AN50" s="739"/>
      <c r="AO50" s="739"/>
      <c r="AP50" s="739"/>
      <c r="AQ50" s="739"/>
      <c r="AR50" s="739"/>
      <c r="AS50" s="739"/>
      <c r="AT50" s="739"/>
      <c r="AU50" s="739"/>
      <c r="AV50" s="739"/>
      <c r="AW50" s="739"/>
      <c r="AX50" s="739"/>
      <c r="BB50" s="106"/>
    </row>
    <row r="51" spans="2:54" ht="12" customHeight="1" x14ac:dyDescent="0.2">
      <c r="B51" s="743" t="s">
        <v>274</v>
      </c>
      <c r="C51" s="758"/>
      <c r="D51" s="758"/>
      <c r="E51" s="758"/>
      <c r="F51" s="745"/>
      <c r="G51" s="1863" t="str">
        <f>IF('INGRESO DE DATOS'!E161&lt;&gt;"",'INGRESO DE DATOS'!E161,"")</f>
        <v/>
      </c>
      <c r="H51" s="1863"/>
      <c r="I51" s="1863"/>
      <c r="J51" s="759"/>
      <c r="L51" s="1596" t="s">
        <v>83</v>
      </c>
      <c r="M51" s="1493"/>
      <c r="N51" s="1493"/>
      <c r="O51" s="1597"/>
      <c r="P51" s="743"/>
      <c r="Q51" s="760"/>
      <c r="R51" s="1860"/>
      <c r="S51" s="1861"/>
      <c r="T51" s="1861"/>
      <c r="U51" s="1862"/>
      <c r="V51" s="760"/>
      <c r="W51" s="760"/>
      <c r="X51" s="760"/>
      <c r="Y51" s="760"/>
      <c r="Z51" s="760"/>
      <c r="AA51" s="760"/>
      <c r="AB51" s="760"/>
      <c r="AC51" s="1860"/>
      <c r="AD51" s="1861"/>
      <c r="AE51" s="1861"/>
      <c r="AF51" s="1862"/>
      <c r="AG51" s="760"/>
      <c r="AH51" s="760"/>
      <c r="AI51" s="760"/>
      <c r="AJ51" s="739"/>
      <c r="AK51" s="739"/>
      <c r="AL51" s="739"/>
      <c r="AM51" s="739"/>
      <c r="AN51" s="1860"/>
      <c r="AO51" s="1861"/>
      <c r="AP51" s="1861"/>
      <c r="AQ51" s="1862"/>
      <c r="AR51" s="739"/>
      <c r="AS51" s="739"/>
      <c r="AX51" s="739"/>
      <c r="AY51" s="1860"/>
      <c r="AZ51" s="1861"/>
      <c r="BA51" s="1861"/>
      <c r="BB51" s="1862"/>
    </row>
    <row r="52" spans="2:54" ht="12" customHeight="1" x14ac:dyDescent="0.2">
      <c r="B52" s="743" t="s">
        <v>275</v>
      </c>
      <c r="C52" s="758"/>
      <c r="D52" s="758"/>
      <c r="E52" s="758"/>
      <c r="F52" s="745"/>
      <c r="G52" s="1863" t="str">
        <f>IF('INGRESO DE DATOS'!E165&lt;&gt;"",'INGRESO DE DATOS'!E165,"")</f>
        <v/>
      </c>
      <c r="H52" s="1863"/>
      <c r="I52" s="1863"/>
      <c r="J52" s="759"/>
      <c r="L52" s="1596" t="s">
        <v>84</v>
      </c>
      <c r="M52" s="1493"/>
      <c r="N52" s="1493"/>
      <c r="O52" s="1597"/>
      <c r="P52" s="743"/>
      <c r="Q52" s="760"/>
      <c r="R52" s="1860"/>
      <c r="S52" s="1861"/>
      <c r="T52" s="1861"/>
      <c r="U52" s="1862"/>
      <c r="V52" s="760"/>
      <c r="W52" s="760"/>
      <c r="X52" s="760"/>
      <c r="Y52" s="760"/>
      <c r="Z52" s="760"/>
      <c r="AA52" s="760"/>
      <c r="AB52" s="760"/>
      <c r="AC52" s="1860"/>
      <c r="AD52" s="1861"/>
      <c r="AE52" s="1861"/>
      <c r="AF52" s="1862"/>
      <c r="AG52" s="760"/>
      <c r="AH52" s="760"/>
      <c r="AI52" s="760"/>
      <c r="AJ52" s="739"/>
      <c r="AK52" s="739"/>
      <c r="AL52" s="739"/>
      <c r="AM52" s="739"/>
      <c r="AN52" s="1860"/>
      <c r="AO52" s="1861"/>
      <c r="AP52" s="1861"/>
      <c r="AQ52" s="1862"/>
      <c r="AR52" s="739"/>
      <c r="AS52" s="739"/>
      <c r="AX52" s="739"/>
      <c r="AY52" s="1860"/>
      <c r="AZ52" s="1861"/>
      <c r="BA52" s="1861"/>
      <c r="BB52" s="1862"/>
    </row>
    <row r="53" spans="2:54" ht="12" customHeight="1" x14ac:dyDescent="0.2">
      <c r="B53" s="743" t="s">
        <v>275</v>
      </c>
      <c r="C53" s="758"/>
      <c r="D53" s="758"/>
      <c r="E53" s="758"/>
      <c r="F53" s="745"/>
      <c r="G53" s="1863" t="str">
        <f>IF('INGRESO DE DATOS'!E169&lt;&gt;"",'INGRESO DE DATOS'!E169,"")</f>
        <v/>
      </c>
      <c r="H53" s="1863"/>
      <c r="I53" s="1863"/>
      <c r="J53" s="759"/>
      <c r="L53" s="1596" t="s">
        <v>85</v>
      </c>
      <c r="M53" s="1493"/>
      <c r="N53" s="1493"/>
      <c r="O53" s="1597"/>
      <c r="P53" s="743"/>
      <c r="Q53" s="760"/>
      <c r="R53" s="1860"/>
      <c r="S53" s="1861"/>
      <c r="T53" s="1861"/>
      <c r="U53" s="1862"/>
      <c r="V53" s="760"/>
      <c r="W53" s="760"/>
      <c r="X53" s="760"/>
      <c r="Y53" s="760"/>
      <c r="Z53" s="760"/>
      <c r="AA53" s="760"/>
      <c r="AB53" s="760"/>
      <c r="AC53" s="1860"/>
      <c r="AD53" s="1861"/>
      <c r="AE53" s="1861"/>
      <c r="AF53" s="1862"/>
      <c r="AG53" s="760"/>
      <c r="AH53" s="760"/>
      <c r="AI53" s="760"/>
      <c r="AJ53" s="739"/>
      <c r="AK53" s="739"/>
      <c r="AL53" s="739"/>
      <c r="AM53" s="739"/>
      <c r="AN53" s="1860"/>
      <c r="AO53" s="1861"/>
      <c r="AP53" s="1861"/>
      <c r="AQ53" s="1862"/>
      <c r="AR53" s="739"/>
      <c r="AS53" s="739"/>
      <c r="AX53" s="739"/>
      <c r="AY53" s="1860"/>
      <c r="AZ53" s="1861"/>
      <c r="BA53" s="1861"/>
      <c r="BB53" s="1862"/>
    </row>
    <row r="54" spans="2:54" ht="12" customHeight="1" x14ac:dyDescent="0.2">
      <c r="B54" s="743" t="s">
        <v>276</v>
      </c>
      <c r="C54" s="758"/>
      <c r="D54" s="758"/>
      <c r="E54" s="758"/>
      <c r="F54" s="745"/>
      <c r="G54" s="1863" t="str">
        <f>IF('INGRESO DE DATOS'!E173&lt;&gt;"",'INGRESO DE DATOS'!E173,"")</f>
        <v/>
      </c>
      <c r="H54" s="1863"/>
      <c r="I54" s="1863"/>
      <c r="J54" s="759"/>
      <c r="L54" s="1596" t="s">
        <v>70</v>
      </c>
      <c r="M54" s="1493"/>
      <c r="N54" s="1493"/>
      <c r="O54" s="1597"/>
      <c r="P54" s="743"/>
      <c r="Q54" s="760"/>
      <c r="R54" s="1860"/>
      <c r="S54" s="1861"/>
      <c r="T54" s="1861"/>
      <c r="U54" s="1862"/>
      <c r="V54" s="760"/>
      <c r="W54" s="760"/>
      <c r="X54" s="760"/>
      <c r="Y54" s="760"/>
      <c r="Z54" s="760"/>
      <c r="AA54" s="760"/>
      <c r="AB54" s="760"/>
      <c r="AC54" s="1860"/>
      <c r="AD54" s="1861"/>
      <c r="AE54" s="1861"/>
      <c r="AF54" s="1862"/>
      <c r="AG54" s="760"/>
      <c r="AH54" s="760"/>
      <c r="AI54" s="760"/>
      <c r="AJ54" s="739"/>
      <c r="AK54" s="739"/>
      <c r="AL54" s="739"/>
      <c r="AM54" s="739"/>
      <c r="AN54" s="1860"/>
      <c r="AO54" s="1861"/>
      <c r="AP54" s="1861"/>
      <c r="AQ54" s="1862"/>
      <c r="AR54" s="739"/>
      <c r="AS54" s="739"/>
      <c r="AX54" s="739"/>
      <c r="AY54" s="1860"/>
      <c r="AZ54" s="1861"/>
      <c r="BA54" s="1861"/>
      <c r="BB54" s="1862"/>
    </row>
    <row r="55" spans="2:54" ht="2.25" customHeight="1" x14ac:dyDescent="0.2">
      <c r="B55" s="746"/>
      <c r="D55" s="747"/>
      <c r="E55" s="748"/>
      <c r="F55" s="748"/>
      <c r="G55" s="748"/>
      <c r="H55" s="748"/>
      <c r="I55" s="748"/>
      <c r="J55" s="749"/>
      <c r="M55" s="761"/>
      <c r="N55" s="739"/>
      <c r="O55" s="739"/>
      <c r="P55" s="739"/>
      <c r="Q55" s="739"/>
      <c r="R55" s="739"/>
      <c r="S55" s="739"/>
      <c r="T55" s="739"/>
      <c r="U55" s="739"/>
      <c r="V55" s="739"/>
      <c r="W55" s="739"/>
      <c r="X55" s="739"/>
      <c r="Y55" s="739"/>
      <c r="Z55" s="739"/>
      <c r="AA55" s="739"/>
      <c r="AB55" s="739"/>
      <c r="AC55" s="739"/>
      <c r="AD55" s="739"/>
      <c r="AE55" s="739"/>
      <c r="AF55" s="739"/>
      <c r="AG55" s="739"/>
      <c r="AH55" s="739"/>
      <c r="AI55" s="739"/>
      <c r="AJ55" s="739"/>
      <c r="AK55" s="739"/>
      <c r="AL55" s="739"/>
      <c r="AM55" s="739"/>
      <c r="AN55" s="739"/>
      <c r="AO55" s="739"/>
      <c r="AP55" s="739"/>
      <c r="AQ55" s="739"/>
      <c r="AR55" s="739"/>
      <c r="AS55" s="739"/>
      <c r="AT55" s="739"/>
      <c r="AU55" s="739"/>
      <c r="AV55" s="739"/>
      <c r="AW55" s="739"/>
      <c r="AX55" s="739"/>
      <c r="AY55" s="739"/>
      <c r="AZ55" s="739"/>
      <c r="BA55" s="739"/>
      <c r="BB55" s="749"/>
    </row>
    <row r="56" spans="2:54" ht="15" customHeight="1" x14ac:dyDescent="0.2">
      <c r="B56" s="627"/>
      <c r="C56" s="628" t="s">
        <v>55</v>
      </c>
      <c r="D56" s="628"/>
      <c r="E56" s="628"/>
      <c r="F56" s="628"/>
      <c r="G56" s="628"/>
      <c r="H56" s="628"/>
      <c r="I56" s="1861"/>
      <c r="J56" s="1861"/>
      <c r="K56" s="1861"/>
      <c r="L56" s="1861"/>
      <c r="M56" s="1861"/>
      <c r="N56" s="1861"/>
      <c r="O56" s="1861"/>
      <c r="P56" s="1861"/>
      <c r="Q56" s="1861"/>
      <c r="R56" s="1861"/>
      <c r="S56" s="1861"/>
      <c r="T56" s="1861"/>
      <c r="U56" s="1861"/>
      <c r="V56" s="1861"/>
      <c r="W56" s="1861"/>
      <c r="X56" s="1861"/>
      <c r="Y56" s="1861"/>
      <c r="Z56" s="1861"/>
      <c r="AA56" s="1861"/>
      <c r="AB56" s="1861"/>
      <c r="AC56" s="1861"/>
      <c r="AD56" s="1861"/>
      <c r="AE56" s="1861"/>
      <c r="AF56" s="1861"/>
      <c r="AG56" s="1861"/>
      <c r="AH56" s="1861"/>
      <c r="AI56" s="1861"/>
      <c r="AJ56" s="1861"/>
      <c r="AK56" s="1861"/>
      <c r="AL56" s="1861"/>
      <c r="AM56" s="1861"/>
      <c r="AN56" s="1861"/>
      <c r="AO56" s="1861"/>
      <c r="AP56" s="1861"/>
      <c r="AQ56" s="1861"/>
      <c r="AR56" s="1861"/>
      <c r="AS56" s="1861"/>
      <c r="AT56" s="1861"/>
      <c r="AU56" s="1861"/>
      <c r="AV56" s="1861"/>
      <c r="AW56" s="1861"/>
      <c r="AX56" s="1861"/>
      <c r="AY56" s="1861"/>
      <c r="AZ56" s="1861"/>
      <c r="BA56" s="1861"/>
      <c r="BB56" s="34"/>
    </row>
    <row r="57" spans="2:54" ht="15" customHeight="1" x14ac:dyDescent="0.2">
      <c r="B57" s="629"/>
      <c r="C57" s="1861"/>
      <c r="D57" s="1861"/>
      <c r="E57" s="1861"/>
      <c r="F57" s="1861"/>
      <c r="G57" s="1861"/>
      <c r="H57" s="1861"/>
      <c r="I57" s="1861"/>
      <c r="J57" s="1861"/>
      <c r="K57" s="1861"/>
      <c r="L57" s="1861"/>
      <c r="M57" s="1861"/>
      <c r="N57" s="1861"/>
      <c r="O57" s="1861"/>
      <c r="P57" s="1861"/>
      <c r="Q57" s="1861"/>
      <c r="R57" s="1861"/>
      <c r="S57" s="1861"/>
      <c r="T57" s="1861"/>
      <c r="U57" s="1861"/>
      <c r="V57" s="1861"/>
      <c r="W57" s="1861"/>
      <c r="X57" s="1861"/>
      <c r="Y57" s="1861"/>
      <c r="Z57" s="1861"/>
      <c r="AA57" s="1861"/>
      <c r="AB57" s="1861"/>
      <c r="AC57" s="1861"/>
      <c r="AD57" s="1861"/>
      <c r="AE57" s="1861"/>
      <c r="AF57" s="1861"/>
      <c r="AG57" s="1861"/>
      <c r="AH57" s="1861"/>
      <c r="AI57" s="1861"/>
      <c r="AJ57" s="1861"/>
      <c r="AK57" s="1861"/>
      <c r="AL57" s="1861"/>
      <c r="AM57" s="1861"/>
      <c r="AN57" s="1861"/>
      <c r="AO57" s="1861"/>
      <c r="AP57" s="1861"/>
      <c r="AQ57" s="1861"/>
      <c r="AR57" s="1861"/>
      <c r="AS57" s="1861"/>
      <c r="AT57" s="1861"/>
      <c r="AU57" s="1861"/>
      <c r="AV57" s="1861"/>
      <c r="AW57" s="1861"/>
      <c r="AX57" s="1861"/>
      <c r="AY57" s="1861"/>
      <c r="AZ57" s="1861"/>
      <c r="BA57" s="1861"/>
      <c r="BB57" s="106"/>
    </row>
    <row r="58" spans="2:54" ht="3" customHeight="1" x14ac:dyDescent="0.2">
      <c r="B58" s="629"/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1484"/>
      <c r="U58" s="1484"/>
      <c r="V58" s="1484"/>
      <c r="W58" s="1484"/>
      <c r="X58" s="1484"/>
      <c r="Y58" s="1484"/>
      <c r="Z58" s="1484"/>
      <c r="AA58" s="1484"/>
      <c r="AB58" s="1484"/>
      <c r="AC58" s="1484"/>
      <c r="AD58" s="1484"/>
      <c r="AE58" s="1484"/>
      <c r="AF58" s="1484"/>
      <c r="AG58" s="1484"/>
      <c r="AH58" s="1484"/>
      <c r="AI58" s="1484"/>
      <c r="AJ58" s="1484"/>
      <c r="AK58" s="1484"/>
      <c r="AL58" s="1484"/>
      <c r="AM58" s="1484"/>
      <c r="AN58" s="1484"/>
      <c r="AO58" s="1484"/>
      <c r="AP58" s="1484"/>
      <c r="AQ58" s="1484"/>
      <c r="AR58" s="1484"/>
      <c r="AS58" s="1484"/>
      <c r="AT58" s="1484"/>
      <c r="AU58" s="1484"/>
      <c r="AV58" s="1484"/>
      <c r="AW58" s="1484"/>
      <c r="AX58" s="1484"/>
      <c r="AY58" s="1484"/>
      <c r="AZ58" s="1484"/>
      <c r="BA58" s="1484"/>
      <c r="BB58" s="106"/>
    </row>
    <row r="59" spans="2:54" ht="2.25" customHeight="1" x14ac:dyDescent="0.2">
      <c r="B59" s="633"/>
      <c r="C59" s="634"/>
      <c r="D59" s="634"/>
      <c r="E59" s="634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4"/>
      <c r="R59" s="634"/>
      <c r="S59" s="634"/>
      <c r="T59" s="634"/>
      <c r="U59" s="634"/>
      <c r="V59" s="634"/>
      <c r="W59" s="634"/>
      <c r="X59" s="634"/>
      <c r="Y59" s="634"/>
      <c r="Z59" s="634"/>
      <c r="AA59" s="634"/>
      <c r="AB59" s="634"/>
      <c r="AC59" s="634"/>
      <c r="AD59" s="634"/>
      <c r="AE59" s="634"/>
      <c r="AF59" s="634"/>
      <c r="AG59" s="634"/>
      <c r="AH59" s="634"/>
      <c r="AI59" s="634"/>
      <c r="AJ59" s="634"/>
      <c r="AK59" s="634"/>
      <c r="AL59" s="634"/>
      <c r="AM59" s="634"/>
      <c r="AN59" s="634"/>
      <c r="AO59" s="634"/>
      <c r="AP59" s="634"/>
      <c r="AQ59" s="634"/>
      <c r="AR59" s="634"/>
      <c r="AS59" s="634"/>
      <c r="AT59" s="634"/>
      <c r="AU59" s="634"/>
      <c r="AV59" s="634"/>
      <c r="AW59" s="634"/>
      <c r="AX59" s="634"/>
      <c r="AY59" s="634"/>
      <c r="AZ59" s="634"/>
      <c r="BA59" s="634"/>
      <c r="BB59" s="34"/>
    </row>
    <row r="60" spans="2:54" ht="9.75" customHeight="1" x14ac:dyDescent="0.2">
      <c r="B60" s="635"/>
      <c r="C60" s="636" t="s">
        <v>86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637" t="s">
        <v>61</v>
      </c>
      <c r="S60" s="637"/>
      <c r="T60" s="637"/>
      <c r="U60" s="637"/>
      <c r="V60" s="637"/>
      <c r="W60" s="637"/>
      <c r="X60" s="637"/>
      <c r="Y60" s="637"/>
      <c r="Z60" s="637"/>
      <c r="AA60" s="637"/>
      <c r="AB60" s="637"/>
      <c r="AC60" s="637"/>
      <c r="AD60" s="637"/>
      <c r="AE60" s="637"/>
      <c r="AF60" s="637"/>
      <c r="AG60" s="637"/>
      <c r="AH60" s="38"/>
      <c r="AI60" s="38"/>
      <c r="AJ60" s="38"/>
      <c r="AK60" s="38"/>
      <c r="AL60" s="38"/>
      <c r="AM60" s="38"/>
      <c r="AN60" s="638"/>
      <c r="AO60" s="638"/>
      <c r="AP60" s="638"/>
      <c r="AQ60" s="638"/>
      <c r="AR60" s="638"/>
      <c r="AS60" s="638"/>
      <c r="AT60" s="638"/>
      <c r="AU60" s="38"/>
      <c r="AV60" s="1492" t="s">
        <v>87</v>
      </c>
      <c r="AW60" s="1493"/>
      <c r="AX60" s="1493"/>
      <c r="AY60" s="1493"/>
      <c r="AZ60" s="1493"/>
      <c r="BA60" s="1494"/>
      <c r="BB60" s="106"/>
    </row>
    <row r="61" spans="2:54" ht="9.75" customHeight="1" x14ac:dyDescent="0.2">
      <c r="B61" s="635"/>
      <c r="C61" s="1858" t="str">
        <f>IF('INGRESO DE DATOS'!C203&lt;&gt;"",'INGRESO DE DATOS'!C203,"")</f>
        <v/>
      </c>
      <c r="D61" s="1858"/>
      <c r="E61" s="1858"/>
      <c r="F61" s="1858"/>
      <c r="G61" s="1858"/>
      <c r="H61" s="1858"/>
      <c r="I61" s="1858"/>
      <c r="J61" s="1858"/>
      <c r="K61" s="1858"/>
      <c r="L61" s="1858"/>
      <c r="M61" s="1858"/>
      <c r="N61" s="1858"/>
      <c r="O61" s="1858"/>
      <c r="P61" s="762"/>
      <c r="Q61" s="753"/>
      <c r="R61" s="1859"/>
      <c r="S61" s="1859"/>
      <c r="T61" s="1859"/>
      <c r="U61" s="1859"/>
      <c r="V61" s="1859"/>
      <c r="W61" s="1859"/>
      <c r="X61" s="1859"/>
      <c r="Y61" s="1859"/>
      <c r="Z61" s="1859"/>
      <c r="AA61" s="1859"/>
      <c r="AB61" s="1859"/>
      <c r="AC61" s="1859"/>
      <c r="AD61" s="1859"/>
      <c r="AE61" s="1859"/>
      <c r="AF61" s="1859"/>
      <c r="AG61" s="1859"/>
      <c r="AH61" s="1859"/>
      <c r="AI61" s="1859"/>
      <c r="AJ61" s="1859"/>
      <c r="AK61" s="1859"/>
      <c r="AL61" s="1859"/>
      <c r="AM61" s="1859"/>
      <c r="AN61" s="1859"/>
      <c r="AO61" s="1859"/>
      <c r="AP61" s="1859"/>
      <c r="AQ61" s="1859"/>
      <c r="AR61" s="1859"/>
      <c r="AS61" s="1859"/>
      <c r="AT61" s="639"/>
      <c r="AU61" s="640"/>
      <c r="AV61" s="1496" t="s">
        <v>72</v>
      </c>
      <c r="AW61" s="1497"/>
      <c r="AX61" s="1497"/>
      <c r="AY61" s="1497"/>
      <c r="AZ61" s="1497"/>
      <c r="BA61" s="1498"/>
      <c r="BB61" s="106"/>
    </row>
    <row r="62" spans="2:54" ht="9.75" customHeight="1" x14ac:dyDescent="0.2">
      <c r="B62" s="635"/>
      <c r="C62" s="1499" t="s">
        <v>88</v>
      </c>
      <c r="D62" s="1499"/>
      <c r="E62" s="1499"/>
      <c r="F62" s="1499"/>
      <c r="G62" s="1499"/>
      <c r="H62" s="1499"/>
      <c r="I62" s="1499"/>
      <c r="J62" s="1499"/>
      <c r="K62" s="1499"/>
      <c r="L62" s="1499"/>
      <c r="M62" s="1499"/>
      <c r="N62" s="1499"/>
      <c r="O62" s="1499"/>
      <c r="P62" s="638"/>
      <c r="Q62" s="38"/>
      <c r="R62" s="1499" t="s">
        <v>88</v>
      </c>
      <c r="S62" s="1499"/>
      <c r="T62" s="1499"/>
      <c r="U62" s="1499"/>
      <c r="V62" s="1499"/>
      <c r="W62" s="1499"/>
      <c r="X62" s="1499"/>
      <c r="Y62" s="1499"/>
      <c r="Z62" s="1499"/>
      <c r="AA62" s="1499"/>
      <c r="AB62" s="1499"/>
      <c r="AC62" s="1499"/>
      <c r="AD62" s="1499"/>
      <c r="AE62" s="1499"/>
      <c r="AF62" s="1499"/>
      <c r="AG62" s="1499"/>
      <c r="AH62" s="1499"/>
      <c r="AI62" s="1499"/>
      <c r="AJ62" s="1499"/>
      <c r="AK62" s="1499"/>
      <c r="AL62" s="1499"/>
      <c r="AM62" s="1499"/>
      <c r="AN62" s="1499"/>
      <c r="AO62" s="1499"/>
      <c r="AP62" s="1499"/>
      <c r="AQ62" s="1499"/>
      <c r="AR62" s="1499"/>
      <c r="AS62" s="1499"/>
      <c r="AT62" s="640"/>
      <c r="AU62" s="640"/>
      <c r="AV62" s="1860"/>
      <c r="AW62" s="1861"/>
      <c r="AX62" s="1861"/>
      <c r="AY62" s="1861"/>
      <c r="AZ62" s="1861"/>
      <c r="BA62" s="1862"/>
      <c r="BB62" s="106"/>
    </row>
    <row r="63" spans="2:54" ht="3" customHeight="1" x14ac:dyDescent="0.2">
      <c r="B63" s="641"/>
      <c r="C63" s="642"/>
      <c r="D63" s="643"/>
      <c r="E63" s="642"/>
      <c r="F63" s="642"/>
      <c r="G63" s="643"/>
      <c r="H63" s="643"/>
      <c r="I63" s="643"/>
      <c r="J63" s="642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  <c r="V63" s="642"/>
      <c r="W63" s="642"/>
      <c r="X63" s="642"/>
      <c r="Y63" s="642"/>
      <c r="Z63" s="642"/>
      <c r="AA63" s="642"/>
      <c r="AB63" s="642"/>
      <c r="AC63" s="642"/>
      <c r="AD63" s="642"/>
      <c r="AE63" s="642"/>
      <c r="AF63" s="642"/>
      <c r="AG63" s="642"/>
      <c r="AH63" s="642"/>
      <c r="AI63" s="642"/>
      <c r="AJ63" s="642"/>
      <c r="AK63" s="642"/>
      <c r="AL63" s="642"/>
      <c r="AM63" s="642"/>
      <c r="AN63" s="642"/>
      <c r="AO63" s="642"/>
      <c r="AP63" s="642"/>
      <c r="AQ63" s="642"/>
      <c r="AR63" s="644"/>
      <c r="AS63" s="644"/>
      <c r="AT63" s="644"/>
      <c r="AU63" s="644"/>
      <c r="AV63" s="644"/>
      <c r="AW63" s="644"/>
      <c r="AX63" s="644"/>
      <c r="AY63" s="644"/>
      <c r="AZ63" s="644"/>
      <c r="BA63" s="644"/>
      <c r="BB63" s="645"/>
    </row>
    <row r="64" spans="2:54" s="646" customFormat="1" ht="9" customHeight="1" x14ac:dyDescent="0.15">
      <c r="B64" s="1490" t="s">
        <v>290</v>
      </c>
      <c r="C64" s="1490"/>
      <c r="D64" s="1490"/>
      <c r="E64" s="1490"/>
      <c r="F64" s="1490"/>
      <c r="G64" s="1490"/>
      <c r="H64" s="1490"/>
      <c r="I64" s="1490"/>
      <c r="J64" s="1490"/>
      <c r="K64" s="1490"/>
      <c r="L64" s="1490"/>
      <c r="M64" s="1490"/>
      <c r="N64" s="1490"/>
      <c r="O64" s="1490"/>
      <c r="P64" s="751"/>
      <c r="AY64" s="1491" t="s">
        <v>334</v>
      </c>
      <c r="AZ64" s="1491"/>
      <c r="BA64" s="1491"/>
      <c r="BB64" s="1491"/>
    </row>
  </sheetData>
  <sheetProtection formatCells="0"/>
  <mergeCells count="505">
    <mergeCell ref="AN52:AQ52"/>
    <mergeCell ref="R51:U51"/>
    <mergeCell ref="AC51:AF51"/>
    <mergeCell ref="AN51:AQ51"/>
    <mergeCell ref="B45:D45"/>
    <mergeCell ref="E45:J45"/>
    <mergeCell ref="AY51:BB51"/>
    <mergeCell ref="R53:U53"/>
    <mergeCell ref="AC53:AF53"/>
    <mergeCell ref="AY52:BB52"/>
    <mergeCell ref="AY53:BB53"/>
    <mergeCell ref="AN53:AQ53"/>
    <mergeCell ref="K45:M45"/>
    <mergeCell ref="N45:Q45"/>
    <mergeCell ref="R45:U45"/>
    <mergeCell ref="V45:X45"/>
    <mergeCell ref="Y45:AB45"/>
    <mergeCell ref="AC45:AF45"/>
    <mergeCell ref="AU45:AX45"/>
    <mergeCell ref="AY45:BB45"/>
    <mergeCell ref="AG45:AI45"/>
    <mergeCell ref="AJ45:AM45"/>
    <mergeCell ref="AN45:AQ45"/>
    <mergeCell ref="AR45:AT45"/>
    <mergeCell ref="R54:U54"/>
    <mergeCell ref="AC54:AF54"/>
    <mergeCell ref="B47:D47"/>
    <mergeCell ref="E47:J47"/>
    <mergeCell ref="K47:M47"/>
    <mergeCell ref="N47:Q47"/>
    <mergeCell ref="R47:U47"/>
    <mergeCell ref="V47:X47"/>
    <mergeCell ref="G53:I53"/>
    <mergeCell ref="L53:O53"/>
    <mergeCell ref="G52:I52"/>
    <mergeCell ref="L52:O52"/>
    <mergeCell ref="G51:I51"/>
    <mergeCell ref="L51:O51"/>
    <mergeCell ref="R52:U52"/>
    <mergeCell ref="AC52:AF52"/>
    <mergeCell ref="AY43:BB43"/>
    <mergeCell ref="B44:D44"/>
    <mergeCell ref="E44:J44"/>
    <mergeCell ref="K44:M44"/>
    <mergeCell ref="N44:Q44"/>
    <mergeCell ref="R44:U44"/>
    <mergeCell ref="V44:X44"/>
    <mergeCell ref="Y44:AB44"/>
    <mergeCell ref="B43:D43"/>
    <mergeCell ref="E43:J43"/>
    <mergeCell ref="AN44:AQ44"/>
    <mergeCell ref="AR44:AT44"/>
    <mergeCell ref="AU44:AX44"/>
    <mergeCell ref="AY44:BB44"/>
    <mergeCell ref="AC44:AF44"/>
    <mergeCell ref="AG44:AI44"/>
    <mergeCell ref="AJ44:AM44"/>
    <mergeCell ref="B41:D41"/>
    <mergeCell ref="E41:J41"/>
    <mergeCell ref="K41:M41"/>
    <mergeCell ref="N41:Q41"/>
    <mergeCell ref="R41:U41"/>
    <mergeCell ref="B40:D40"/>
    <mergeCell ref="E40:J40"/>
    <mergeCell ref="K40:M40"/>
    <mergeCell ref="N40:Q40"/>
    <mergeCell ref="R40:U40"/>
    <mergeCell ref="B39:D39"/>
    <mergeCell ref="E39:J39"/>
    <mergeCell ref="B38:D38"/>
    <mergeCell ref="E38:J38"/>
    <mergeCell ref="K38:M38"/>
    <mergeCell ref="N38:Q38"/>
    <mergeCell ref="R38:U38"/>
    <mergeCell ref="V38:X38"/>
    <mergeCell ref="Y38:AB38"/>
    <mergeCell ref="B37:D37"/>
    <mergeCell ref="E37:J37"/>
    <mergeCell ref="B36:BB36"/>
    <mergeCell ref="K37:M37"/>
    <mergeCell ref="N37:Q37"/>
    <mergeCell ref="R37:U37"/>
    <mergeCell ref="V37:X37"/>
    <mergeCell ref="Y37:AB37"/>
    <mergeCell ref="AC37:AF37"/>
    <mergeCell ref="AG37:AI37"/>
    <mergeCell ref="AJ37:AM37"/>
    <mergeCell ref="AN37:AQ37"/>
    <mergeCell ref="AR37:AT37"/>
    <mergeCell ref="AU37:AX37"/>
    <mergeCell ref="AY37:BB37"/>
    <mergeCell ref="B35:D35"/>
    <mergeCell ref="E35:J35"/>
    <mergeCell ref="K35:M35"/>
    <mergeCell ref="N35:Q35"/>
    <mergeCell ref="R35:U35"/>
    <mergeCell ref="B34:D34"/>
    <mergeCell ref="E34:J34"/>
    <mergeCell ref="K34:M34"/>
    <mergeCell ref="N34:Q34"/>
    <mergeCell ref="R34:U34"/>
    <mergeCell ref="B33:D33"/>
    <mergeCell ref="E33:J33"/>
    <mergeCell ref="B32:D32"/>
    <mergeCell ref="E32:J32"/>
    <mergeCell ref="K32:M32"/>
    <mergeCell ref="N32:Q32"/>
    <mergeCell ref="R32:U32"/>
    <mergeCell ref="V32:X32"/>
    <mergeCell ref="Y32:AB32"/>
    <mergeCell ref="B31:D31"/>
    <mergeCell ref="E31:J31"/>
    <mergeCell ref="B30:BB30"/>
    <mergeCell ref="K31:M31"/>
    <mergeCell ref="N31:Q31"/>
    <mergeCell ref="R31:U31"/>
    <mergeCell ref="V31:X31"/>
    <mergeCell ref="Y31:AB31"/>
    <mergeCell ref="AC31:AF31"/>
    <mergeCell ref="AG31:AI31"/>
    <mergeCell ref="AJ31:AM31"/>
    <mergeCell ref="AN31:AQ31"/>
    <mergeCell ref="AR31:AT31"/>
    <mergeCell ref="AU31:AX31"/>
    <mergeCell ref="AY31:BB31"/>
    <mergeCell ref="B29:D29"/>
    <mergeCell ref="E29:J29"/>
    <mergeCell ref="K29:M29"/>
    <mergeCell ref="N29:Q29"/>
    <mergeCell ref="R29:U29"/>
    <mergeCell ref="B28:D28"/>
    <mergeCell ref="E28:J28"/>
    <mergeCell ref="K28:M28"/>
    <mergeCell ref="N28:Q28"/>
    <mergeCell ref="R28:U28"/>
    <mergeCell ref="B27:D27"/>
    <mergeCell ref="E27:J27"/>
    <mergeCell ref="B26:D26"/>
    <mergeCell ref="E26:J26"/>
    <mergeCell ref="K26:M26"/>
    <mergeCell ref="N26:Q26"/>
    <mergeCell ref="R26:U26"/>
    <mergeCell ref="V26:X26"/>
    <mergeCell ref="Y26:AB26"/>
    <mergeCell ref="B25:D25"/>
    <mergeCell ref="E25:J25"/>
    <mergeCell ref="B24:BB24"/>
    <mergeCell ref="K25:M25"/>
    <mergeCell ref="N25:Q25"/>
    <mergeCell ref="R25:U25"/>
    <mergeCell ref="V25:X25"/>
    <mergeCell ref="Y25:AB25"/>
    <mergeCell ref="AC25:AF25"/>
    <mergeCell ref="AG25:AI25"/>
    <mergeCell ref="AJ25:AM25"/>
    <mergeCell ref="AN25:AQ25"/>
    <mergeCell ref="AR25:AT25"/>
    <mergeCell ref="AU25:AX25"/>
    <mergeCell ref="AY25:BB25"/>
    <mergeCell ref="B23:D23"/>
    <mergeCell ref="E23:J23"/>
    <mergeCell ref="AR23:AT23"/>
    <mergeCell ref="AU23:AX23"/>
    <mergeCell ref="AY23:BB23"/>
    <mergeCell ref="B22:D22"/>
    <mergeCell ref="E22:J22"/>
    <mergeCell ref="K22:M22"/>
    <mergeCell ref="N22:Q22"/>
    <mergeCell ref="R22:U22"/>
    <mergeCell ref="V22:X22"/>
    <mergeCell ref="Y22:AB22"/>
    <mergeCell ref="AN22:AQ22"/>
    <mergeCell ref="AR22:AT22"/>
    <mergeCell ref="AU22:AX22"/>
    <mergeCell ref="AC22:AF22"/>
    <mergeCell ref="AG22:AI22"/>
    <mergeCell ref="AJ22:AM22"/>
    <mergeCell ref="AY22:BB22"/>
    <mergeCell ref="K23:M23"/>
    <mergeCell ref="N23:Q23"/>
    <mergeCell ref="R23:U23"/>
    <mergeCell ref="V23:X23"/>
    <mergeCell ref="Y23:AB23"/>
    <mergeCell ref="B21:D21"/>
    <mergeCell ref="E21:J21"/>
    <mergeCell ref="B20:D20"/>
    <mergeCell ref="E20:J20"/>
    <mergeCell ref="K20:M20"/>
    <mergeCell ref="N20:Q20"/>
    <mergeCell ref="R20:U20"/>
    <mergeCell ref="V20:X20"/>
    <mergeCell ref="Y20:AB20"/>
    <mergeCell ref="K21:M21"/>
    <mergeCell ref="N21:Q21"/>
    <mergeCell ref="R21:U21"/>
    <mergeCell ref="V21:X21"/>
    <mergeCell ref="Y21:AB21"/>
    <mergeCell ref="B16:D16"/>
    <mergeCell ref="E16:J16"/>
    <mergeCell ref="K17:M17"/>
    <mergeCell ref="N17:Q17"/>
    <mergeCell ref="R17:U17"/>
    <mergeCell ref="V17:X17"/>
    <mergeCell ref="K16:M16"/>
    <mergeCell ref="N16:Q16"/>
    <mergeCell ref="R16:U16"/>
    <mergeCell ref="V16:X16"/>
    <mergeCell ref="B15:D15"/>
    <mergeCell ref="E15:J15"/>
    <mergeCell ref="B14:D14"/>
    <mergeCell ref="E14:J14"/>
    <mergeCell ref="K15:M15"/>
    <mergeCell ref="N15:Q15"/>
    <mergeCell ref="R15:U15"/>
    <mergeCell ref="V15:X15"/>
    <mergeCell ref="Y15:AB15"/>
    <mergeCell ref="K14:M14"/>
    <mergeCell ref="N14:Q14"/>
    <mergeCell ref="B13:D13"/>
    <mergeCell ref="E13:J13"/>
    <mergeCell ref="B12:D12"/>
    <mergeCell ref="E12:J12"/>
    <mergeCell ref="K13:M13"/>
    <mergeCell ref="N13:Q13"/>
    <mergeCell ref="R13:U13"/>
    <mergeCell ref="V13:X13"/>
    <mergeCell ref="Y13:AB13"/>
    <mergeCell ref="B2:E4"/>
    <mergeCell ref="F2:AP3"/>
    <mergeCell ref="B10:D11"/>
    <mergeCell ref="E10:J11"/>
    <mergeCell ref="K11:M11"/>
    <mergeCell ref="N11:Q11"/>
    <mergeCell ref="R11:U11"/>
    <mergeCell ref="V11:X11"/>
    <mergeCell ref="Y11:AB11"/>
    <mergeCell ref="AC11:AF11"/>
    <mergeCell ref="AG11:AI11"/>
    <mergeCell ref="AJ11:AM11"/>
    <mergeCell ref="AN11:AQ11"/>
    <mergeCell ref="AQ2:AU2"/>
    <mergeCell ref="AR11:AT11"/>
    <mergeCell ref="AU11:AX11"/>
    <mergeCell ref="AV2:BB2"/>
    <mergeCell ref="AQ3:AU3"/>
    <mergeCell ref="AV3:BB3"/>
    <mergeCell ref="F4:AP4"/>
    <mergeCell ref="AQ4:AU4"/>
    <mergeCell ref="AV4:BB4"/>
    <mergeCell ref="K10:U10"/>
    <mergeCell ref="V10:AF10"/>
    <mergeCell ref="AG10:AQ10"/>
    <mergeCell ref="AR10:BB10"/>
    <mergeCell ref="AY11:BB11"/>
    <mergeCell ref="K12:M12"/>
    <mergeCell ref="N12:Q12"/>
    <mergeCell ref="R12:U12"/>
    <mergeCell ref="V12:X12"/>
    <mergeCell ref="Y12:AB12"/>
    <mergeCell ref="AC12:AF12"/>
    <mergeCell ref="AG12:AI12"/>
    <mergeCell ref="AJ12:AM12"/>
    <mergeCell ref="AN12:AQ12"/>
    <mergeCell ref="AR12:AT12"/>
    <mergeCell ref="AU12:AX12"/>
    <mergeCell ref="AY12:BB12"/>
    <mergeCell ref="R14:U14"/>
    <mergeCell ref="V14:X14"/>
    <mergeCell ref="Y14:AB14"/>
    <mergeCell ref="AC14:AF14"/>
    <mergeCell ref="AC13:AF13"/>
    <mergeCell ref="AG13:AI13"/>
    <mergeCell ref="AJ13:AM13"/>
    <mergeCell ref="Y16:AB16"/>
    <mergeCell ref="AC16:AF16"/>
    <mergeCell ref="AC15:AF15"/>
    <mergeCell ref="AG15:AI15"/>
    <mergeCell ref="AJ15:AM15"/>
    <mergeCell ref="AG14:AI14"/>
    <mergeCell ref="AJ14:AM14"/>
    <mergeCell ref="AG16:AI16"/>
    <mergeCell ref="AJ16:AM16"/>
    <mergeCell ref="AN13:AQ13"/>
    <mergeCell ref="AR13:AT13"/>
    <mergeCell ref="AU13:AX13"/>
    <mergeCell ref="AY13:BB13"/>
    <mergeCell ref="AU14:AX14"/>
    <mergeCell ref="AY14:BB14"/>
    <mergeCell ref="AR19:AT19"/>
    <mergeCell ref="AU19:AX19"/>
    <mergeCell ref="AN17:AQ17"/>
    <mergeCell ref="AR17:AT17"/>
    <mergeCell ref="AY16:BB16"/>
    <mergeCell ref="AN15:AQ15"/>
    <mergeCell ref="AR15:AT15"/>
    <mergeCell ref="AU15:AX15"/>
    <mergeCell ref="AN14:AQ14"/>
    <mergeCell ref="AR14:AT14"/>
    <mergeCell ref="AY15:BB15"/>
    <mergeCell ref="AN16:AQ16"/>
    <mergeCell ref="AU17:AX17"/>
    <mergeCell ref="AY17:BB17"/>
    <mergeCell ref="B18:BB18"/>
    <mergeCell ref="K19:M19"/>
    <mergeCell ref="N19:Q19"/>
    <mergeCell ref="R19:U19"/>
    <mergeCell ref="B17:D17"/>
    <mergeCell ref="E17:J17"/>
    <mergeCell ref="AJ17:AM17"/>
    <mergeCell ref="B19:D19"/>
    <mergeCell ref="E19:J19"/>
    <mergeCell ref="AC19:AF19"/>
    <mergeCell ref="AG19:AI19"/>
    <mergeCell ref="AJ19:AM19"/>
    <mergeCell ref="AN19:AQ19"/>
    <mergeCell ref="V19:X19"/>
    <mergeCell ref="Y19:AB19"/>
    <mergeCell ref="Y17:AB17"/>
    <mergeCell ref="AC17:AF17"/>
    <mergeCell ref="AG17:AI17"/>
    <mergeCell ref="AR16:AT16"/>
    <mergeCell ref="AU16:AX16"/>
    <mergeCell ref="AR21:AT21"/>
    <mergeCell ref="AU21:AX21"/>
    <mergeCell ref="AY21:BB21"/>
    <mergeCell ref="AN20:AQ20"/>
    <mergeCell ref="AR20:AT20"/>
    <mergeCell ref="AU20:AX20"/>
    <mergeCell ref="AY20:BB20"/>
    <mergeCell ref="AN21:AQ21"/>
    <mergeCell ref="AY19:BB19"/>
    <mergeCell ref="AC20:AF20"/>
    <mergeCell ref="AG20:AI20"/>
    <mergeCell ref="AJ20:AM20"/>
    <mergeCell ref="AG21:AI21"/>
    <mergeCell ref="K27:M27"/>
    <mergeCell ref="N27:Q27"/>
    <mergeCell ref="R27:U27"/>
    <mergeCell ref="V27:X27"/>
    <mergeCell ref="Y27:AB27"/>
    <mergeCell ref="AC27:AF27"/>
    <mergeCell ref="AC21:AF21"/>
    <mergeCell ref="AJ21:AM21"/>
    <mergeCell ref="AY27:BB27"/>
    <mergeCell ref="AN26:AQ26"/>
    <mergeCell ref="AR26:AT26"/>
    <mergeCell ref="AU26:AX26"/>
    <mergeCell ref="AY26:BB26"/>
    <mergeCell ref="AC26:AF26"/>
    <mergeCell ref="AG26:AI26"/>
    <mergeCell ref="AJ26:AM26"/>
    <mergeCell ref="AC23:AF23"/>
    <mergeCell ref="AG23:AI23"/>
    <mergeCell ref="AJ23:AM23"/>
    <mergeCell ref="AN23:AQ23"/>
    <mergeCell ref="AR28:AT28"/>
    <mergeCell ref="AU28:AX28"/>
    <mergeCell ref="AG27:AI27"/>
    <mergeCell ref="AJ27:AM27"/>
    <mergeCell ref="AN27:AQ27"/>
    <mergeCell ref="AR27:AT27"/>
    <mergeCell ref="V29:X29"/>
    <mergeCell ref="Y29:AB29"/>
    <mergeCell ref="AC29:AF29"/>
    <mergeCell ref="AR29:AT29"/>
    <mergeCell ref="AU29:AX29"/>
    <mergeCell ref="AU27:AX27"/>
    <mergeCell ref="V28:X28"/>
    <mergeCell ref="Y28:AB28"/>
    <mergeCell ref="AY29:BB29"/>
    <mergeCell ref="AC28:AF28"/>
    <mergeCell ref="AG28:AI28"/>
    <mergeCell ref="AJ28:AM28"/>
    <mergeCell ref="AY28:BB28"/>
    <mergeCell ref="AG29:AI29"/>
    <mergeCell ref="AJ29:AM29"/>
    <mergeCell ref="AN29:AQ29"/>
    <mergeCell ref="K33:M33"/>
    <mergeCell ref="N33:Q33"/>
    <mergeCell ref="R33:U33"/>
    <mergeCell ref="V33:X33"/>
    <mergeCell ref="Y33:AB33"/>
    <mergeCell ref="AC33:AF33"/>
    <mergeCell ref="AU33:AX33"/>
    <mergeCell ref="AY33:BB33"/>
    <mergeCell ref="AN32:AQ32"/>
    <mergeCell ref="AR32:AT32"/>
    <mergeCell ref="AU32:AX32"/>
    <mergeCell ref="AY32:BB32"/>
    <mergeCell ref="AC32:AF32"/>
    <mergeCell ref="AG32:AI32"/>
    <mergeCell ref="AJ32:AM32"/>
    <mergeCell ref="AN28:AQ28"/>
    <mergeCell ref="AR34:AT34"/>
    <mergeCell ref="AU34:AX34"/>
    <mergeCell ref="AG33:AI33"/>
    <mergeCell ref="AJ33:AM33"/>
    <mergeCell ref="AN33:AQ33"/>
    <mergeCell ref="AR33:AT33"/>
    <mergeCell ref="V35:X35"/>
    <mergeCell ref="Y35:AB35"/>
    <mergeCell ref="AC35:AF35"/>
    <mergeCell ref="AR35:AT35"/>
    <mergeCell ref="AU35:AX35"/>
    <mergeCell ref="V34:X34"/>
    <mergeCell ref="Y34:AB34"/>
    <mergeCell ref="AY35:BB35"/>
    <mergeCell ref="AC34:AF34"/>
    <mergeCell ref="AG34:AI34"/>
    <mergeCell ref="AJ34:AM34"/>
    <mergeCell ref="AY34:BB34"/>
    <mergeCell ref="AG35:AI35"/>
    <mergeCell ref="AJ35:AM35"/>
    <mergeCell ref="AN35:AQ35"/>
    <mergeCell ref="K39:M39"/>
    <mergeCell ref="N39:Q39"/>
    <mergeCell ref="R39:U39"/>
    <mergeCell ref="V39:X39"/>
    <mergeCell ref="Y39:AB39"/>
    <mergeCell ref="AC39:AF39"/>
    <mergeCell ref="AU39:AX39"/>
    <mergeCell ref="AY39:BB39"/>
    <mergeCell ref="AN38:AQ38"/>
    <mergeCell ref="AR38:AT38"/>
    <mergeCell ref="AU38:AX38"/>
    <mergeCell ref="AY38:BB38"/>
    <mergeCell ref="AC38:AF38"/>
    <mergeCell ref="AG38:AI38"/>
    <mergeCell ref="AJ38:AM38"/>
    <mergeCell ref="AN34:AQ34"/>
    <mergeCell ref="AU46:AX46"/>
    <mergeCell ref="AG39:AI39"/>
    <mergeCell ref="AJ39:AM39"/>
    <mergeCell ref="AN39:AQ39"/>
    <mergeCell ref="AR39:AT39"/>
    <mergeCell ref="V41:X41"/>
    <mergeCell ref="Y41:AB41"/>
    <mergeCell ref="AC41:AF41"/>
    <mergeCell ref="AR41:AT41"/>
    <mergeCell ref="AU41:AX41"/>
    <mergeCell ref="V40:X40"/>
    <mergeCell ref="Y40:AB40"/>
    <mergeCell ref="AC43:AF43"/>
    <mergeCell ref="AG43:AI43"/>
    <mergeCell ref="AJ43:AM43"/>
    <mergeCell ref="AN43:AQ43"/>
    <mergeCell ref="AR43:AT43"/>
    <mergeCell ref="AU43:AX43"/>
    <mergeCell ref="L50:O50"/>
    <mergeCell ref="AC46:AF46"/>
    <mergeCell ref="AG46:AI46"/>
    <mergeCell ref="AJ46:AM46"/>
    <mergeCell ref="AY41:BB41"/>
    <mergeCell ref="AC40:AF40"/>
    <mergeCell ref="AG40:AI40"/>
    <mergeCell ref="AJ40:AM40"/>
    <mergeCell ref="AY40:BB40"/>
    <mergeCell ref="AG41:AI41"/>
    <mergeCell ref="AJ41:AM41"/>
    <mergeCell ref="AN41:AQ41"/>
    <mergeCell ref="AN40:AQ40"/>
    <mergeCell ref="AR40:AT40"/>
    <mergeCell ref="AU40:AX40"/>
    <mergeCell ref="B42:BB42"/>
    <mergeCell ref="K43:M43"/>
    <mergeCell ref="N43:Q43"/>
    <mergeCell ref="R43:U43"/>
    <mergeCell ref="V43:X43"/>
    <mergeCell ref="Y43:AB43"/>
    <mergeCell ref="AY46:BB46"/>
    <mergeCell ref="AN46:AQ46"/>
    <mergeCell ref="AR46:AT46"/>
    <mergeCell ref="B46:D46"/>
    <mergeCell ref="E46:J46"/>
    <mergeCell ref="K46:M46"/>
    <mergeCell ref="N46:Q46"/>
    <mergeCell ref="R46:U46"/>
    <mergeCell ref="V46:X46"/>
    <mergeCell ref="Y46:AB46"/>
    <mergeCell ref="C58:BA58"/>
    <mergeCell ref="AN54:AQ54"/>
    <mergeCell ref="AY54:BB54"/>
    <mergeCell ref="C57:BA57"/>
    <mergeCell ref="I56:BA56"/>
    <mergeCell ref="G54:I54"/>
    <mergeCell ref="L54:O54"/>
    <mergeCell ref="AG47:AI47"/>
    <mergeCell ref="AJ47:AM47"/>
    <mergeCell ref="AN47:AQ47"/>
    <mergeCell ref="Y47:AB47"/>
    <mergeCell ref="AC47:AF47"/>
    <mergeCell ref="B48:BB48"/>
    <mergeCell ref="B50:G50"/>
    <mergeCell ref="AR47:AT47"/>
    <mergeCell ref="AU47:AX47"/>
    <mergeCell ref="AY47:BB47"/>
    <mergeCell ref="B64:O64"/>
    <mergeCell ref="AY64:BB64"/>
    <mergeCell ref="C61:O61"/>
    <mergeCell ref="R61:AS61"/>
    <mergeCell ref="C62:O62"/>
    <mergeCell ref="R62:AS62"/>
    <mergeCell ref="AV60:BA60"/>
    <mergeCell ref="AV61:BA61"/>
    <mergeCell ref="AV62:BA62"/>
  </mergeCells>
  <printOptions horizontalCentered="1" verticalCentered="1"/>
  <pageMargins left="0" right="0" top="0" bottom="0" header="0" footer="0"/>
  <pageSetup scale="97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tabColor rgb="FFCFDDED"/>
  </sheetPr>
  <dimension ref="B1:EN52"/>
  <sheetViews>
    <sheetView showGridLines="0" workbookViewId="0">
      <selection activeCell="AW26" sqref="AW26:AZ26"/>
    </sheetView>
  </sheetViews>
  <sheetFormatPr baseColWidth="10" defaultRowHeight="12.75" x14ac:dyDescent="0.2"/>
  <cols>
    <col min="1" max="8" width="1.5703125" style="662" customWidth="1"/>
    <col min="9" max="9" width="2" style="662" customWidth="1"/>
    <col min="10" max="56" width="1.5703125" style="662" customWidth="1"/>
    <col min="57" max="57" width="1.85546875" style="662" customWidth="1"/>
    <col min="58" max="58" width="2" style="662" customWidth="1"/>
    <col min="59" max="96" width="1.5703125" style="662" customWidth="1"/>
    <col min="97" max="142" width="1.5703125" style="662" hidden="1" customWidth="1"/>
    <col min="143" max="144" width="11.42578125" style="662" hidden="1" customWidth="1"/>
    <col min="145" max="160" width="11.42578125" style="662" customWidth="1"/>
    <col min="161" max="16384" width="11.42578125" style="662"/>
  </cols>
  <sheetData>
    <row r="1" spans="2:143" ht="3" customHeight="1" x14ac:dyDescent="0.2"/>
    <row r="2" spans="2:143" ht="5.25" customHeight="1" x14ac:dyDescent="0.2">
      <c r="B2" s="663"/>
      <c r="C2" s="664"/>
      <c r="D2" s="664"/>
      <c r="E2" s="664"/>
      <c r="F2" s="1807" t="s">
        <v>300</v>
      </c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  <c r="U2" s="1808"/>
      <c r="V2" s="1808"/>
      <c r="W2" s="1808"/>
      <c r="X2" s="1808"/>
      <c r="Y2" s="1808"/>
      <c r="Z2" s="1808"/>
      <c r="AA2" s="1808"/>
      <c r="AB2" s="1808"/>
      <c r="AC2" s="1808"/>
      <c r="AD2" s="1808"/>
      <c r="AE2" s="1808"/>
      <c r="AF2" s="1808"/>
      <c r="AG2" s="1808"/>
      <c r="AH2" s="1808"/>
      <c r="AI2" s="1808"/>
      <c r="AJ2" s="1808"/>
      <c r="AK2" s="1808"/>
      <c r="AL2" s="1808"/>
      <c r="AM2" s="1808"/>
      <c r="AN2" s="1808"/>
      <c r="AO2" s="1808"/>
      <c r="AP2" s="1808"/>
      <c r="AQ2" s="1808"/>
      <c r="AR2" s="1808"/>
      <c r="AS2" s="1808"/>
      <c r="AT2" s="1808"/>
      <c r="AU2" s="1808"/>
      <c r="AV2" s="1808"/>
      <c r="AW2" s="1808"/>
      <c r="AX2" s="1808"/>
      <c r="AY2" s="1808"/>
      <c r="AZ2" s="1808"/>
      <c r="BA2" s="1808"/>
      <c r="BB2" s="1808"/>
      <c r="BC2" s="1808"/>
      <c r="BD2" s="1808"/>
      <c r="BE2" s="1808"/>
      <c r="BF2" s="1808"/>
      <c r="BG2" s="1808"/>
      <c r="BH2" s="1808"/>
      <c r="BI2" s="1808"/>
      <c r="BJ2" s="1808"/>
      <c r="BK2" s="1808"/>
      <c r="BL2" s="1808"/>
      <c r="BM2" s="1808"/>
      <c r="BN2" s="1808"/>
      <c r="BO2" s="1808"/>
      <c r="BP2" s="1808"/>
      <c r="BQ2" s="1808"/>
      <c r="BR2" s="1808"/>
      <c r="BS2" s="1808"/>
      <c r="BT2" s="1808"/>
      <c r="BU2" s="1808"/>
      <c r="BV2" s="1811" t="s">
        <v>130</v>
      </c>
      <c r="BW2" s="1812"/>
      <c r="BX2" s="1812"/>
      <c r="BY2" s="1812"/>
      <c r="BZ2" s="1812"/>
      <c r="CA2" s="1812"/>
      <c r="CB2" s="1812"/>
      <c r="CC2" s="1812"/>
      <c r="CD2" s="1812"/>
      <c r="CE2" s="1812"/>
      <c r="CF2" s="1813"/>
      <c r="CG2" s="1829" t="s">
        <v>11</v>
      </c>
      <c r="CH2" s="1829"/>
      <c r="CI2" s="1829"/>
      <c r="CJ2" s="1829"/>
      <c r="CK2" s="1829"/>
      <c r="CL2" s="1829"/>
      <c r="CM2" s="1829"/>
      <c r="CN2" s="1829"/>
      <c r="CO2" s="1829"/>
      <c r="CP2" s="1829"/>
      <c r="CQ2" s="1829"/>
      <c r="CR2" s="1830"/>
    </row>
    <row r="3" spans="2:143" ht="12.75" customHeight="1" x14ac:dyDescent="0.2">
      <c r="B3" s="665"/>
      <c r="F3" s="1809"/>
      <c r="G3" s="1810"/>
      <c r="H3" s="1810"/>
      <c r="I3" s="1810"/>
      <c r="J3" s="1810"/>
      <c r="K3" s="1810"/>
      <c r="L3" s="1810"/>
      <c r="M3" s="1810"/>
      <c r="N3" s="1810"/>
      <c r="O3" s="1810"/>
      <c r="P3" s="1810"/>
      <c r="Q3" s="1810"/>
      <c r="R3" s="1810"/>
      <c r="S3" s="1810"/>
      <c r="T3" s="1810"/>
      <c r="U3" s="1810"/>
      <c r="V3" s="1810"/>
      <c r="W3" s="1810"/>
      <c r="X3" s="1810"/>
      <c r="Y3" s="1810"/>
      <c r="Z3" s="1810"/>
      <c r="AA3" s="1810"/>
      <c r="AB3" s="1810"/>
      <c r="AC3" s="1810"/>
      <c r="AD3" s="1810"/>
      <c r="AE3" s="1810"/>
      <c r="AF3" s="1810"/>
      <c r="AG3" s="1810"/>
      <c r="AH3" s="1810"/>
      <c r="AI3" s="1810"/>
      <c r="AJ3" s="1810"/>
      <c r="AK3" s="1810"/>
      <c r="AL3" s="1810"/>
      <c r="AM3" s="1810"/>
      <c r="AN3" s="1810"/>
      <c r="AO3" s="1810"/>
      <c r="AP3" s="1810"/>
      <c r="AQ3" s="1810"/>
      <c r="AR3" s="1810"/>
      <c r="AS3" s="1810"/>
      <c r="AT3" s="1810"/>
      <c r="AU3" s="1810"/>
      <c r="AV3" s="1810"/>
      <c r="AW3" s="1810"/>
      <c r="AX3" s="1810"/>
      <c r="AY3" s="1810"/>
      <c r="AZ3" s="1810"/>
      <c r="BA3" s="1810"/>
      <c r="BB3" s="1810"/>
      <c r="BC3" s="1810"/>
      <c r="BD3" s="1810"/>
      <c r="BE3" s="1810"/>
      <c r="BF3" s="1810"/>
      <c r="BG3" s="1810"/>
      <c r="BH3" s="1810"/>
      <c r="BI3" s="1810"/>
      <c r="BJ3" s="1810"/>
      <c r="BK3" s="1810"/>
      <c r="BL3" s="1810"/>
      <c r="BM3" s="1810"/>
      <c r="BN3" s="1810"/>
      <c r="BO3" s="1810"/>
      <c r="BP3" s="1810"/>
      <c r="BQ3" s="1810"/>
      <c r="BR3" s="1810"/>
      <c r="BS3" s="1810"/>
      <c r="BT3" s="1810"/>
      <c r="BU3" s="1810"/>
      <c r="BV3" s="1814"/>
      <c r="BW3" s="1815"/>
      <c r="BX3" s="1815"/>
      <c r="BY3" s="1815"/>
      <c r="BZ3" s="1815"/>
      <c r="CA3" s="1815"/>
      <c r="CB3" s="1815"/>
      <c r="CC3" s="1815"/>
      <c r="CD3" s="1815"/>
      <c r="CE3" s="1815"/>
      <c r="CF3" s="1816"/>
      <c r="CG3" s="1831"/>
      <c r="CH3" s="1831"/>
      <c r="CI3" s="1831"/>
      <c r="CJ3" s="1831"/>
      <c r="CK3" s="1831"/>
      <c r="CL3" s="1831"/>
      <c r="CM3" s="1831"/>
      <c r="CN3" s="1831"/>
      <c r="CO3" s="1831"/>
      <c r="CP3" s="1831"/>
      <c r="CQ3" s="1831"/>
      <c r="CR3" s="1832"/>
    </row>
    <row r="4" spans="2:143" ht="12" customHeight="1" x14ac:dyDescent="0.2">
      <c r="B4" s="665"/>
      <c r="F4" s="1817" t="s">
        <v>288</v>
      </c>
      <c r="G4" s="1818"/>
      <c r="H4" s="1818"/>
      <c r="I4" s="1818"/>
      <c r="J4" s="1818"/>
      <c r="K4" s="1818"/>
      <c r="L4" s="1818"/>
      <c r="M4" s="1818"/>
      <c r="N4" s="1818"/>
      <c r="O4" s="1818"/>
      <c r="P4" s="1818"/>
      <c r="Q4" s="1818"/>
      <c r="R4" s="1818"/>
      <c r="S4" s="1818"/>
      <c r="T4" s="1818"/>
      <c r="U4" s="1818"/>
      <c r="V4" s="1818"/>
      <c r="W4" s="1818"/>
      <c r="X4" s="1818"/>
      <c r="Y4" s="1818"/>
      <c r="Z4" s="1818"/>
      <c r="AA4" s="1818"/>
      <c r="AB4" s="1818"/>
      <c r="AC4" s="1818"/>
      <c r="AD4" s="1818"/>
      <c r="AE4" s="1818"/>
      <c r="AF4" s="1818"/>
      <c r="AG4" s="1818"/>
      <c r="AH4" s="1818"/>
      <c r="AI4" s="1818"/>
      <c r="AJ4" s="1818"/>
      <c r="AK4" s="1818"/>
      <c r="AL4" s="1818"/>
      <c r="AM4" s="1818"/>
      <c r="AN4" s="1818"/>
      <c r="AO4" s="1818"/>
      <c r="AP4" s="1818"/>
      <c r="AQ4" s="1818"/>
      <c r="AR4" s="1818"/>
      <c r="AS4" s="1818"/>
      <c r="AT4" s="1818"/>
      <c r="AU4" s="1818"/>
      <c r="AV4" s="1818"/>
      <c r="AW4" s="1818"/>
      <c r="AX4" s="1818"/>
      <c r="AY4" s="1818"/>
      <c r="AZ4" s="1818"/>
      <c r="BA4" s="1818"/>
      <c r="BB4" s="1818"/>
      <c r="BC4" s="1818"/>
      <c r="BD4" s="1818"/>
      <c r="BE4" s="1818"/>
      <c r="BF4" s="1818"/>
      <c r="BG4" s="1818"/>
      <c r="BH4" s="1818"/>
      <c r="BI4" s="1818"/>
      <c r="BJ4" s="1818"/>
      <c r="BK4" s="1818"/>
      <c r="BL4" s="1818"/>
      <c r="BM4" s="1818"/>
      <c r="BN4" s="1818"/>
      <c r="BO4" s="1818"/>
      <c r="BP4" s="1818"/>
      <c r="BQ4" s="1818"/>
      <c r="BR4" s="1818"/>
      <c r="BS4" s="1818"/>
      <c r="BT4" s="1818"/>
      <c r="BU4" s="1818"/>
      <c r="BV4" s="1821" t="s">
        <v>72</v>
      </c>
      <c r="BW4" s="1822"/>
      <c r="BX4" s="1822"/>
      <c r="BY4" s="1822"/>
      <c r="BZ4" s="1822"/>
      <c r="CA4" s="1822"/>
      <c r="CB4" s="1822"/>
      <c r="CC4" s="1822"/>
      <c r="CD4" s="1822"/>
      <c r="CE4" s="1822"/>
      <c r="CF4" s="1823"/>
      <c r="CG4" s="1833" t="s">
        <v>72</v>
      </c>
      <c r="CH4" s="1833"/>
      <c r="CI4" s="1833"/>
      <c r="CJ4" s="1833"/>
      <c r="CK4" s="1833"/>
      <c r="CL4" s="1833"/>
      <c r="CM4" s="1833"/>
      <c r="CN4" s="1833"/>
      <c r="CO4" s="1833"/>
      <c r="CP4" s="1833"/>
      <c r="CQ4" s="1833"/>
      <c r="CR4" s="1834"/>
    </row>
    <row r="5" spans="2:143" ht="14.25" x14ac:dyDescent="0.2">
      <c r="B5" s="666"/>
      <c r="C5" s="667"/>
      <c r="D5" s="667"/>
      <c r="E5" s="667"/>
      <c r="F5" s="1819"/>
      <c r="G5" s="1820"/>
      <c r="H5" s="1820"/>
      <c r="I5" s="1820"/>
      <c r="J5" s="1820"/>
      <c r="K5" s="1820"/>
      <c r="L5" s="1820"/>
      <c r="M5" s="1820"/>
      <c r="N5" s="1820"/>
      <c r="O5" s="1820"/>
      <c r="P5" s="1820"/>
      <c r="Q5" s="1820"/>
      <c r="R5" s="1820"/>
      <c r="S5" s="1820"/>
      <c r="T5" s="1820"/>
      <c r="U5" s="1820"/>
      <c r="V5" s="1820"/>
      <c r="W5" s="1820"/>
      <c r="X5" s="1820"/>
      <c r="Y5" s="1820"/>
      <c r="Z5" s="1820"/>
      <c r="AA5" s="1820"/>
      <c r="AB5" s="1820"/>
      <c r="AC5" s="1820"/>
      <c r="AD5" s="1820"/>
      <c r="AE5" s="1820"/>
      <c r="AF5" s="1820"/>
      <c r="AG5" s="1820"/>
      <c r="AH5" s="1820"/>
      <c r="AI5" s="1820"/>
      <c r="AJ5" s="1820"/>
      <c r="AK5" s="1820"/>
      <c r="AL5" s="1820"/>
      <c r="AM5" s="1820"/>
      <c r="AN5" s="1820"/>
      <c r="AO5" s="1820"/>
      <c r="AP5" s="1820"/>
      <c r="AQ5" s="1820"/>
      <c r="AR5" s="1820"/>
      <c r="AS5" s="1820"/>
      <c r="AT5" s="1820"/>
      <c r="AU5" s="1820"/>
      <c r="AV5" s="1820"/>
      <c r="AW5" s="1820"/>
      <c r="AX5" s="1820"/>
      <c r="AY5" s="1820"/>
      <c r="AZ5" s="1820"/>
      <c r="BA5" s="1820"/>
      <c r="BB5" s="1820"/>
      <c r="BC5" s="1820"/>
      <c r="BD5" s="1820"/>
      <c r="BE5" s="1820"/>
      <c r="BF5" s="1820"/>
      <c r="BG5" s="1820"/>
      <c r="BH5" s="1820"/>
      <c r="BI5" s="1820"/>
      <c r="BJ5" s="1820"/>
      <c r="BK5" s="1820"/>
      <c r="BL5" s="1820"/>
      <c r="BM5" s="1820"/>
      <c r="BN5" s="1820"/>
      <c r="BO5" s="1820"/>
      <c r="BP5" s="1820"/>
      <c r="BQ5" s="1820"/>
      <c r="BR5" s="1820"/>
      <c r="BS5" s="1820"/>
      <c r="BT5" s="1820"/>
      <c r="BU5" s="1820"/>
      <c r="BV5" s="1824" t="str">
        <f>IF('INGRESO DE DATOS'!C145&lt;&gt;"",'INGRESO DE DATOS'!C145,"")</f>
        <v/>
      </c>
      <c r="BW5" s="1825"/>
      <c r="BX5" s="1825"/>
      <c r="BY5" s="1825"/>
      <c r="BZ5" s="1825"/>
      <c r="CA5" s="1825"/>
      <c r="CB5" s="1825"/>
      <c r="CC5" s="1825"/>
      <c r="CD5" s="1825"/>
      <c r="CE5" s="1825"/>
      <c r="CF5" s="1826"/>
      <c r="CG5" s="1835" t="str">
        <f>IF('INGRESO DE DATOS'!C146&lt;&gt;"",'INGRESO DE DATOS'!C146,"")</f>
        <v/>
      </c>
      <c r="CH5" s="1835"/>
      <c r="CI5" s="1835"/>
      <c r="CJ5" s="1835"/>
      <c r="CK5" s="1835"/>
      <c r="CL5" s="1835"/>
      <c r="CM5" s="1835"/>
      <c r="CN5" s="1835"/>
      <c r="CO5" s="1835"/>
      <c r="CP5" s="1835"/>
      <c r="CQ5" s="1835"/>
      <c r="CR5" s="1836"/>
    </row>
    <row r="6" spans="2:143" ht="5.25" customHeight="1" x14ac:dyDescent="0.2">
      <c r="B6" s="663"/>
      <c r="C6" s="664"/>
      <c r="D6" s="664"/>
      <c r="E6" s="664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70"/>
      <c r="BW6" s="670"/>
      <c r="BX6" s="670"/>
      <c r="BY6" s="670"/>
      <c r="BZ6" s="670"/>
      <c r="CA6" s="670"/>
      <c r="CB6" s="670"/>
      <c r="CC6" s="660"/>
      <c r="CD6" s="660"/>
      <c r="CE6" s="660"/>
      <c r="CF6" s="660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2"/>
    </row>
    <row r="7" spans="2:143" x14ac:dyDescent="0.2">
      <c r="B7" s="665"/>
      <c r="C7" s="673" t="s">
        <v>29</v>
      </c>
      <c r="N7" s="673"/>
      <c r="O7" s="1649" t="s">
        <v>30</v>
      </c>
      <c r="P7" s="1649"/>
      <c r="Q7" s="1649"/>
      <c r="R7" s="1650"/>
      <c r="S7" s="1651"/>
      <c r="T7" s="1652"/>
      <c r="U7" s="1653" t="s">
        <v>31</v>
      </c>
      <c r="V7" s="1654"/>
      <c r="W7" s="1654"/>
      <c r="X7" s="1654"/>
      <c r="Y7" s="1654"/>
      <c r="Z7" s="1654"/>
      <c r="AA7" s="1654"/>
      <c r="AB7" s="1654"/>
      <c r="AC7" s="1654"/>
      <c r="AD7" s="1655"/>
      <c r="AE7" s="1656"/>
      <c r="AF7" s="1657"/>
      <c r="AG7" s="1653" t="s">
        <v>32</v>
      </c>
      <c r="AH7" s="1654"/>
      <c r="AI7" s="1654"/>
      <c r="AJ7" s="1654"/>
      <c r="AK7" s="1654"/>
      <c r="AL7" s="1654"/>
      <c r="AM7" s="1654"/>
      <c r="AN7" s="1654"/>
      <c r="AO7" s="1654"/>
      <c r="AP7" s="1655"/>
      <c r="AQ7" s="1651"/>
      <c r="AR7" s="1652"/>
      <c r="AS7" s="1653" t="s">
        <v>33</v>
      </c>
      <c r="AT7" s="1654"/>
      <c r="AU7" s="1654"/>
      <c r="AV7" s="1654"/>
      <c r="AW7" s="1654"/>
      <c r="AX7" s="1655"/>
      <c r="AY7" s="1658" t="s">
        <v>97</v>
      </c>
      <c r="AZ7" s="1659"/>
      <c r="BA7" s="1653" t="s">
        <v>34</v>
      </c>
      <c r="BB7" s="1654"/>
      <c r="BC7" s="1654"/>
      <c r="BD7" s="1654"/>
      <c r="BE7" s="1654"/>
      <c r="BF7" s="1654"/>
      <c r="BG7" s="1654"/>
      <c r="BH7" s="1654"/>
      <c r="BI7" s="1654"/>
      <c r="BJ7" s="1654"/>
      <c r="BK7" s="1654"/>
      <c r="BL7" s="1654"/>
      <c r="BM7" s="1654"/>
      <c r="BN7" s="1654"/>
      <c r="BO7" s="1655"/>
      <c r="BP7" s="1656"/>
      <c r="BQ7" s="1657"/>
      <c r="BR7" s="1653" t="s">
        <v>35</v>
      </c>
      <c r="BS7" s="1654"/>
      <c r="BT7" s="1654"/>
      <c r="BU7" s="1654"/>
      <c r="BV7" s="1654"/>
      <c r="BW7" s="1654"/>
      <c r="BX7" s="1655"/>
      <c r="BY7" s="1656"/>
      <c r="BZ7" s="1657"/>
      <c r="CA7" s="1653" t="s">
        <v>36</v>
      </c>
      <c r="CB7" s="1654"/>
      <c r="CC7" s="1654"/>
      <c r="CD7" s="1654"/>
      <c r="CE7" s="1654"/>
      <c r="CF7" s="1655"/>
      <c r="CG7" s="1656"/>
      <c r="CH7" s="1657"/>
      <c r="CI7" s="1653" t="s">
        <v>37</v>
      </c>
      <c r="CJ7" s="1654"/>
      <c r="CK7" s="1654"/>
      <c r="CL7" s="1654"/>
      <c r="CM7" s="1654"/>
      <c r="CN7" s="1655"/>
      <c r="CO7" s="1651" t="s">
        <v>97</v>
      </c>
      <c r="CP7" s="1652"/>
      <c r="CR7" s="674"/>
    </row>
    <row r="8" spans="2:143" ht="8.25" customHeight="1" x14ac:dyDescent="0.2">
      <c r="B8" s="665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Q8" s="673"/>
      <c r="AR8" s="673"/>
      <c r="AS8" s="673"/>
      <c r="AV8" s="673"/>
      <c r="AW8" s="673"/>
      <c r="AX8" s="673"/>
      <c r="AY8" s="673"/>
      <c r="AZ8" s="673"/>
      <c r="BA8" s="673"/>
      <c r="BB8" s="673"/>
      <c r="BD8" s="673"/>
      <c r="BE8" s="673"/>
      <c r="BF8" s="673"/>
      <c r="BG8" s="673"/>
      <c r="BH8" s="673"/>
      <c r="BI8" s="673"/>
      <c r="BJ8" s="673"/>
      <c r="BK8" s="673"/>
      <c r="BN8" s="673"/>
      <c r="BO8" s="673"/>
      <c r="BP8" s="673"/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3"/>
      <c r="CF8" s="673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R8" s="674"/>
    </row>
    <row r="9" spans="2:143" s="676" customFormat="1" x14ac:dyDescent="0.2">
      <c r="B9" s="675"/>
      <c r="D9" s="673" t="s">
        <v>78</v>
      </c>
      <c r="F9" s="1651"/>
      <c r="G9" s="1652"/>
      <c r="J9" s="673" t="s">
        <v>79</v>
      </c>
      <c r="L9" s="1827"/>
      <c r="M9" s="1828"/>
      <c r="Q9" s="673" t="s">
        <v>38</v>
      </c>
      <c r="R9" s="673"/>
      <c r="S9" s="1827"/>
      <c r="T9" s="1828"/>
      <c r="U9" s="673"/>
      <c r="W9" s="673" t="s">
        <v>39</v>
      </c>
      <c r="X9" s="673"/>
      <c r="Y9" s="1827"/>
      <c r="Z9" s="1828"/>
      <c r="AB9" s="673"/>
      <c r="AC9" s="673" t="s">
        <v>40</v>
      </c>
      <c r="AD9" s="673"/>
      <c r="AE9" s="677"/>
      <c r="AF9" s="678"/>
      <c r="AL9" s="673" t="s">
        <v>41</v>
      </c>
      <c r="AM9" s="673"/>
      <c r="AN9" s="1854" t="s">
        <v>97</v>
      </c>
      <c r="AO9" s="1855"/>
      <c r="AT9" s="673" t="s">
        <v>42</v>
      </c>
      <c r="AU9" s="673"/>
      <c r="AV9" s="1827"/>
      <c r="AW9" s="1828"/>
      <c r="BB9" s="673" t="s">
        <v>43</v>
      </c>
      <c r="BC9" s="673"/>
      <c r="BD9" s="1827"/>
      <c r="BE9" s="1828"/>
      <c r="BH9" s="673" t="s">
        <v>301</v>
      </c>
      <c r="BI9" s="673"/>
      <c r="BJ9" s="1827"/>
      <c r="BK9" s="1828"/>
      <c r="BO9" s="673" t="s">
        <v>302</v>
      </c>
      <c r="BP9" s="673"/>
      <c r="BQ9" s="1827"/>
      <c r="BR9" s="1828"/>
      <c r="BS9" s="673"/>
      <c r="BU9" s="673" t="s">
        <v>44</v>
      </c>
      <c r="BV9" s="673"/>
      <c r="BW9" s="1827"/>
      <c r="BX9" s="1828"/>
      <c r="BY9" s="673"/>
      <c r="BZ9" s="673"/>
      <c r="CA9" s="673"/>
      <c r="CB9" s="673"/>
      <c r="CC9" s="673"/>
      <c r="CD9" s="673" t="s">
        <v>45</v>
      </c>
      <c r="CE9" s="673"/>
      <c r="CF9" s="1827"/>
      <c r="CG9" s="1828"/>
      <c r="CH9" s="673"/>
      <c r="CI9" s="673"/>
      <c r="CJ9" s="673"/>
      <c r="CK9" s="673"/>
      <c r="CL9" s="673"/>
      <c r="CM9" s="673" t="s">
        <v>46</v>
      </c>
      <c r="CN9" s="673"/>
      <c r="CO9" s="1827"/>
      <c r="CP9" s="1828"/>
      <c r="CR9" s="679"/>
    </row>
    <row r="10" spans="2:143" ht="6" customHeight="1" x14ac:dyDescent="0.2">
      <c r="B10" s="665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80"/>
      <c r="AT10" s="673"/>
      <c r="AU10" s="673"/>
      <c r="AV10" s="673"/>
      <c r="AW10" s="673"/>
      <c r="AX10" s="673"/>
      <c r="AY10" s="673"/>
      <c r="AZ10" s="673"/>
      <c r="BA10" s="673"/>
      <c r="BB10" s="673"/>
      <c r="BC10" s="673"/>
      <c r="BD10" s="673"/>
      <c r="BE10" s="673"/>
      <c r="BF10" s="673"/>
      <c r="BG10" s="673"/>
      <c r="BH10" s="673"/>
      <c r="BI10" s="673"/>
      <c r="BJ10" s="673"/>
      <c r="BK10" s="673"/>
      <c r="BL10" s="673"/>
      <c r="BM10" s="673"/>
      <c r="BN10" s="673"/>
      <c r="BO10" s="673"/>
      <c r="BP10" s="673"/>
      <c r="BQ10" s="673"/>
      <c r="BR10" s="673"/>
      <c r="BS10" s="673"/>
      <c r="BT10" s="673"/>
      <c r="BU10" s="673"/>
      <c r="BV10" s="673"/>
      <c r="BW10" s="673"/>
      <c r="BX10" s="673"/>
      <c r="BY10" s="673"/>
      <c r="BZ10" s="673"/>
      <c r="CA10" s="673"/>
      <c r="CB10" s="673"/>
      <c r="CC10" s="673"/>
      <c r="CD10" s="673"/>
      <c r="CE10" s="673"/>
      <c r="CF10" s="673"/>
      <c r="CG10" s="673"/>
      <c r="CH10" s="673"/>
      <c r="CI10" s="673"/>
      <c r="CJ10" s="673"/>
      <c r="CK10" s="673"/>
      <c r="CL10" s="673"/>
      <c r="CM10" s="673"/>
      <c r="CN10" s="673"/>
      <c r="CO10" s="673"/>
      <c r="CP10" s="673"/>
      <c r="CR10" s="674"/>
    </row>
    <row r="11" spans="2:143" s="673" customFormat="1" ht="17.25" customHeight="1" x14ac:dyDescent="0.2">
      <c r="B11" s="1667" t="s">
        <v>47</v>
      </c>
      <c r="C11" s="1668"/>
      <c r="D11" s="1668"/>
      <c r="E11" s="1668"/>
      <c r="F11" s="1668" t="s">
        <v>48</v>
      </c>
      <c r="G11" s="1668"/>
      <c r="H11" s="1668"/>
      <c r="I11" s="1668"/>
      <c r="J11" s="1668"/>
      <c r="K11" s="1668"/>
      <c r="L11" s="1662" t="s">
        <v>5</v>
      </c>
      <c r="M11" s="1662"/>
      <c r="N11" s="1662"/>
      <c r="O11" s="1662"/>
      <c r="P11" s="1662"/>
      <c r="Q11" s="1662" t="s">
        <v>49</v>
      </c>
      <c r="R11" s="1662"/>
      <c r="S11" s="1662"/>
      <c r="T11" s="1662"/>
      <c r="U11" s="1662"/>
      <c r="V11" s="1662"/>
      <c r="W11" s="1674" t="s">
        <v>89</v>
      </c>
      <c r="X11" s="1675"/>
      <c r="Y11" s="1675"/>
      <c r="Z11" s="1675"/>
      <c r="AA11" s="1675"/>
      <c r="AB11" s="1676"/>
      <c r="AC11" s="1674" t="s">
        <v>53</v>
      </c>
      <c r="AD11" s="1675"/>
      <c r="AE11" s="1675"/>
      <c r="AF11" s="1675"/>
      <c r="AG11" s="1675"/>
      <c r="AH11" s="1675"/>
      <c r="AI11" s="1676"/>
      <c r="AJ11" s="1677" t="s">
        <v>92</v>
      </c>
      <c r="AK11" s="1678"/>
      <c r="AL11" s="1678"/>
      <c r="AM11" s="1678"/>
      <c r="AN11" s="1678"/>
      <c r="AO11" s="1678"/>
      <c r="AP11" s="1679"/>
      <c r="AQ11" s="1665" t="s">
        <v>50</v>
      </c>
      <c r="AR11" s="1665"/>
      <c r="AS11" s="1665"/>
      <c r="AT11" s="1665"/>
      <c r="AU11" s="1665"/>
      <c r="AV11" s="1666"/>
      <c r="AW11" s="1667" t="s">
        <v>47</v>
      </c>
      <c r="AX11" s="1668"/>
      <c r="AY11" s="1668"/>
      <c r="AZ11" s="1668"/>
      <c r="BA11" s="1668" t="s">
        <v>48</v>
      </c>
      <c r="BB11" s="1668"/>
      <c r="BC11" s="1668"/>
      <c r="BD11" s="1668"/>
      <c r="BE11" s="1668"/>
      <c r="BF11" s="1668"/>
      <c r="BG11" s="1662" t="s">
        <v>5</v>
      </c>
      <c r="BH11" s="1662"/>
      <c r="BI11" s="1662"/>
      <c r="BJ11" s="1662"/>
      <c r="BK11" s="1662"/>
      <c r="BL11" s="1662" t="s">
        <v>49</v>
      </c>
      <c r="BM11" s="1662"/>
      <c r="BN11" s="1662"/>
      <c r="BO11" s="1662"/>
      <c r="BP11" s="1662"/>
      <c r="BQ11" s="1662"/>
      <c r="BR11" s="1674" t="s">
        <v>89</v>
      </c>
      <c r="BS11" s="1675"/>
      <c r="BT11" s="1675"/>
      <c r="BU11" s="1675"/>
      <c r="BV11" s="1675"/>
      <c r="BW11" s="1676"/>
      <c r="BX11" s="1674" t="s">
        <v>53</v>
      </c>
      <c r="BY11" s="1675"/>
      <c r="BZ11" s="1675"/>
      <c r="CA11" s="1675"/>
      <c r="CB11" s="1675"/>
      <c r="CC11" s="1675"/>
      <c r="CD11" s="1676"/>
      <c r="CE11" s="1677" t="s">
        <v>92</v>
      </c>
      <c r="CF11" s="1678"/>
      <c r="CG11" s="1678"/>
      <c r="CH11" s="1678"/>
      <c r="CI11" s="1678"/>
      <c r="CJ11" s="1678"/>
      <c r="CK11" s="1679"/>
      <c r="CL11" s="1680" t="s">
        <v>50</v>
      </c>
      <c r="CM11" s="1681"/>
      <c r="CN11" s="1681"/>
      <c r="CO11" s="1681"/>
      <c r="CP11" s="1681"/>
      <c r="CQ11" s="1681"/>
      <c r="CR11" s="1682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2"/>
      <c r="DJ11" s="682"/>
      <c r="DK11" s="682"/>
      <c r="DL11" s="682"/>
      <c r="DM11" s="682"/>
      <c r="DN11" s="682"/>
      <c r="DO11" s="682"/>
      <c r="DP11" s="682"/>
      <c r="DQ11" s="682"/>
      <c r="DR11" s="682"/>
      <c r="DS11" s="682"/>
      <c r="DT11" s="682"/>
      <c r="DU11" s="682"/>
      <c r="DV11" s="682"/>
      <c r="DW11" s="682"/>
      <c r="DX11" s="682"/>
      <c r="DY11" s="682"/>
      <c r="DZ11" s="682"/>
      <c r="EA11" s="682"/>
      <c r="EB11" s="682"/>
      <c r="EC11" s="682"/>
      <c r="ED11" s="682"/>
      <c r="EE11" s="682"/>
      <c r="EF11" s="682"/>
      <c r="EG11" s="682"/>
      <c r="EH11" s="682"/>
      <c r="EI11" s="682"/>
      <c r="EJ11" s="682"/>
      <c r="EK11" s="682"/>
      <c r="EL11" s="682"/>
      <c r="EM11" s="682"/>
    </row>
    <row r="12" spans="2:143" ht="12.75" customHeight="1" x14ac:dyDescent="0.2">
      <c r="B12" s="1706"/>
      <c r="C12" s="1670"/>
      <c r="D12" s="1670"/>
      <c r="E12" s="1670"/>
      <c r="F12" s="1670"/>
      <c r="G12" s="1670"/>
      <c r="H12" s="1670"/>
      <c r="I12" s="1670"/>
      <c r="J12" s="1670"/>
      <c r="K12" s="1670"/>
      <c r="L12" s="1663"/>
      <c r="M12" s="1663"/>
      <c r="N12" s="1663"/>
      <c r="O12" s="1663"/>
      <c r="P12" s="1663"/>
      <c r="Q12" s="1663"/>
      <c r="R12" s="1663"/>
      <c r="S12" s="1663"/>
      <c r="T12" s="1663"/>
      <c r="U12" s="1663"/>
      <c r="V12" s="1663"/>
      <c r="W12" s="683"/>
      <c r="X12" s="1747" t="s">
        <v>90</v>
      </c>
      <c r="Y12" s="1747"/>
      <c r="Z12" s="1747"/>
      <c r="AA12" s="1747"/>
      <c r="AB12" s="684"/>
      <c r="AC12" s="683"/>
      <c r="AD12" s="1703"/>
      <c r="AE12" s="1703"/>
      <c r="AF12" s="1703"/>
      <c r="AG12" s="1703"/>
      <c r="AH12" s="1703"/>
      <c r="AI12" s="684"/>
      <c r="AJ12" s="683"/>
      <c r="AK12" s="1703" t="s">
        <v>90</v>
      </c>
      <c r="AL12" s="1703"/>
      <c r="AM12" s="1703"/>
      <c r="AN12" s="1703"/>
      <c r="AO12" s="1703"/>
      <c r="AP12" s="684"/>
      <c r="AQ12" s="685" t="s">
        <v>51</v>
      </c>
      <c r="AR12" s="686"/>
      <c r="AS12" s="1870" t="s">
        <v>90</v>
      </c>
      <c r="AT12" s="1870"/>
      <c r="AU12" s="1870"/>
      <c r="AV12" s="1871"/>
      <c r="AW12" s="1669"/>
      <c r="AX12" s="1670"/>
      <c r="AY12" s="1670"/>
      <c r="AZ12" s="1670"/>
      <c r="BA12" s="1670"/>
      <c r="BB12" s="1670"/>
      <c r="BC12" s="1670"/>
      <c r="BD12" s="1670"/>
      <c r="BE12" s="1670"/>
      <c r="BF12" s="1670"/>
      <c r="BG12" s="1663"/>
      <c r="BH12" s="1663"/>
      <c r="BI12" s="1663"/>
      <c r="BJ12" s="1663"/>
      <c r="BK12" s="1663"/>
      <c r="BL12" s="1663"/>
      <c r="BM12" s="1663"/>
      <c r="BN12" s="1663"/>
      <c r="BO12" s="1663"/>
      <c r="BP12" s="1663"/>
      <c r="BQ12" s="1663"/>
      <c r="BR12" s="683"/>
      <c r="BS12" s="1703" t="s">
        <v>90</v>
      </c>
      <c r="BT12" s="1703"/>
      <c r="BU12" s="1703"/>
      <c r="BV12" s="1703"/>
      <c r="BW12" s="684"/>
      <c r="BX12" s="683"/>
      <c r="BY12" s="1703"/>
      <c r="BZ12" s="1703"/>
      <c r="CA12" s="1703"/>
      <c r="CB12" s="1703"/>
      <c r="CC12" s="1703"/>
      <c r="CD12" s="684"/>
      <c r="CE12" s="683"/>
      <c r="CF12" s="1703" t="s">
        <v>90</v>
      </c>
      <c r="CG12" s="1703"/>
      <c r="CH12" s="1703"/>
      <c r="CI12" s="1703"/>
      <c r="CJ12" s="1703"/>
      <c r="CK12" s="684"/>
      <c r="CL12" s="687" t="s">
        <v>51</v>
      </c>
      <c r="CM12" s="688"/>
      <c r="CN12" s="689"/>
      <c r="CO12" s="1870" t="s">
        <v>90</v>
      </c>
      <c r="CP12" s="1870"/>
      <c r="CQ12" s="1870"/>
      <c r="CR12" s="1871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682"/>
      <c r="DT12" s="682"/>
      <c r="DU12" s="682"/>
      <c r="DV12" s="682"/>
      <c r="DW12" s="682"/>
      <c r="DX12" s="682"/>
      <c r="DY12" s="682"/>
      <c r="DZ12" s="682"/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</row>
    <row r="13" spans="2:143" ht="3" customHeight="1" thickBot="1" x14ac:dyDescent="0.25">
      <c r="B13" s="1671"/>
      <c r="C13" s="1672"/>
      <c r="D13" s="1672"/>
      <c r="E13" s="1672"/>
      <c r="F13" s="1672"/>
      <c r="G13" s="1672"/>
      <c r="H13" s="1672"/>
      <c r="I13" s="1672"/>
      <c r="J13" s="1672"/>
      <c r="K13" s="1672"/>
      <c r="L13" s="1664"/>
      <c r="M13" s="1664"/>
      <c r="N13" s="1664"/>
      <c r="O13" s="1664"/>
      <c r="P13" s="1664"/>
      <c r="Q13" s="1664"/>
      <c r="R13" s="1664"/>
      <c r="S13" s="1664"/>
      <c r="T13" s="1664"/>
      <c r="U13" s="1664"/>
      <c r="V13" s="1664"/>
      <c r="W13" s="690"/>
      <c r="X13" s="691"/>
      <c r="Y13" s="691"/>
      <c r="Z13" s="691"/>
      <c r="AA13" s="691"/>
      <c r="AB13" s="692"/>
      <c r="AC13" s="690"/>
      <c r="AD13" s="691"/>
      <c r="AE13" s="691"/>
      <c r="AF13" s="691"/>
      <c r="AG13" s="691"/>
      <c r="AH13" s="691"/>
      <c r="AI13" s="692"/>
      <c r="AJ13" s="690"/>
      <c r="AK13" s="691"/>
      <c r="AL13" s="691"/>
      <c r="AM13" s="691"/>
      <c r="AN13" s="691"/>
      <c r="AO13" s="691"/>
      <c r="AP13" s="692"/>
      <c r="AQ13" s="1700"/>
      <c r="AR13" s="1701"/>
      <c r="AS13" s="1701"/>
      <c r="AT13" s="1701"/>
      <c r="AU13" s="1701"/>
      <c r="AV13" s="1702"/>
      <c r="AW13" s="1671"/>
      <c r="AX13" s="1672"/>
      <c r="AY13" s="1672"/>
      <c r="AZ13" s="1672"/>
      <c r="BA13" s="1672"/>
      <c r="BB13" s="1672"/>
      <c r="BC13" s="1672"/>
      <c r="BD13" s="1672"/>
      <c r="BE13" s="1672"/>
      <c r="BF13" s="1672"/>
      <c r="BG13" s="1664"/>
      <c r="BH13" s="1664"/>
      <c r="BI13" s="1664"/>
      <c r="BJ13" s="1664"/>
      <c r="BK13" s="1664"/>
      <c r="BL13" s="1664"/>
      <c r="BM13" s="1664"/>
      <c r="BN13" s="1664"/>
      <c r="BO13" s="1664"/>
      <c r="BP13" s="1664"/>
      <c r="BQ13" s="1664"/>
      <c r="BR13" s="690"/>
      <c r="BS13" s="691"/>
      <c r="BT13" s="691"/>
      <c r="BU13" s="691"/>
      <c r="BV13" s="691"/>
      <c r="BW13" s="692"/>
      <c r="BX13" s="690"/>
      <c r="BY13" s="691"/>
      <c r="BZ13" s="691"/>
      <c r="CA13" s="691"/>
      <c r="CB13" s="691"/>
      <c r="CC13" s="691"/>
      <c r="CD13" s="692"/>
      <c r="CE13" s="690"/>
      <c r="CF13" s="691"/>
      <c r="CG13" s="691"/>
      <c r="CH13" s="691"/>
      <c r="CI13" s="691"/>
      <c r="CJ13" s="691"/>
      <c r="CK13" s="692"/>
      <c r="CL13" s="1700"/>
      <c r="CM13" s="1701"/>
      <c r="CN13" s="1701"/>
      <c r="CO13" s="1701"/>
      <c r="CP13" s="1701"/>
      <c r="CQ13" s="1701"/>
      <c r="CR13" s="693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  <c r="DD13" s="681"/>
      <c r="DE13" s="681"/>
      <c r="DF13" s="681"/>
      <c r="DG13" s="681"/>
      <c r="DH13" s="681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682"/>
      <c r="DT13" s="682"/>
      <c r="DU13" s="682"/>
      <c r="DV13" s="682"/>
      <c r="DW13" s="682"/>
      <c r="DX13" s="682"/>
      <c r="DY13" s="682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</row>
    <row r="14" spans="2:143" ht="15.95" customHeight="1" thickTop="1" thickBot="1" x14ac:dyDescent="0.3">
      <c r="B14" s="1698">
        <v>1</v>
      </c>
      <c r="C14" s="1699"/>
      <c r="D14" s="1699"/>
      <c r="E14" s="1699"/>
      <c r="F14" s="1725" t="s">
        <v>52</v>
      </c>
      <c r="G14" s="1726"/>
      <c r="H14" s="1726"/>
      <c r="I14" s="1726"/>
      <c r="J14" s="1726"/>
      <c r="K14" s="1727"/>
      <c r="L14" s="1695"/>
      <c r="M14" s="1696"/>
      <c r="N14" s="1696"/>
      <c r="O14" s="1696"/>
      <c r="P14" s="1728"/>
      <c r="Q14" s="1721" t="str">
        <f>IF('INGRESO DE DATOS'!B151&lt;&gt;"",'INGRESO DE DATOS'!B151,"")</f>
        <v/>
      </c>
      <c r="R14" s="1722"/>
      <c r="S14" s="1722"/>
      <c r="T14" s="1722"/>
      <c r="U14" s="1722"/>
      <c r="V14" s="1723"/>
      <c r="W14" s="1707" t="str">
        <f>IF('INGRESO DE DATOS'!C151&lt;&gt;"",'INGRESO DE DATOS'!C151,"")</f>
        <v/>
      </c>
      <c r="X14" s="1708"/>
      <c r="Y14" s="1708"/>
      <c r="Z14" s="1708"/>
      <c r="AA14" s="1708"/>
      <c r="AB14" s="1709"/>
      <c r="AC14" s="1689"/>
      <c r="AD14" s="1690"/>
      <c r="AE14" s="1690"/>
      <c r="AF14" s="1690"/>
      <c r="AG14" s="1690"/>
      <c r="AH14" s="1690"/>
      <c r="AI14" s="1691"/>
      <c r="AJ14" s="1707" t="str">
        <f t="shared" ref="AJ14:AJ19" si="0">IF(W14="","",W14)</f>
        <v/>
      </c>
      <c r="AK14" s="1708"/>
      <c r="AL14" s="1708"/>
      <c r="AM14" s="1708"/>
      <c r="AN14" s="1708"/>
      <c r="AO14" s="1708"/>
      <c r="AP14" s="1709"/>
      <c r="AQ14" s="1724" t="str">
        <f t="shared" ref="AQ14:AQ19" si="1">IF(Q14="","",IF(Q14&lt;&gt;0,IF(Q14="N.D","N.D",(AJ14*VLOOKUP(Q14,$CZ$14:$DQ$30,10,FALSE)))))</f>
        <v/>
      </c>
      <c r="AR14" s="1696"/>
      <c r="AS14" s="1696"/>
      <c r="AT14" s="1696"/>
      <c r="AU14" s="1696"/>
      <c r="AV14" s="1697"/>
      <c r="AW14" s="1698">
        <v>23</v>
      </c>
      <c r="AX14" s="1699"/>
      <c r="AY14" s="1699"/>
      <c r="AZ14" s="1699"/>
      <c r="BA14" s="1725" t="s">
        <v>52</v>
      </c>
      <c r="BB14" s="1726"/>
      <c r="BC14" s="1726"/>
      <c r="BD14" s="1726"/>
      <c r="BE14" s="1726"/>
      <c r="BF14" s="1727"/>
      <c r="BG14" s="1695"/>
      <c r="BH14" s="1696"/>
      <c r="BI14" s="1696"/>
      <c r="BJ14" s="1696"/>
      <c r="BK14" s="1728"/>
      <c r="BL14" s="1721" t="str">
        <f>IF('INGRESO DE DATOS'!B177&lt;&gt;"",'INGRESO DE DATOS'!B177,"")</f>
        <v/>
      </c>
      <c r="BM14" s="1722"/>
      <c r="BN14" s="1722"/>
      <c r="BO14" s="1722"/>
      <c r="BP14" s="1722"/>
      <c r="BQ14" s="1723"/>
      <c r="BR14" s="1707" t="str">
        <f>IF('INGRESO DE DATOS'!C177&lt;&gt;"",'INGRESO DE DATOS'!C177,"")</f>
        <v/>
      </c>
      <c r="BS14" s="1708"/>
      <c r="BT14" s="1708"/>
      <c r="BU14" s="1708"/>
      <c r="BV14" s="1708"/>
      <c r="BW14" s="1709"/>
      <c r="BX14" s="1689"/>
      <c r="BY14" s="1690"/>
      <c r="BZ14" s="1690"/>
      <c r="CA14" s="1690"/>
      <c r="CB14" s="1690"/>
      <c r="CC14" s="1690"/>
      <c r="CD14" s="1691"/>
      <c r="CE14" s="1707" t="str">
        <f>IF(BR14="","",BR14)</f>
        <v/>
      </c>
      <c r="CF14" s="1708"/>
      <c r="CG14" s="1708"/>
      <c r="CH14" s="1708"/>
      <c r="CI14" s="1708"/>
      <c r="CJ14" s="1708"/>
      <c r="CK14" s="1709"/>
      <c r="CL14" s="1724" t="str">
        <f>IF(BL14="","",IF(BL14&lt;&gt;0,IF(BL14="N.D","N.D",(BR14*VLOOKUP(BL14,$CZ$14:$DQ$30,10,FALSE)))))</f>
        <v/>
      </c>
      <c r="CM14" s="1696"/>
      <c r="CN14" s="1696"/>
      <c r="CO14" s="1696"/>
      <c r="CP14" s="1696"/>
      <c r="CQ14" s="1696"/>
      <c r="CR14" s="1697"/>
      <c r="CS14" s="681"/>
      <c r="CT14" s="681"/>
      <c r="CU14" s="681"/>
      <c r="CV14" s="681"/>
      <c r="CW14" s="681"/>
      <c r="CX14" s="681"/>
      <c r="CY14" s="681"/>
      <c r="CZ14" s="1837" t="s">
        <v>307</v>
      </c>
      <c r="DA14" s="1837"/>
      <c r="DB14" s="1837"/>
      <c r="DC14" s="1837"/>
      <c r="DD14" s="1837"/>
      <c r="DE14" s="1837"/>
      <c r="DF14" s="1837"/>
      <c r="DG14" s="1837"/>
      <c r="DH14" s="1837"/>
      <c r="DI14" s="1842">
        <v>2500</v>
      </c>
      <c r="DJ14" s="1842"/>
      <c r="DK14" s="1842"/>
      <c r="DL14" s="1842"/>
      <c r="DM14" s="1842"/>
      <c r="DN14" s="1842"/>
      <c r="DO14" s="1842"/>
      <c r="DP14" s="1842"/>
      <c r="DQ14" s="1842"/>
      <c r="DR14" s="682"/>
      <c r="DS14" s="682"/>
      <c r="DT14" s="682"/>
      <c r="DU14" s="682"/>
      <c r="DV14" s="682"/>
      <c r="DW14" s="682"/>
      <c r="DX14" s="682"/>
      <c r="DY14" s="682"/>
      <c r="DZ14" s="682"/>
      <c r="EA14" s="682"/>
      <c r="EB14" s="682"/>
      <c r="EC14" s="682"/>
      <c r="ED14" s="682"/>
      <c r="EE14" s="682"/>
      <c r="EF14" s="682"/>
      <c r="EG14" s="682"/>
      <c r="EH14" s="682"/>
      <c r="EI14" s="682"/>
      <c r="EJ14" s="682"/>
      <c r="EK14" s="682"/>
      <c r="EL14" s="682"/>
      <c r="EM14" s="682"/>
    </row>
    <row r="15" spans="2:143" ht="15.95" customHeight="1" thickTop="1" thickBot="1" x14ac:dyDescent="0.3">
      <c r="B15" s="1660">
        <v>2</v>
      </c>
      <c r="C15" s="1661"/>
      <c r="D15" s="1661"/>
      <c r="E15" s="1661"/>
      <c r="F15" s="1716" t="str">
        <f>IF('INGRESO DE DATOS'!A152&lt;&gt;"",'INGRESO DE DATOS'!A152,"")</f>
        <v/>
      </c>
      <c r="G15" s="1717"/>
      <c r="H15" s="1717"/>
      <c r="I15" s="1717"/>
      <c r="J15" s="1717"/>
      <c r="K15" s="1718"/>
      <c r="L15" s="1686"/>
      <c r="M15" s="1687"/>
      <c r="N15" s="1687"/>
      <c r="O15" s="1687"/>
      <c r="P15" s="1729"/>
      <c r="Q15" s="1716" t="str">
        <f>IF('INGRESO DE DATOS'!B152&lt;&gt;"",'INGRESO DE DATOS'!B152,"")</f>
        <v/>
      </c>
      <c r="R15" s="1717"/>
      <c r="S15" s="1717"/>
      <c r="T15" s="1717"/>
      <c r="U15" s="1717"/>
      <c r="V15" s="1718"/>
      <c r="W15" s="1683" t="str">
        <f>IF('INGRESO DE DATOS'!C152&lt;&gt;"",'INGRESO DE DATOS'!C152,"")</f>
        <v/>
      </c>
      <c r="X15" s="1684"/>
      <c r="Y15" s="1684"/>
      <c r="Z15" s="1684"/>
      <c r="AA15" s="1684"/>
      <c r="AB15" s="1685"/>
      <c r="AC15" s="1692"/>
      <c r="AD15" s="1693"/>
      <c r="AE15" s="1693"/>
      <c r="AF15" s="1693"/>
      <c r="AG15" s="1693"/>
      <c r="AH15" s="1693"/>
      <c r="AI15" s="1694"/>
      <c r="AJ15" s="1683" t="str">
        <f t="shared" si="0"/>
        <v/>
      </c>
      <c r="AK15" s="1684"/>
      <c r="AL15" s="1684"/>
      <c r="AM15" s="1684"/>
      <c r="AN15" s="1684"/>
      <c r="AO15" s="1684"/>
      <c r="AP15" s="1685"/>
      <c r="AQ15" s="1730" t="str">
        <f t="shared" si="1"/>
        <v/>
      </c>
      <c r="AR15" s="1687"/>
      <c r="AS15" s="1687"/>
      <c r="AT15" s="1687"/>
      <c r="AU15" s="1687"/>
      <c r="AV15" s="1688"/>
      <c r="AW15" s="1660">
        <v>24</v>
      </c>
      <c r="AX15" s="1661"/>
      <c r="AY15" s="1661"/>
      <c r="AZ15" s="1661"/>
      <c r="BA15" s="1716" t="str">
        <f>IF('INGRESO DE DATOS'!A178&lt;&gt;"",'INGRESO DE DATOS'!A178,"")</f>
        <v/>
      </c>
      <c r="BB15" s="1717"/>
      <c r="BC15" s="1717"/>
      <c r="BD15" s="1717"/>
      <c r="BE15" s="1717"/>
      <c r="BF15" s="1718"/>
      <c r="BG15" s="1686"/>
      <c r="BH15" s="1687"/>
      <c r="BI15" s="1687"/>
      <c r="BJ15" s="1687"/>
      <c r="BK15" s="1729"/>
      <c r="BL15" s="1716" t="str">
        <f>IF('INGRESO DE DATOS'!B178&lt;&gt;"",'INGRESO DE DATOS'!B178,"")</f>
        <v/>
      </c>
      <c r="BM15" s="1717"/>
      <c r="BN15" s="1717"/>
      <c r="BO15" s="1717"/>
      <c r="BP15" s="1717"/>
      <c r="BQ15" s="1718"/>
      <c r="BR15" s="1683" t="str">
        <f>IF('INGRESO DE DATOS'!C178&lt;&gt;"",'INGRESO DE DATOS'!C178,"")</f>
        <v/>
      </c>
      <c r="BS15" s="1684"/>
      <c r="BT15" s="1684"/>
      <c r="BU15" s="1684"/>
      <c r="BV15" s="1684"/>
      <c r="BW15" s="1685"/>
      <c r="BX15" s="1692"/>
      <c r="BY15" s="1693"/>
      <c r="BZ15" s="1693"/>
      <c r="CA15" s="1693"/>
      <c r="CB15" s="1693"/>
      <c r="CC15" s="1693"/>
      <c r="CD15" s="1694"/>
      <c r="CE15" s="1683" t="str">
        <f>IF(BR15="","",BR15)</f>
        <v/>
      </c>
      <c r="CF15" s="1684"/>
      <c r="CG15" s="1684"/>
      <c r="CH15" s="1684"/>
      <c r="CI15" s="1684"/>
      <c r="CJ15" s="1684"/>
      <c r="CK15" s="1685"/>
      <c r="CL15" s="1730" t="str">
        <f>IF(BL15="","",IF(BL15&lt;&gt;0,IF(BL15="N.D","N.D",(BR15*VLOOKUP(BL15,$CZ$14:$DQ$30,10,FALSE)))))</f>
        <v/>
      </c>
      <c r="CM15" s="1687"/>
      <c r="CN15" s="1687"/>
      <c r="CO15" s="1687"/>
      <c r="CP15" s="1687"/>
      <c r="CQ15" s="1687"/>
      <c r="CR15" s="1688"/>
      <c r="CZ15" s="1837" t="s">
        <v>308</v>
      </c>
      <c r="DA15" s="1837"/>
      <c r="DB15" s="1837"/>
      <c r="DC15" s="1837"/>
      <c r="DD15" s="1837"/>
      <c r="DE15" s="1837"/>
      <c r="DF15" s="1837"/>
      <c r="DG15" s="1837"/>
      <c r="DH15" s="1837"/>
      <c r="DI15" s="1842">
        <v>2000</v>
      </c>
      <c r="DJ15" s="1842"/>
      <c r="DK15" s="1842"/>
      <c r="DL15" s="1842"/>
      <c r="DM15" s="1842"/>
      <c r="DN15" s="1842"/>
      <c r="DO15" s="1842"/>
      <c r="DP15" s="1842"/>
      <c r="DQ15" s="1842"/>
    </row>
    <row r="16" spans="2:143" ht="15.95" customHeight="1" thickTop="1" thickBot="1" x14ac:dyDescent="0.3">
      <c r="B16" s="1712">
        <v>3</v>
      </c>
      <c r="C16" s="1693"/>
      <c r="D16" s="1693"/>
      <c r="E16" s="1694"/>
      <c r="F16" s="1716" t="str">
        <f>IF('INGRESO DE DATOS'!A153&lt;&gt;"",'INGRESO DE DATOS'!A153,"")</f>
        <v/>
      </c>
      <c r="G16" s="1717"/>
      <c r="H16" s="1717"/>
      <c r="I16" s="1717"/>
      <c r="J16" s="1717"/>
      <c r="K16" s="1718"/>
      <c r="L16" s="1686"/>
      <c r="M16" s="1687"/>
      <c r="N16" s="1687"/>
      <c r="O16" s="1687"/>
      <c r="P16" s="1729"/>
      <c r="Q16" s="1716" t="str">
        <f>IF('INGRESO DE DATOS'!B153&lt;&gt;"",'INGRESO DE DATOS'!B153,"")</f>
        <v/>
      </c>
      <c r="R16" s="1717"/>
      <c r="S16" s="1717"/>
      <c r="T16" s="1717"/>
      <c r="U16" s="1717"/>
      <c r="V16" s="1718"/>
      <c r="W16" s="1683" t="str">
        <f>IF('INGRESO DE DATOS'!C153&lt;&gt;"",'INGRESO DE DATOS'!C153,"")</f>
        <v/>
      </c>
      <c r="X16" s="1684"/>
      <c r="Y16" s="1684"/>
      <c r="Z16" s="1684"/>
      <c r="AA16" s="1684"/>
      <c r="AB16" s="1685"/>
      <c r="AC16" s="1692"/>
      <c r="AD16" s="1693"/>
      <c r="AE16" s="1693"/>
      <c r="AF16" s="1693"/>
      <c r="AG16" s="1693"/>
      <c r="AH16" s="1693"/>
      <c r="AI16" s="1694"/>
      <c r="AJ16" s="1683" t="str">
        <f t="shared" si="0"/>
        <v/>
      </c>
      <c r="AK16" s="1684"/>
      <c r="AL16" s="1684"/>
      <c r="AM16" s="1684"/>
      <c r="AN16" s="1684"/>
      <c r="AO16" s="1684"/>
      <c r="AP16" s="1685"/>
      <c r="AQ16" s="1730" t="str">
        <f t="shared" si="1"/>
        <v/>
      </c>
      <c r="AR16" s="1687"/>
      <c r="AS16" s="1687"/>
      <c r="AT16" s="1687"/>
      <c r="AU16" s="1687"/>
      <c r="AV16" s="1688"/>
      <c r="AW16" s="1660">
        <v>25</v>
      </c>
      <c r="AX16" s="1661"/>
      <c r="AY16" s="1661"/>
      <c r="AZ16" s="1661"/>
      <c r="BA16" s="1716" t="str">
        <f>IF('INGRESO DE DATOS'!A179&lt;&gt;"",'INGRESO DE DATOS'!A179,"")</f>
        <v/>
      </c>
      <c r="BB16" s="1717"/>
      <c r="BC16" s="1717"/>
      <c r="BD16" s="1717"/>
      <c r="BE16" s="1717"/>
      <c r="BF16" s="1718"/>
      <c r="BG16" s="1686"/>
      <c r="BH16" s="1687"/>
      <c r="BI16" s="1687"/>
      <c r="BJ16" s="1687"/>
      <c r="BK16" s="1729"/>
      <c r="BL16" s="1716" t="str">
        <f>IF('INGRESO DE DATOS'!B179&lt;&gt;"",'INGRESO DE DATOS'!B179,"")</f>
        <v/>
      </c>
      <c r="BM16" s="1717"/>
      <c r="BN16" s="1717"/>
      <c r="BO16" s="1717"/>
      <c r="BP16" s="1717"/>
      <c r="BQ16" s="1718"/>
      <c r="BR16" s="1683" t="str">
        <f>IF('INGRESO DE DATOS'!C179&lt;&gt;"",'INGRESO DE DATOS'!C179,"")</f>
        <v/>
      </c>
      <c r="BS16" s="1684"/>
      <c r="BT16" s="1684"/>
      <c r="BU16" s="1684"/>
      <c r="BV16" s="1684"/>
      <c r="BW16" s="1685"/>
      <c r="BX16" s="1692"/>
      <c r="BY16" s="1693"/>
      <c r="BZ16" s="1693"/>
      <c r="CA16" s="1693"/>
      <c r="CB16" s="1693"/>
      <c r="CC16" s="1693"/>
      <c r="CD16" s="1694"/>
      <c r="CE16" s="1683" t="str">
        <f>IF(BR16="","",BR16)</f>
        <v/>
      </c>
      <c r="CF16" s="1684"/>
      <c r="CG16" s="1684"/>
      <c r="CH16" s="1684"/>
      <c r="CI16" s="1684"/>
      <c r="CJ16" s="1684"/>
      <c r="CK16" s="1685"/>
      <c r="CL16" s="1730" t="str">
        <f>IF(BL16="","",IF(BL16&lt;&gt;0,IF(BL16="N.D","N.D",(BR16*VLOOKUP(BL16,$CZ$14:$DQ$30,10,FALSE)))))</f>
        <v/>
      </c>
      <c r="CM16" s="1687"/>
      <c r="CN16" s="1687"/>
      <c r="CO16" s="1687"/>
      <c r="CP16" s="1687"/>
      <c r="CQ16" s="1687"/>
      <c r="CR16" s="1688"/>
      <c r="CZ16" s="1837" t="s">
        <v>309</v>
      </c>
      <c r="DA16" s="1837"/>
      <c r="DB16" s="1837"/>
      <c r="DC16" s="1837"/>
      <c r="DD16" s="1837"/>
      <c r="DE16" s="1837"/>
      <c r="DF16" s="1837"/>
      <c r="DG16" s="1837"/>
      <c r="DH16" s="1837"/>
      <c r="DI16" s="1842">
        <v>1500</v>
      </c>
      <c r="DJ16" s="1842"/>
      <c r="DK16" s="1842"/>
      <c r="DL16" s="1842"/>
      <c r="DM16" s="1842"/>
      <c r="DN16" s="1842"/>
      <c r="DO16" s="1842"/>
      <c r="DP16" s="1842"/>
      <c r="DQ16" s="1842"/>
    </row>
    <row r="17" spans="2:121" ht="15.95" customHeight="1" thickTop="1" thickBot="1" x14ac:dyDescent="0.3">
      <c r="B17" s="1712">
        <v>4</v>
      </c>
      <c r="C17" s="1693"/>
      <c r="D17" s="1693"/>
      <c r="E17" s="1694"/>
      <c r="F17" s="1716" t="str">
        <f>IF('INGRESO DE DATOS'!A154&lt;&gt;"",'INGRESO DE DATOS'!A154,"")</f>
        <v/>
      </c>
      <c r="G17" s="1717"/>
      <c r="H17" s="1717"/>
      <c r="I17" s="1717"/>
      <c r="J17" s="1717"/>
      <c r="K17" s="1718"/>
      <c r="L17" s="1686"/>
      <c r="M17" s="1687"/>
      <c r="N17" s="1687"/>
      <c r="O17" s="1687"/>
      <c r="P17" s="1729"/>
      <c r="Q17" s="1716" t="str">
        <f>IF('INGRESO DE DATOS'!B154&lt;&gt;"",'INGRESO DE DATOS'!B154,"")</f>
        <v/>
      </c>
      <c r="R17" s="1717"/>
      <c r="S17" s="1717"/>
      <c r="T17" s="1717"/>
      <c r="U17" s="1717"/>
      <c r="V17" s="1718"/>
      <c r="W17" s="1683" t="str">
        <f>IF('INGRESO DE DATOS'!C154&lt;&gt;"",'INGRESO DE DATOS'!C154,"")</f>
        <v/>
      </c>
      <c r="X17" s="1684"/>
      <c r="Y17" s="1684"/>
      <c r="Z17" s="1684"/>
      <c r="AA17" s="1684"/>
      <c r="AB17" s="1685"/>
      <c r="AC17" s="1692"/>
      <c r="AD17" s="1693"/>
      <c r="AE17" s="1693"/>
      <c r="AF17" s="1693"/>
      <c r="AG17" s="1693"/>
      <c r="AH17" s="1693"/>
      <c r="AI17" s="1694"/>
      <c r="AJ17" s="1683" t="str">
        <f t="shared" si="0"/>
        <v/>
      </c>
      <c r="AK17" s="1684"/>
      <c r="AL17" s="1684"/>
      <c r="AM17" s="1684"/>
      <c r="AN17" s="1684"/>
      <c r="AO17" s="1684"/>
      <c r="AP17" s="1685"/>
      <c r="AQ17" s="1730" t="str">
        <f t="shared" si="1"/>
        <v/>
      </c>
      <c r="AR17" s="1687"/>
      <c r="AS17" s="1687"/>
      <c r="AT17" s="1687"/>
      <c r="AU17" s="1687"/>
      <c r="AV17" s="1688"/>
      <c r="AW17" s="1660">
        <v>26</v>
      </c>
      <c r="AX17" s="1661"/>
      <c r="AY17" s="1661"/>
      <c r="AZ17" s="1661"/>
      <c r="BA17" s="1716" t="str">
        <f>IF('INGRESO DE DATOS'!A180&lt;&gt;"",'INGRESO DE DATOS'!A180,"")</f>
        <v/>
      </c>
      <c r="BB17" s="1717"/>
      <c r="BC17" s="1717"/>
      <c r="BD17" s="1717"/>
      <c r="BE17" s="1717"/>
      <c r="BF17" s="1718"/>
      <c r="BG17" s="1686"/>
      <c r="BH17" s="1687"/>
      <c r="BI17" s="1687"/>
      <c r="BJ17" s="1687"/>
      <c r="BK17" s="1729"/>
      <c r="BL17" s="1716" t="str">
        <f>IF('INGRESO DE DATOS'!B180&lt;&gt;"",'INGRESO DE DATOS'!B180,"")</f>
        <v/>
      </c>
      <c r="BM17" s="1717"/>
      <c r="BN17" s="1717"/>
      <c r="BO17" s="1717"/>
      <c r="BP17" s="1717"/>
      <c r="BQ17" s="1718"/>
      <c r="BR17" s="1683" t="str">
        <f>IF('INGRESO DE DATOS'!C180&lt;&gt;"",'INGRESO DE DATOS'!C180,"")</f>
        <v/>
      </c>
      <c r="BS17" s="1684"/>
      <c r="BT17" s="1684"/>
      <c r="BU17" s="1684"/>
      <c r="BV17" s="1684"/>
      <c r="BW17" s="1685"/>
      <c r="BX17" s="1692"/>
      <c r="BY17" s="1693"/>
      <c r="BZ17" s="1693"/>
      <c r="CA17" s="1693"/>
      <c r="CB17" s="1693"/>
      <c r="CC17" s="1693"/>
      <c r="CD17" s="1694"/>
      <c r="CE17" s="1683" t="str">
        <f>IF(BR17="","",BR17)</f>
        <v/>
      </c>
      <c r="CF17" s="1684"/>
      <c r="CG17" s="1684"/>
      <c r="CH17" s="1684"/>
      <c r="CI17" s="1684"/>
      <c r="CJ17" s="1684"/>
      <c r="CK17" s="1685"/>
      <c r="CL17" s="1730" t="str">
        <f>IF(BL17="","",IF(BL17&lt;&gt;0,IF(BL17="N.D","N.D",(BR17*VLOOKUP(BL17,$CZ$14:$DQ$30,10,FALSE)))))</f>
        <v/>
      </c>
      <c r="CM17" s="1687"/>
      <c r="CN17" s="1687"/>
      <c r="CO17" s="1687"/>
      <c r="CP17" s="1687"/>
      <c r="CQ17" s="1687"/>
      <c r="CR17" s="1688"/>
      <c r="CZ17" s="1838" t="s">
        <v>310</v>
      </c>
      <c r="DA17" s="1838"/>
      <c r="DB17" s="1838"/>
      <c r="DC17" s="1838"/>
      <c r="DD17" s="1838"/>
      <c r="DE17" s="1838"/>
      <c r="DF17" s="1838"/>
      <c r="DG17" s="1838"/>
      <c r="DH17" s="1838"/>
      <c r="DI17" s="1842">
        <v>1000</v>
      </c>
      <c r="DJ17" s="1842"/>
      <c r="DK17" s="1842"/>
      <c r="DL17" s="1842"/>
      <c r="DM17" s="1842"/>
      <c r="DN17" s="1842"/>
      <c r="DO17" s="1842"/>
      <c r="DP17" s="1842"/>
      <c r="DQ17" s="1842"/>
    </row>
    <row r="18" spans="2:121" ht="15.95" customHeight="1" thickTop="1" thickBot="1" x14ac:dyDescent="0.3">
      <c r="B18" s="1712">
        <v>5</v>
      </c>
      <c r="C18" s="1693"/>
      <c r="D18" s="1693"/>
      <c r="E18" s="1694"/>
      <c r="F18" s="1716" t="str">
        <f>IF('INGRESO DE DATOS'!A155&lt;&gt;"",'INGRESO DE DATOS'!A155,"")</f>
        <v/>
      </c>
      <c r="G18" s="1717"/>
      <c r="H18" s="1717"/>
      <c r="I18" s="1717"/>
      <c r="J18" s="1717"/>
      <c r="K18" s="1718"/>
      <c r="L18" s="1686"/>
      <c r="M18" s="1687"/>
      <c r="N18" s="1687"/>
      <c r="O18" s="1687"/>
      <c r="P18" s="1729"/>
      <c r="Q18" s="1716" t="str">
        <f>IF('INGRESO DE DATOS'!B155&lt;&gt;"",'INGRESO DE DATOS'!B155,"")</f>
        <v/>
      </c>
      <c r="R18" s="1717"/>
      <c r="S18" s="1717"/>
      <c r="T18" s="1717"/>
      <c r="U18" s="1717"/>
      <c r="V18" s="1718"/>
      <c r="W18" s="1683" t="str">
        <f>IF('INGRESO DE DATOS'!C155&lt;&gt;"",'INGRESO DE DATOS'!C155,"")</f>
        <v/>
      </c>
      <c r="X18" s="1684"/>
      <c r="Y18" s="1684"/>
      <c r="Z18" s="1684"/>
      <c r="AA18" s="1684"/>
      <c r="AB18" s="1685"/>
      <c r="AC18" s="1692"/>
      <c r="AD18" s="1693"/>
      <c r="AE18" s="1693"/>
      <c r="AF18" s="1693"/>
      <c r="AG18" s="1693"/>
      <c r="AH18" s="1693"/>
      <c r="AI18" s="1694"/>
      <c r="AJ18" s="1683" t="str">
        <f t="shared" si="0"/>
        <v/>
      </c>
      <c r="AK18" s="1684"/>
      <c r="AL18" s="1684"/>
      <c r="AM18" s="1684"/>
      <c r="AN18" s="1684"/>
      <c r="AO18" s="1684"/>
      <c r="AP18" s="1685"/>
      <c r="AQ18" s="1730" t="str">
        <f t="shared" si="1"/>
        <v/>
      </c>
      <c r="AR18" s="1687"/>
      <c r="AS18" s="1687"/>
      <c r="AT18" s="1687"/>
      <c r="AU18" s="1687"/>
      <c r="AV18" s="1688"/>
      <c r="AW18" s="1732" t="s">
        <v>53</v>
      </c>
      <c r="AX18" s="1733"/>
      <c r="AY18" s="1733"/>
      <c r="AZ18" s="1733"/>
      <c r="BA18" s="1733"/>
      <c r="BB18" s="1733"/>
      <c r="BC18" s="1733"/>
      <c r="BD18" s="1733"/>
      <c r="BE18" s="1733"/>
      <c r="BF18" s="1734"/>
      <c r="BG18" s="1692"/>
      <c r="BH18" s="1693"/>
      <c r="BI18" s="1693"/>
      <c r="BJ18" s="1693"/>
      <c r="BK18" s="1694"/>
      <c r="BL18" s="1692"/>
      <c r="BM18" s="1693"/>
      <c r="BN18" s="1693"/>
      <c r="BO18" s="1693"/>
      <c r="BP18" s="1693"/>
      <c r="BQ18" s="1694"/>
      <c r="BR18" s="1692"/>
      <c r="BS18" s="1693"/>
      <c r="BT18" s="1693"/>
      <c r="BU18" s="1693"/>
      <c r="BV18" s="1693"/>
      <c r="BW18" s="1694"/>
      <c r="BX18" s="1692"/>
      <c r="BY18" s="1693"/>
      <c r="BZ18" s="1693"/>
      <c r="CA18" s="1693"/>
      <c r="CB18" s="1693"/>
      <c r="CC18" s="1693"/>
      <c r="CD18" s="1694"/>
      <c r="CE18" s="1692"/>
      <c r="CF18" s="1693"/>
      <c r="CG18" s="1693"/>
      <c r="CH18" s="1693"/>
      <c r="CI18" s="1693"/>
      <c r="CJ18" s="1693"/>
      <c r="CK18" s="1694"/>
      <c r="CL18" s="1692"/>
      <c r="CM18" s="1693"/>
      <c r="CN18" s="1693"/>
      <c r="CO18" s="1693"/>
      <c r="CP18" s="1693"/>
      <c r="CQ18" s="1693"/>
      <c r="CR18" s="1731"/>
      <c r="CZ18" s="1837" t="s">
        <v>311</v>
      </c>
      <c r="DA18" s="1837"/>
      <c r="DB18" s="1837"/>
      <c r="DC18" s="1837"/>
      <c r="DD18" s="1837"/>
      <c r="DE18" s="1837"/>
      <c r="DF18" s="1837"/>
      <c r="DG18" s="1837"/>
      <c r="DH18" s="1837"/>
      <c r="DI18" s="1842">
        <v>500</v>
      </c>
      <c r="DJ18" s="1842"/>
      <c r="DK18" s="1842"/>
      <c r="DL18" s="1842"/>
      <c r="DM18" s="1842"/>
      <c r="DN18" s="1842"/>
      <c r="DO18" s="1842"/>
      <c r="DP18" s="1842"/>
      <c r="DQ18" s="1842"/>
    </row>
    <row r="19" spans="2:121" ht="15.95" customHeight="1" thickTop="1" thickBot="1" x14ac:dyDescent="0.3">
      <c r="B19" s="1712">
        <v>6</v>
      </c>
      <c r="C19" s="1693"/>
      <c r="D19" s="1693"/>
      <c r="E19" s="1694"/>
      <c r="F19" s="1716" t="str">
        <f>IF('INGRESO DE DATOS'!A156&lt;&gt;"",'INGRESO DE DATOS'!A156,"")</f>
        <v/>
      </c>
      <c r="G19" s="1717"/>
      <c r="H19" s="1717"/>
      <c r="I19" s="1717"/>
      <c r="J19" s="1717"/>
      <c r="K19" s="1718"/>
      <c r="L19" s="1686"/>
      <c r="M19" s="1687"/>
      <c r="N19" s="1687"/>
      <c r="O19" s="1687"/>
      <c r="P19" s="1729"/>
      <c r="Q19" s="1716" t="str">
        <f>IF('INGRESO DE DATOS'!B156&lt;&gt;"",'INGRESO DE DATOS'!B156,"")</f>
        <v/>
      </c>
      <c r="R19" s="1717"/>
      <c r="S19" s="1717"/>
      <c r="T19" s="1717"/>
      <c r="U19" s="1717"/>
      <c r="V19" s="1718"/>
      <c r="W19" s="1683" t="str">
        <f>IF('INGRESO DE DATOS'!C156&lt;&gt;"",'INGRESO DE DATOS'!C156,"")</f>
        <v/>
      </c>
      <c r="X19" s="1684"/>
      <c r="Y19" s="1684"/>
      <c r="Z19" s="1684"/>
      <c r="AA19" s="1684"/>
      <c r="AB19" s="1685"/>
      <c r="AC19" s="1692"/>
      <c r="AD19" s="1693"/>
      <c r="AE19" s="1693"/>
      <c r="AF19" s="1693"/>
      <c r="AG19" s="1693"/>
      <c r="AH19" s="1693"/>
      <c r="AI19" s="1694"/>
      <c r="AJ19" s="1683" t="str">
        <f t="shared" si="0"/>
        <v/>
      </c>
      <c r="AK19" s="1684"/>
      <c r="AL19" s="1684"/>
      <c r="AM19" s="1684"/>
      <c r="AN19" s="1684"/>
      <c r="AO19" s="1684"/>
      <c r="AP19" s="1685"/>
      <c r="AQ19" s="1730" t="str">
        <f t="shared" si="1"/>
        <v/>
      </c>
      <c r="AR19" s="1687"/>
      <c r="AS19" s="1687"/>
      <c r="AT19" s="1687"/>
      <c r="AU19" s="1687"/>
      <c r="AV19" s="1688"/>
      <c r="AW19" s="1660">
        <v>27</v>
      </c>
      <c r="AX19" s="1661"/>
      <c r="AY19" s="1661"/>
      <c r="AZ19" s="1661"/>
      <c r="BA19" s="1716" t="str">
        <f>IF('INGRESO DE DATOS'!A182&lt;&gt;"",'INGRESO DE DATOS'!A182,"")</f>
        <v/>
      </c>
      <c r="BB19" s="1717"/>
      <c r="BC19" s="1717"/>
      <c r="BD19" s="1717"/>
      <c r="BE19" s="1717"/>
      <c r="BF19" s="1718"/>
      <c r="BG19" s="1686"/>
      <c r="BH19" s="1687"/>
      <c r="BI19" s="1687"/>
      <c r="BJ19" s="1687"/>
      <c r="BK19" s="1729"/>
      <c r="BL19" s="1716" t="str">
        <f>IF('INGRESO DE DATOS'!B182&lt;&gt;"",'INGRESO DE DATOS'!B182,"")</f>
        <v/>
      </c>
      <c r="BM19" s="1717"/>
      <c r="BN19" s="1717"/>
      <c r="BO19" s="1717"/>
      <c r="BP19" s="1717"/>
      <c r="BQ19" s="1718"/>
      <c r="BR19" s="1683" t="str">
        <f>IF('INGRESO DE DATOS'!C182&lt;&gt;"",'INGRESO DE DATOS'!C182,"")</f>
        <v/>
      </c>
      <c r="BS19" s="1684"/>
      <c r="BT19" s="1684"/>
      <c r="BU19" s="1684"/>
      <c r="BV19" s="1684"/>
      <c r="BW19" s="1685"/>
      <c r="BX19" s="1692"/>
      <c r="BY19" s="1693"/>
      <c r="BZ19" s="1693"/>
      <c r="CA19" s="1693"/>
      <c r="CB19" s="1693"/>
      <c r="CC19" s="1693"/>
      <c r="CD19" s="1694"/>
      <c r="CE19" s="1683" t="str">
        <f>IF(BR19="","",BR19)</f>
        <v/>
      </c>
      <c r="CF19" s="1684"/>
      <c r="CG19" s="1684"/>
      <c r="CH19" s="1684"/>
      <c r="CI19" s="1684"/>
      <c r="CJ19" s="1684"/>
      <c r="CK19" s="1685"/>
      <c r="CL19" s="1730" t="str">
        <f>IF(BL19="","",IF(BL19&lt;&gt;0,IF(BL19="N.D","N.D",(BR19*VLOOKUP(BL19,$CZ$14:$DQ$30,10,FALSE)))))</f>
        <v/>
      </c>
      <c r="CM19" s="1687"/>
      <c r="CN19" s="1687"/>
      <c r="CO19" s="1687"/>
      <c r="CP19" s="1687"/>
      <c r="CQ19" s="1687"/>
      <c r="CR19" s="1688"/>
      <c r="CZ19" s="1837" t="s">
        <v>312</v>
      </c>
      <c r="DA19" s="1837"/>
      <c r="DB19" s="1837"/>
      <c r="DC19" s="1837"/>
      <c r="DD19" s="1837"/>
      <c r="DE19" s="1837"/>
      <c r="DF19" s="1837"/>
      <c r="DG19" s="1837"/>
      <c r="DH19" s="1837"/>
      <c r="DI19" s="1842">
        <v>200</v>
      </c>
      <c r="DJ19" s="1842"/>
      <c r="DK19" s="1842"/>
      <c r="DL19" s="1842"/>
      <c r="DM19" s="1842"/>
      <c r="DN19" s="1842"/>
      <c r="DO19" s="1842"/>
      <c r="DP19" s="1842"/>
      <c r="DQ19" s="1842"/>
    </row>
    <row r="20" spans="2:121" ht="15.95" customHeight="1" thickTop="1" thickBot="1" x14ac:dyDescent="0.3">
      <c r="B20" s="1732" t="s">
        <v>53</v>
      </c>
      <c r="C20" s="1733"/>
      <c r="D20" s="1733"/>
      <c r="E20" s="1733"/>
      <c r="F20" s="1733"/>
      <c r="G20" s="1733"/>
      <c r="H20" s="1733"/>
      <c r="I20" s="1733"/>
      <c r="J20" s="1733"/>
      <c r="K20" s="1734"/>
      <c r="L20" s="1692"/>
      <c r="M20" s="1693"/>
      <c r="N20" s="1693"/>
      <c r="O20" s="1693"/>
      <c r="P20" s="1694"/>
      <c r="Q20" s="1692"/>
      <c r="R20" s="1693"/>
      <c r="S20" s="1693"/>
      <c r="T20" s="1693"/>
      <c r="U20" s="1693"/>
      <c r="V20" s="1694"/>
      <c r="W20" s="1692"/>
      <c r="X20" s="1693"/>
      <c r="Y20" s="1693"/>
      <c r="Z20" s="1693"/>
      <c r="AA20" s="1693"/>
      <c r="AB20" s="1694"/>
      <c r="AC20" s="1692"/>
      <c r="AD20" s="1693"/>
      <c r="AE20" s="1693"/>
      <c r="AF20" s="1693"/>
      <c r="AG20" s="1693"/>
      <c r="AH20" s="1693"/>
      <c r="AI20" s="1694"/>
      <c r="AJ20" s="1692"/>
      <c r="AK20" s="1693"/>
      <c r="AL20" s="1693"/>
      <c r="AM20" s="1693"/>
      <c r="AN20" s="1693"/>
      <c r="AO20" s="1693"/>
      <c r="AP20" s="1694"/>
      <c r="AQ20" s="1692"/>
      <c r="AR20" s="1693"/>
      <c r="AS20" s="1693"/>
      <c r="AT20" s="1693"/>
      <c r="AU20" s="1693"/>
      <c r="AV20" s="1731"/>
      <c r="AW20" s="1712">
        <v>28</v>
      </c>
      <c r="AX20" s="1693"/>
      <c r="AY20" s="1693"/>
      <c r="AZ20" s="1694"/>
      <c r="BA20" s="1716" t="str">
        <f>IF('INGRESO DE DATOS'!A183&lt;&gt;"",'INGRESO DE DATOS'!A183,"")</f>
        <v/>
      </c>
      <c r="BB20" s="1717"/>
      <c r="BC20" s="1717"/>
      <c r="BD20" s="1717"/>
      <c r="BE20" s="1717"/>
      <c r="BF20" s="1718"/>
      <c r="BG20" s="1686"/>
      <c r="BH20" s="1687"/>
      <c r="BI20" s="1687"/>
      <c r="BJ20" s="1687"/>
      <c r="BK20" s="1729"/>
      <c r="BL20" s="1716" t="str">
        <f>IF('INGRESO DE DATOS'!B183&lt;&gt;"",'INGRESO DE DATOS'!B183,"")</f>
        <v/>
      </c>
      <c r="BM20" s="1717"/>
      <c r="BN20" s="1717"/>
      <c r="BO20" s="1717"/>
      <c r="BP20" s="1717"/>
      <c r="BQ20" s="1718"/>
      <c r="BR20" s="1683" t="str">
        <f>IF('INGRESO DE DATOS'!C183&lt;&gt;"",'INGRESO DE DATOS'!C183,"")</f>
        <v/>
      </c>
      <c r="BS20" s="1684"/>
      <c r="BT20" s="1684"/>
      <c r="BU20" s="1684"/>
      <c r="BV20" s="1684"/>
      <c r="BW20" s="1685"/>
      <c r="BX20" s="1692"/>
      <c r="BY20" s="1693"/>
      <c r="BZ20" s="1693"/>
      <c r="CA20" s="1693"/>
      <c r="CB20" s="1693"/>
      <c r="CC20" s="1693"/>
      <c r="CD20" s="1694"/>
      <c r="CE20" s="1683" t="str">
        <f>IF(BR20="","",BR20)</f>
        <v/>
      </c>
      <c r="CF20" s="1684"/>
      <c r="CG20" s="1684"/>
      <c r="CH20" s="1684"/>
      <c r="CI20" s="1684"/>
      <c r="CJ20" s="1684"/>
      <c r="CK20" s="1685"/>
      <c r="CL20" s="1730" t="str">
        <f>IF(BL20="","",IF(BL20&lt;&gt;0,IF(BL20="N.D","N.D",(BR20*VLOOKUP(BL20,$CZ$14:$DQ$30,10,FALSE)))))</f>
        <v/>
      </c>
      <c r="CM20" s="1687"/>
      <c r="CN20" s="1687"/>
      <c r="CO20" s="1687"/>
      <c r="CP20" s="1687"/>
      <c r="CQ20" s="1687"/>
      <c r="CR20" s="1688"/>
      <c r="CZ20" s="1837" t="s">
        <v>313</v>
      </c>
      <c r="DA20" s="1837"/>
      <c r="DB20" s="1837"/>
      <c r="DC20" s="1837"/>
      <c r="DD20" s="1837"/>
      <c r="DE20" s="1837"/>
      <c r="DF20" s="1837"/>
      <c r="DG20" s="1837"/>
      <c r="DH20" s="1837"/>
      <c r="DI20" s="1842">
        <v>100</v>
      </c>
      <c r="DJ20" s="1842"/>
      <c r="DK20" s="1842"/>
      <c r="DL20" s="1842"/>
      <c r="DM20" s="1842"/>
      <c r="DN20" s="1842"/>
      <c r="DO20" s="1842"/>
      <c r="DP20" s="1842"/>
      <c r="DQ20" s="1842"/>
    </row>
    <row r="21" spans="2:121" ht="15.95" customHeight="1" thickTop="1" thickBot="1" x14ac:dyDescent="0.3">
      <c r="B21" s="1660">
        <v>7</v>
      </c>
      <c r="C21" s="1661"/>
      <c r="D21" s="1661"/>
      <c r="E21" s="1661"/>
      <c r="F21" s="1716" t="str">
        <f>IF('INGRESO DE DATOS'!A158&lt;&gt;"",'INGRESO DE DATOS'!A158,"")</f>
        <v/>
      </c>
      <c r="G21" s="1717"/>
      <c r="H21" s="1717"/>
      <c r="I21" s="1717"/>
      <c r="J21" s="1717"/>
      <c r="K21" s="1718"/>
      <c r="L21" s="1686"/>
      <c r="M21" s="1687"/>
      <c r="N21" s="1687"/>
      <c r="O21" s="1687"/>
      <c r="P21" s="1729"/>
      <c r="Q21" s="1716" t="str">
        <f>IF('INGRESO DE DATOS'!B158&lt;&gt;"",'INGRESO DE DATOS'!B158,"")</f>
        <v/>
      </c>
      <c r="R21" s="1717"/>
      <c r="S21" s="1717"/>
      <c r="T21" s="1717"/>
      <c r="U21" s="1717"/>
      <c r="V21" s="1718"/>
      <c r="W21" s="1683" t="str">
        <f>IF('INGRESO DE DATOS'!C158&lt;&gt;"",'INGRESO DE DATOS'!C158,"")</f>
        <v/>
      </c>
      <c r="X21" s="1684"/>
      <c r="Y21" s="1684"/>
      <c r="Z21" s="1684"/>
      <c r="AA21" s="1684"/>
      <c r="AB21" s="1685"/>
      <c r="AC21" s="1692"/>
      <c r="AD21" s="1693"/>
      <c r="AE21" s="1693"/>
      <c r="AF21" s="1693"/>
      <c r="AG21" s="1693"/>
      <c r="AH21" s="1693"/>
      <c r="AI21" s="1694"/>
      <c r="AJ21" s="1683" t="str">
        <f>IF(W21="","",W21)</f>
        <v/>
      </c>
      <c r="AK21" s="1684"/>
      <c r="AL21" s="1684"/>
      <c r="AM21" s="1684"/>
      <c r="AN21" s="1684"/>
      <c r="AO21" s="1684"/>
      <c r="AP21" s="1685"/>
      <c r="AQ21" s="1730" t="str">
        <f>IF(Q21="","",IF(Q21&lt;&gt;0,IF(Q21="N.D","N.D",(AJ21*VLOOKUP(Q21,$CZ$14:$DQ$30,10,FALSE)))))</f>
        <v/>
      </c>
      <c r="AR21" s="1687"/>
      <c r="AS21" s="1687"/>
      <c r="AT21" s="1687"/>
      <c r="AU21" s="1687"/>
      <c r="AV21" s="1688"/>
      <c r="AW21" s="1660">
        <v>29</v>
      </c>
      <c r="AX21" s="1661"/>
      <c r="AY21" s="1661"/>
      <c r="AZ21" s="1661"/>
      <c r="BA21" s="1716" t="str">
        <f>IF('INGRESO DE DATOS'!A184&lt;&gt;"",'INGRESO DE DATOS'!A184,"")</f>
        <v/>
      </c>
      <c r="BB21" s="1717"/>
      <c r="BC21" s="1717"/>
      <c r="BD21" s="1717"/>
      <c r="BE21" s="1717"/>
      <c r="BF21" s="1718"/>
      <c r="BG21" s="1686"/>
      <c r="BH21" s="1687"/>
      <c r="BI21" s="1687"/>
      <c r="BJ21" s="1687"/>
      <c r="BK21" s="1729"/>
      <c r="BL21" s="1716" t="str">
        <f>IF('INGRESO DE DATOS'!B184&lt;&gt;"",'INGRESO DE DATOS'!B184,"")</f>
        <v/>
      </c>
      <c r="BM21" s="1717"/>
      <c r="BN21" s="1717"/>
      <c r="BO21" s="1717"/>
      <c r="BP21" s="1717"/>
      <c r="BQ21" s="1718"/>
      <c r="BR21" s="1683" t="str">
        <f>IF('INGRESO DE DATOS'!C184&lt;&gt;"",'INGRESO DE DATOS'!C184,"")</f>
        <v/>
      </c>
      <c r="BS21" s="1684"/>
      <c r="BT21" s="1684"/>
      <c r="BU21" s="1684"/>
      <c r="BV21" s="1684"/>
      <c r="BW21" s="1685"/>
      <c r="BX21" s="1692"/>
      <c r="BY21" s="1693"/>
      <c r="BZ21" s="1693"/>
      <c r="CA21" s="1693"/>
      <c r="CB21" s="1693"/>
      <c r="CC21" s="1693"/>
      <c r="CD21" s="1694"/>
      <c r="CE21" s="1683" t="str">
        <f>IF(BR21="","",BR21)</f>
        <v/>
      </c>
      <c r="CF21" s="1684"/>
      <c r="CG21" s="1684"/>
      <c r="CH21" s="1684"/>
      <c r="CI21" s="1684"/>
      <c r="CJ21" s="1684"/>
      <c r="CK21" s="1685"/>
      <c r="CL21" s="1730" t="str">
        <f>IF(BL21="","",IF(BL21&lt;&gt;0,IF(BL21="N.D","N.D",(BR21*VLOOKUP(BL21,$CZ$14:$DQ$30,10,FALSE)))))</f>
        <v/>
      </c>
      <c r="CM21" s="1687"/>
      <c r="CN21" s="1687"/>
      <c r="CO21" s="1687"/>
      <c r="CP21" s="1687"/>
      <c r="CQ21" s="1687"/>
      <c r="CR21" s="1688"/>
      <c r="CZ21" s="1838" t="s">
        <v>314</v>
      </c>
      <c r="DA21" s="1838"/>
      <c r="DB21" s="1838"/>
      <c r="DC21" s="1838"/>
      <c r="DD21" s="1838"/>
      <c r="DE21" s="1838"/>
      <c r="DF21" s="1838"/>
      <c r="DG21" s="1838"/>
      <c r="DH21" s="1838"/>
      <c r="DI21" s="1842">
        <v>10</v>
      </c>
      <c r="DJ21" s="1842"/>
      <c r="DK21" s="1842"/>
      <c r="DL21" s="1842"/>
      <c r="DM21" s="1842"/>
      <c r="DN21" s="1842"/>
      <c r="DO21" s="1842"/>
      <c r="DP21" s="1842"/>
      <c r="DQ21" s="1842"/>
    </row>
    <row r="22" spans="2:121" ht="15.95" customHeight="1" thickTop="1" thickBot="1" x14ac:dyDescent="0.3">
      <c r="B22" s="1660">
        <v>8</v>
      </c>
      <c r="C22" s="1661"/>
      <c r="D22" s="1661"/>
      <c r="E22" s="1661"/>
      <c r="F22" s="1716" t="str">
        <f>IF('INGRESO DE DATOS'!A159&lt;&gt;"",'INGRESO DE DATOS'!A159,"")</f>
        <v/>
      </c>
      <c r="G22" s="1717"/>
      <c r="H22" s="1717"/>
      <c r="I22" s="1717"/>
      <c r="J22" s="1717"/>
      <c r="K22" s="1718"/>
      <c r="L22" s="1686"/>
      <c r="M22" s="1687"/>
      <c r="N22" s="1687"/>
      <c r="O22" s="1687"/>
      <c r="P22" s="1729"/>
      <c r="Q22" s="1716" t="str">
        <f>IF('INGRESO DE DATOS'!B159&lt;&gt;"",'INGRESO DE DATOS'!B159,"")</f>
        <v/>
      </c>
      <c r="R22" s="1717"/>
      <c r="S22" s="1717"/>
      <c r="T22" s="1717"/>
      <c r="U22" s="1717"/>
      <c r="V22" s="1718"/>
      <c r="W22" s="1683" t="str">
        <f>IF('INGRESO DE DATOS'!C159&lt;&gt;"",'INGRESO DE DATOS'!C159,"")</f>
        <v/>
      </c>
      <c r="X22" s="1684"/>
      <c r="Y22" s="1684"/>
      <c r="Z22" s="1684"/>
      <c r="AA22" s="1684"/>
      <c r="AB22" s="1685"/>
      <c r="AC22" s="1692"/>
      <c r="AD22" s="1693"/>
      <c r="AE22" s="1693"/>
      <c r="AF22" s="1693"/>
      <c r="AG22" s="1693"/>
      <c r="AH22" s="1693"/>
      <c r="AI22" s="1694"/>
      <c r="AJ22" s="1683" t="str">
        <f>IF(W22="","",W22)</f>
        <v/>
      </c>
      <c r="AK22" s="1684"/>
      <c r="AL22" s="1684"/>
      <c r="AM22" s="1684"/>
      <c r="AN22" s="1684"/>
      <c r="AO22" s="1684"/>
      <c r="AP22" s="1685"/>
      <c r="AQ22" s="1730" t="str">
        <f>IF(Q22="","",IF(Q22&lt;&gt;0,IF(Q22="N.D","N.D",(AJ22*VLOOKUP(Q22,$CZ$14:$DQ$30,10,FALSE)))))</f>
        <v/>
      </c>
      <c r="AR22" s="1687"/>
      <c r="AS22" s="1687"/>
      <c r="AT22" s="1687"/>
      <c r="AU22" s="1687"/>
      <c r="AV22" s="1688"/>
      <c r="AW22" s="1660">
        <v>30</v>
      </c>
      <c r="AX22" s="1661"/>
      <c r="AY22" s="1661"/>
      <c r="AZ22" s="1661"/>
      <c r="BA22" s="1716" t="str">
        <f>IF('INGRESO DE DATOS'!A185&lt;&gt;"",'INGRESO DE DATOS'!A185,"")</f>
        <v/>
      </c>
      <c r="BB22" s="1717"/>
      <c r="BC22" s="1717"/>
      <c r="BD22" s="1717"/>
      <c r="BE22" s="1717"/>
      <c r="BF22" s="1718"/>
      <c r="BG22" s="1686"/>
      <c r="BH22" s="1687"/>
      <c r="BI22" s="1687"/>
      <c r="BJ22" s="1687"/>
      <c r="BK22" s="1729"/>
      <c r="BL22" s="1716" t="str">
        <f>IF('INGRESO DE DATOS'!B185&lt;&gt;"",'INGRESO DE DATOS'!B185,"")</f>
        <v/>
      </c>
      <c r="BM22" s="1717"/>
      <c r="BN22" s="1717"/>
      <c r="BO22" s="1717"/>
      <c r="BP22" s="1717"/>
      <c r="BQ22" s="1718"/>
      <c r="BR22" s="1683" t="str">
        <f>IF('INGRESO DE DATOS'!C185&lt;&gt;"",'INGRESO DE DATOS'!C185,"")</f>
        <v/>
      </c>
      <c r="BS22" s="1684"/>
      <c r="BT22" s="1684"/>
      <c r="BU22" s="1684"/>
      <c r="BV22" s="1684"/>
      <c r="BW22" s="1685"/>
      <c r="BX22" s="1692"/>
      <c r="BY22" s="1693"/>
      <c r="BZ22" s="1693"/>
      <c r="CA22" s="1693"/>
      <c r="CB22" s="1693"/>
      <c r="CC22" s="1693"/>
      <c r="CD22" s="1694"/>
      <c r="CE22" s="1683" t="str">
        <f>IF(BR22="","",BR22)</f>
        <v/>
      </c>
      <c r="CF22" s="1684"/>
      <c r="CG22" s="1684"/>
      <c r="CH22" s="1684"/>
      <c r="CI22" s="1684"/>
      <c r="CJ22" s="1684"/>
      <c r="CK22" s="1685"/>
      <c r="CL22" s="1730" t="str">
        <f>IF(BL22="","",IF(BL22&lt;&gt;0,IF(BL22="N.D","N.D",(BR22*VLOOKUP(BL22,$CZ$14:$DQ$30,10,FALSE)))))</f>
        <v/>
      </c>
      <c r="CM22" s="1687"/>
      <c r="CN22" s="1687"/>
      <c r="CO22" s="1687"/>
      <c r="CP22" s="1687"/>
      <c r="CQ22" s="1687"/>
      <c r="CR22" s="1688"/>
      <c r="CZ22" s="1839" t="s">
        <v>315</v>
      </c>
      <c r="DA22" s="1839"/>
      <c r="DB22" s="1839"/>
      <c r="DC22" s="1839"/>
      <c r="DD22" s="1839"/>
      <c r="DE22" s="1839"/>
      <c r="DF22" s="1839"/>
      <c r="DG22" s="1839"/>
      <c r="DH22" s="1839"/>
      <c r="DI22" s="1842">
        <v>2</v>
      </c>
      <c r="DJ22" s="1842"/>
      <c r="DK22" s="1842"/>
      <c r="DL22" s="1842"/>
      <c r="DM22" s="1842"/>
      <c r="DN22" s="1842"/>
      <c r="DO22" s="1842"/>
      <c r="DP22" s="1842"/>
      <c r="DQ22" s="1842"/>
    </row>
    <row r="23" spans="2:121" ht="15.95" customHeight="1" thickTop="1" thickBot="1" x14ac:dyDescent="0.3">
      <c r="B23" s="1660">
        <v>9</v>
      </c>
      <c r="C23" s="1661"/>
      <c r="D23" s="1661"/>
      <c r="E23" s="1661"/>
      <c r="F23" s="1716" t="str">
        <f>IF('INGRESO DE DATOS'!A160&lt;&gt;"",'INGRESO DE DATOS'!A160,"")</f>
        <v/>
      </c>
      <c r="G23" s="1717"/>
      <c r="H23" s="1717"/>
      <c r="I23" s="1717"/>
      <c r="J23" s="1717"/>
      <c r="K23" s="1718"/>
      <c r="L23" s="1686"/>
      <c r="M23" s="1687"/>
      <c r="N23" s="1687"/>
      <c r="O23" s="1687"/>
      <c r="P23" s="1729"/>
      <c r="Q23" s="1716" t="str">
        <f>IF('INGRESO DE DATOS'!B160&lt;&gt;"",'INGRESO DE DATOS'!B160,"")</f>
        <v/>
      </c>
      <c r="R23" s="1717"/>
      <c r="S23" s="1717"/>
      <c r="T23" s="1717"/>
      <c r="U23" s="1717"/>
      <c r="V23" s="1718"/>
      <c r="W23" s="1683" t="str">
        <f>IF('INGRESO DE DATOS'!C160&lt;&gt;"",'INGRESO DE DATOS'!C160,"")</f>
        <v/>
      </c>
      <c r="X23" s="1684"/>
      <c r="Y23" s="1684"/>
      <c r="Z23" s="1684"/>
      <c r="AA23" s="1684"/>
      <c r="AB23" s="1685"/>
      <c r="AC23" s="1692"/>
      <c r="AD23" s="1693"/>
      <c r="AE23" s="1693"/>
      <c r="AF23" s="1693"/>
      <c r="AG23" s="1693"/>
      <c r="AH23" s="1693"/>
      <c r="AI23" s="1694"/>
      <c r="AJ23" s="1683" t="str">
        <f>IF(W23="","",W23)</f>
        <v/>
      </c>
      <c r="AK23" s="1684"/>
      <c r="AL23" s="1684"/>
      <c r="AM23" s="1684"/>
      <c r="AN23" s="1684"/>
      <c r="AO23" s="1684"/>
      <c r="AP23" s="1685"/>
      <c r="AQ23" s="1730" t="str">
        <f>IF(Q23="","",IF(Q23&lt;&gt;0,IF(Q23="N.D","N.D",(AJ23*VLOOKUP(Q23,$CZ$14:$DQ$30,10,FALSE)))))</f>
        <v/>
      </c>
      <c r="AR23" s="1687"/>
      <c r="AS23" s="1687"/>
      <c r="AT23" s="1687"/>
      <c r="AU23" s="1687"/>
      <c r="AV23" s="1688"/>
      <c r="AW23" s="1660">
        <v>31</v>
      </c>
      <c r="AX23" s="1661"/>
      <c r="AY23" s="1661"/>
      <c r="AZ23" s="1661"/>
      <c r="BA23" s="1716" t="str">
        <f>IF('INGRESO DE DATOS'!A186&lt;&gt;"",'INGRESO DE DATOS'!A186,"")</f>
        <v/>
      </c>
      <c r="BB23" s="1717"/>
      <c r="BC23" s="1717"/>
      <c r="BD23" s="1717"/>
      <c r="BE23" s="1717"/>
      <c r="BF23" s="1718"/>
      <c r="BG23" s="1686"/>
      <c r="BH23" s="1687"/>
      <c r="BI23" s="1687"/>
      <c r="BJ23" s="1687"/>
      <c r="BK23" s="1729"/>
      <c r="BL23" s="1716" t="str">
        <f>IF('INGRESO DE DATOS'!B186&lt;&gt;"",'INGRESO DE DATOS'!B186,"")</f>
        <v/>
      </c>
      <c r="BM23" s="1717"/>
      <c r="BN23" s="1717"/>
      <c r="BO23" s="1717"/>
      <c r="BP23" s="1717"/>
      <c r="BQ23" s="1718"/>
      <c r="BR23" s="1683" t="str">
        <f>IF('INGRESO DE DATOS'!C186&lt;&gt;"",'INGRESO DE DATOS'!C186,"")</f>
        <v/>
      </c>
      <c r="BS23" s="1684"/>
      <c r="BT23" s="1684"/>
      <c r="BU23" s="1684"/>
      <c r="BV23" s="1684"/>
      <c r="BW23" s="1685"/>
      <c r="BX23" s="1692"/>
      <c r="BY23" s="1693"/>
      <c r="BZ23" s="1693"/>
      <c r="CA23" s="1693"/>
      <c r="CB23" s="1693"/>
      <c r="CC23" s="1693"/>
      <c r="CD23" s="1694"/>
      <c r="CE23" s="1683" t="str">
        <f>IF(BR23="","",BR23)</f>
        <v/>
      </c>
      <c r="CF23" s="1684"/>
      <c r="CG23" s="1684"/>
      <c r="CH23" s="1684"/>
      <c r="CI23" s="1684"/>
      <c r="CJ23" s="1684"/>
      <c r="CK23" s="1685"/>
      <c r="CL23" s="1730" t="str">
        <f>IF(BL23="","",IF(BL23&lt;&gt;0,IF(BL23="N.D","N.D",(BR23*VLOOKUP(BL23,$CZ$14:$DQ$30,10,FALSE)))))</f>
        <v/>
      </c>
      <c r="CM23" s="1687"/>
      <c r="CN23" s="1687"/>
      <c r="CO23" s="1687"/>
      <c r="CP23" s="1687"/>
      <c r="CQ23" s="1687"/>
      <c r="CR23" s="1688"/>
      <c r="CZ23" s="1838" t="s">
        <v>316</v>
      </c>
      <c r="DA23" s="1838"/>
      <c r="DB23" s="1838"/>
      <c r="DC23" s="1838"/>
      <c r="DD23" s="1838"/>
      <c r="DE23" s="1838"/>
      <c r="DF23" s="1838"/>
      <c r="DG23" s="1838"/>
      <c r="DH23" s="1838"/>
      <c r="DI23" s="1842">
        <v>20</v>
      </c>
      <c r="DJ23" s="1842"/>
      <c r="DK23" s="1842"/>
      <c r="DL23" s="1842"/>
      <c r="DM23" s="1842"/>
      <c r="DN23" s="1842"/>
      <c r="DO23" s="1842"/>
      <c r="DP23" s="1842"/>
      <c r="DQ23" s="1842"/>
    </row>
    <row r="24" spans="2:121" ht="15.95" customHeight="1" thickTop="1" thickBot="1" x14ac:dyDescent="0.3">
      <c r="B24" s="1660">
        <v>10</v>
      </c>
      <c r="C24" s="1661"/>
      <c r="D24" s="1661"/>
      <c r="E24" s="1661"/>
      <c r="F24" s="1716" t="str">
        <f>IF('INGRESO DE DATOS'!A161&lt;&gt;"",'INGRESO DE DATOS'!A161,"")</f>
        <v/>
      </c>
      <c r="G24" s="1717"/>
      <c r="H24" s="1717"/>
      <c r="I24" s="1717"/>
      <c r="J24" s="1717"/>
      <c r="K24" s="1718"/>
      <c r="L24" s="1686"/>
      <c r="M24" s="1687"/>
      <c r="N24" s="1687"/>
      <c r="O24" s="1687"/>
      <c r="P24" s="1729"/>
      <c r="Q24" s="1716" t="str">
        <f>IF('INGRESO DE DATOS'!B161&lt;&gt;"",'INGRESO DE DATOS'!B161,"")</f>
        <v/>
      </c>
      <c r="R24" s="1717"/>
      <c r="S24" s="1717"/>
      <c r="T24" s="1717"/>
      <c r="U24" s="1717"/>
      <c r="V24" s="1718"/>
      <c r="W24" s="1683" t="str">
        <f>IF('INGRESO DE DATOS'!C161&lt;&gt;"",'INGRESO DE DATOS'!C161,"")</f>
        <v/>
      </c>
      <c r="X24" s="1684"/>
      <c r="Y24" s="1684"/>
      <c r="Z24" s="1684"/>
      <c r="AA24" s="1684"/>
      <c r="AB24" s="1685"/>
      <c r="AC24" s="1692"/>
      <c r="AD24" s="1693"/>
      <c r="AE24" s="1693"/>
      <c r="AF24" s="1693"/>
      <c r="AG24" s="1693"/>
      <c r="AH24" s="1693"/>
      <c r="AI24" s="1694"/>
      <c r="AJ24" s="1683" t="str">
        <f>IF(W24="","",W24)</f>
        <v/>
      </c>
      <c r="AK24" s="1684"/>
      <c r="AL24" s="1684"/>
      <c r="AM24" s="1684"/>
      <c r="AN24" s="1684"/>
      <c r="AO24" s="1684"/>
      <c r="AP24" s="1685"/>
      <c r="AQ24" s="1730" t="str">
        <f>IF(Q24="","",IF(Q24&lt;&gt;0,IF(Q24="N.D","N.D",(AJ24*VLOOKUP(Q24,$CZ$14:$DQ$30,10,FALSE)))))</f>
        <v/>
      </c>
      <c r="AR24" s="1687"/>
      <c r="AS24" s="1687"/>
      <c r="AT24" s="1687"/>
      <c r="AU24" s="1687"/>
      <c r="AV24" s="1688"/>
      <c r="AW24" s="1732" t="s">
        <v>53</v>
      </c>
      <c r="AX24" s="1733"/>
      <c r="AY24" s="1733"/>
      <c r="AZ24" s="1733"/>
      <c r="BA24" s="1733"/>
      <c r="BB24" s="1733"/>
      <c r="BC24" s="1733"/>
      <c r="BD24" s="1733"/>
      <c r="BE24" s="1733"/>
      <c r="BF24" s="1734"/>
      <c r="BG24" s="1692"/>
      <c r="BH24" s="1693"/>
      <c r="BI24" s="1693"/>
      <c r="BJ24" s="1693"/>
      <c r="BK24" s="1694"/>
      <c r="BL24" s="1692"/>
      <c r="BM24" s="1693"/>
      <c r="BN24" s="1693"/>
      <c r="BO24" s="1693"/>
      <c r="BP24" s="1693"/>
      <c r="BQ24" s="1694"/>
      <c r="BR24" s="1692"/>
      <c r="BS24" s="1693"/>
      <c r="BT24" s="1693"/>
      <c r="BU24" s="1693"/>
      <c r="BV24" s="1693"/>
      <c r="BW24" s="1694"/>
      <c r="BX24" s="1692"/>
      <c r="BY24" s="1693"/>
      <c r="BZ24" s="1693"/>
      <c r="CA24" s="1693"/>
      <c r="CB24" s="1693"/>
      <c r="CC24" s="1693"/>
      <c r="CD24" s="1694"/>
      <c r="CE24" s="1692"/>
      <c r="CF24" s="1693"/>
      <c r="CG24" s="1693"/>
      <c r="CH24" s="1693"/>
      <c r="CI24" s="1693"/>
      <c r="CJ24" s="1693"/>
      <c r="CK24" s="1694"/>
      <c r="CL24" s="1692"/>
      <c r="CM24" s="1693"/>
      <c r="CN24" s="1693"/>
      <c r="CO24" s="1693"/>
      <c r="CP24" s="1693"/>
      <c r="CQ24" s="1693"/>
      <c r="CR24" s="1731"/>
      <c r="CZ24" s="1839" t="s">
        <v>317</v>
      </c>
      <c r="DA24" s="1839"/>
      <c r="DB24" s="1839"/>
      <c r="DC24" s="1839"/>
      <c r="DD24" s="1839"/>
      <c r="DE24" s="1839"/>
      <c r="DF24" s="1839"/>
      <c r="DG24" s="1839"/>
      <c r="DH24" s="1839"/>
      <c r="DI24" s="1842">
        <v>25</v>
      </c>
      <c r="DJ24" s="1842"/>
      <c r="DK24" s="1842"/>
      <c r="DL24" s="1842"/>
      <c r="DM24" s="1842"/>
      <c r="DN24" s="1842"/>
      <c r="DO24" s="1842"/>
      <c r="DP24" s="1842"/>
      <c r="DQ24" s="1842"/>
    </row>
    <row r="25" spans="2:121" ht="15.95" customHeight="1" thickTop="1" thickBot="1" x14ac:dyDescent="0.3">
      <c r="B25" s="1660">
        <v>11</v>
      </c>
      <c r="C25" s="1661"/>
      <c r="D25" s="1661"/>
      <c r="E25" s="1661"/>
      <c r="F25" s="1716" t="str">
        <f>IF('INGRESO DE DATOS'!A162&lt;&gt;"",'INGRESO DE DATOS'!A162,"")</f>
        <v/>
      </c>
      <c r="G25" s="1717"/>
      <c r="H25" s="1717"/>
      <c r="I25" s="1717"/>
      <c r="J25" s="1717"/>
      <c r="K25" s="1718"/>
      <c r="L25" s="1686"/>
      <c r="M25" s="1687"/>
      <c r="N25" s="1687"/>
      <c r="O25" s="1687"/>
      <c r="P25" s="1729"/>
      <c r="Q25" s="1716" t="str">
        <f>IF('INGRESO DE DATOS'!B162&lt;&gt;"",'INGRESO DE DATOS'!B162,"")</f>
        <v/>
      </c>
      <c r="R25" s="1717"/>
      <c r="S25" s="1717"/>
      <c r="T25" s="1717"/>
      <c r="U25" s="1717"/>
      <c r="V25" s="1718"/>
      <c r="W25" s="1683" t="str">
        <f>IF('INGRESO DE DATOS'!C162&lt;&gt;"",'INGRESO DE DATOS'!C162,"")</f>
        <v/>
      </c>
      <c r="X25" s="1684"/>
      <c r="Y25" s="1684"/>
      <c r="Z25" s="1684"/>
      <c r="AA25" s="1684"/>
      <c r="AB25" s="1685"/>
      <c r="AC25" s="1692"/>
      <c r="AD25" s="1693"/>
      <c r="AE25" s="1693"/>
      <c r="AF25" s="1693"/>
      <c r="AG25" s="1693"/>
      <c r="AH25" s="1693"/>
      <c r="AI25" s="1694"/>
      <c r="AJ25" s="1683" t="str">
        <f>IF(W25="","",W25)</f>
        <v/>
      </c>
      <c r="AK25" s="1684"/>
      <c r="AL25" s="1684"/>
      <c r="AM25" s="1684"/>
      <c r="AN25" s="1684"/>
      <c r="AO25" s="1684"/>
      <c r="AP25" s="1685"/>
      <c r="AQ25" s="1730" t="str">
        <f>IF(Q25="","",IF(Q25&lt;&gt;0,IF(Q25="N.D","N.D",(AJ25*VLOOKUP(Q25,$CZ$14:$DQ$30,10,FALSE)))))</f>
        <v/>
      </c>
      <c r="AR25" s="1687"/>
      <c r="AS25" s="1687"/>
      <c r="AT25" s="1687"/>
      <c r="AU25" s="1687"/>
      <c r="AV25" s="1688"/>
      <c r="AW25" s="1660">
        <v>32</v>
      </c>
      <c r="AX25" s="1661"/>
      <c r="AY25" s="1661"/>
      <c r="AZ25" s="1661"/>
      <c r="BA25" s="1716" t="str">
        <f>IF('INGRESO DE DATOS'!A188&lt;&gt;"",'INGRESO DE DATOS'!A188,"")</f>
        <v/>
      </c>
      <c r="BB25" s="1717"/>
      <c r="BC25" s="1717"/>
      <c r="BD25" s="1717"/>
      <c r="BE25" s="1717"/>
      <c r="BF25" s="1718"/>
      <c r="BG25" s="1686"/>
      <c r="BH25" s="1687"/>
      <c r="BI25" s="1687"/>
      <c r="BJ25" s="1687"/>
      <c r="BK25" s="1729"/>
      <c r="BL25" s="1716" t="str">
        <f>IF('INGRESO DE DATOS'!B188&lt;&gt;"",'INGRESO DE DATOS'!B188,"")</f>
        <v/>
      </c>
      <c r="BM25" s="1717"/>
      <c r="BN25" s="1717"/>
      <c r="BO25" s="1717"/>
      <c r="BP25" s="1717"/>
      <c r="BQ25" s="1718"/>
      <c r="BR25" s="1683" t="str">
        <f>IF('INGRESO DE DATOS'!C188&lt;&gt;"",'INGRESO DE DATOS'!C188,"")</f>
        <v/>
      </c>
      <c r="BS25" s="1684"/>
      <c r="BT25" s="1684"/>
      <c r="BU25" s="1684"/>
      <c r="BV25" s="1684"/>
      <c r="BW25" s="1685"/>
      <c r="BX25" s="1692"/>
      <c r="BY25" s="1693"/>
      <c r="BZ25" s="1693"/>
      <c r="CA25" s="1693"/>
      <c r="CB25" s="1693"/>
      <c r="CC25" s="1693"/>
      <c r="CD25" s="1694"/>
      <c r="CE25" s="1683" t="str">
        <f>IF(BR25="","",BR25)</f>
        <v/>
      </c>
      <c r="CF25" s="1684"/>
      <c r="CG25" s="1684"/>
      <c r="CH25" s="1684"/>
      <c r="CI25" s="1684"/>
      <c r="CJ25" s="1684"/>
      <c r="CK25" s="1685"/>
      <c r="CL25" s="1730" t="str">
        <f>IF(BL25="","",IF(BL25&lt;&gt;0,IF(BL25="N.D","N.D",(BR25*VLOOKUP(BL25,$CZ$14:$DQ$30,10,FALSE)))))</f>
        <v/>
      </c>
      <c r="CM25" s="1687"/>
      <c r="CN25" s="1687"/>
      <c r="CO25" s="1687"/>
      <c r="CP25" s="1687"/>
      <c r="CQ25" s="1687"/>
      <c r="CR25" s="1688"/>
      <c r="CZ25" s="1838" t="s">
        <v>318</v>
      </c>
      <c r="DA25" s="1838"/>
      <c r="DB25" s="1838"/>
      <c r="DC25" s="1838"/>
      <c r="DD25" s="1838"/>
      <c r="DE25" s="1838"/>
      <c r="DF25" s="1838"/>
      <c r="DG25" s="1838"/>
      <c r="DH25" s="1838"/>
      <c r="DI25" s="1842">
        <v>30</v>
      </c>
      <c r="DJ25" s="1842"/>
      <c r="DK25" s="1842"/>
      <c r="DL25" s="1842"/>
      <c r="DM25" s="1842"/>
      <c r="DN25" s="1842"/>
      <c r="DO25" s="1842"/>
      <c r="DP25" s="1842"/>
      <c r="DQ25" s="1842"/>
    </row>
    <row r="26" spans="2:121" ht="15.95" customHeight="1" thickTop="1" thickBot="1" x14ac:dyDescent="0.3">
      <c r="B26" s="1732" t="s">
        <v>53</v>
      </c>
      <c r="C26" s="1733"/>
      <c r="D26" s="1733"/>
      <c r="E26" s="1733"/>
      <c r="F26" s="1733"/>
      <c r="G26" s="1733"/>
      <c r="H26" s="1733"/>
      <c r="I26" s="1733"/>
      <c r="J26" s="1733"/>
      <c r="K26" s="1734"/>
      <c r="L26" s="1692"/>
      <c r="M26" s="1693"/>
      <c r="N26" s="1693"/>
      <c r="O26" s="1693"/>
      <c r="P26" s="1694"/>
      <c r="Q26" s="1692"/>
      <c r="R26" s="1693"/>
      <c r="S26" s="1693"/>
      <c r="T26" s="1693"/>
      <c r="U26" s="1693"/>
      <c r="V26" s="1694"/>
      <c r="W26" s="1692"/>
      <c r="X26" s="1693"/>
      <c r="Y26" s="1693"/>
      <c r="Z26" s="1693"/>
      <c r="AA26" s="1693"/>
      <c r="AB26" s="1694"/>
      <c r="AC26" s="1692"/>
      <c r="AD26" s="1693"/>
      <c r="AE26" s="1693"/>
      <c r="AF26" s="1693"/>
      <c r="AG26" s="1693"/>
      <c r="AH26" s="1693"/>
      <c r="AI26" s="1694"/>
      <c r="AJ26" s="1692"/>
      <c r="AK26" s="1693"/>
      <c r="AL26" s="1693"/>
      <c r="AM26" s="1693"/>
      <c r="AN26" s="1693"/>
      <c r="AO26" s="1693"/>
      <c r="AP26" s="1694"/>
      <c r="AQ26" s="1692"/>
      <c r="AR26" s="1693"/>
      <c r="AS26" s="1693"/>
      <c r="AT26" s="1693"/>
      <c r="AU26" s="1693"/>
      <c r="AV26" s="1731"/>
      <c r="AW26" s="1712">
        <v>33</v>
      </c>
      <c r="AX26" s="1693"/>
      <c r="AY26" s="1693"/>
      <c r="AZ26" s="1694"/>
      <c r="BA26" s="1716" t="str">
        <f>IF('INGRESO DE DATOS'!A189&lt;&gt;"",'INGRESO DE DATOS'!A189,"")</f>
        <v/>
      </c>
      <c r="BB26" s="1717"/>
      <c r="BC26" s="1717"/>
      <c r="BD26" s="1717"/>
      <c r="BE26" s="1717"/>
      <c r="BF26" s="1718"/>
      <c r="BG26" s="1686"/>
      <c r="BH26" s="1687"/>
      <c r="BI26" s="1687"/>
      <c r="BJ26" s="1687"/>
      <c r="BK26" s="1729"/>
      <c r="BL26" s="1716" t="str">
        <f>IF('INGRESO DE DATOS'!B189&lt;&gt;"",'INGRESO DE DATOS'!B189,"")</f>
        <v/>
      </c>
      <c r="BM26" s="1717"/>
      <c r="BN26" s="1717"/>
      <c r="BO26" s="1717"/>
      <c r="BP26" s="1717"/>
      <c r="BQ26" s="1718"/>
      <c r="BR26" s="1683" t="str">
        <f>IF('INGRESO DE DATOS'!C189&lt;&gt;"",'INGRESO DE DATOS'!C189,"")</f>
        <v/>
      </c>
      <c r="BS26" s="1684"/>
      <c r="BT26" s="1684"/>
      <c r="BU26" s="1684"/>
      <c r="BV26" s="1684"/>
      <c r="BW26" s="1685"/>
      <c r="BX26" s="1692"/>
      <c r="BY26" s="1693"/>
      <c r="BZ26" s="1693"/>
      <c r="CA26" s="1693"/>
      <c r="CB26" s="1693"/>
      <c r="CC26" s="1693"/>
      <c r="CD26" s="1694"/>
      <c r="CE26" s="1683" t="str">
        <f>IF(BR26="","",BR26)</f>
        <v/>
      </c>
      <c r="CF26" s="1684"/>
      <c r="CG26" s="1684"/>
      <c r="CH26" s="1684"/>
      <c r="CI26" s="1684"/>
      <c r="CJ26" s="1684"/>
      <c r="CK26" s="1685"/>
      <c r="CL26" s="1730" t="str">
        <f>IF(BL26="","",IF(BL26&lt;&gt;0,IF(BL26="N.D","N.D",(BR26*VLOOKUP(BL26,$CZ$14:$DQ$30,10,FALSE)))))</f>
        <v/>
      </c>
      <c r="CM26" s="1687"/>
      <c r="CN26" s="1687"/>
      <c r="CO26" s="1687"/>
      <c r="CP26" s="1687"/>
      <c r="CQ26" s="1687"/>
      <c r="CR26" s="1688"/>
      <c r="CZ26" s="1839" t="s">
        <v>319</v>
      </c>
      <c r="DA26" s="1839"/>
      <c r="DB26" s="1839"/>
      <c r="DC26" s="1839"/>
      <c r="DD26" s="1839"/>
      <c r="DE26" s="1839"/>
      <c r="DF26" s="1839"/>
      <c r="DG26" s="1839"/>
      <c r="DH26" s="1839"/>
      <c r="DI26" s="1842">
        <v>5</v>
      </c>
      <c r="DJ26" s="1842"/>
      <c r="DK26" s="1842"/>
      <c r="DL26" s="1842"/>
      <c r="DM26" s="1842"/>
      <c r="DN26" s="1842"/>
      <c r="DO26" s="1842"/>
      <c r="DP26" s="1842"/>
      <c r="DQ26" s="1842"/>
    </row>
    <row r="27" spans="2:121" ht="15.95" customHeight="1" thickTop="1" thickBot="1" x14ac:dyDescent="0.3">
      <c r="B27" s="1660">
        <v>12</v>
      </c>
      <c r="C27" s="1661"/>
      <c r="D27" s="1661"/>
      <c r="E27" s="1661"/>
      <c r="F27" s="1716" t="str">
        <f>IF('INGRESO DE DATOS'!A164&lt;&gt;"",'INGRESO DE DATOS'!A164,"")</f>
        <v/>
      </c>
      <c r="G27" s="1717"/>
      <c r="H27" s="1717"/>
      <c r="I27" s="1717"/>
      <c r="J27" s="1717"/>
      <c r="K27" s="1718"/>
      <c r="L27" s="1686"/>
      <c r="M27" s="1687"/>
      <c r="N27" s="1687"/>
      <c r="O27" s="1687"/>
      <c r="P27" s="1729"/>
      <c r="Q27" s="1716" t="str">
        <f>IF('INGRESO DE DATOS'!B164&lt;&gt;"",'INGRESO DE DATOS'!B164,"")</f>
        <v/>
      </c>
      <c r="R27" s="1717"/>
      <c r="S27" s="1717"/>
      <c r="T27" s="1717"/>
      <c r="U27" s="1717"/>
      <c r="V27" s="1718"/>
      <c r="W27" s="1683" t="str">
        <f>IF('INGRESO DE DATOS'!C164&lt;&gt;"",'INGRESO DE DATOS'!C164,"")</f>
        <v/>
      </c>
      <c r="X27" s="1684"/>
      <c r="Y27" s="1684"/>
      <c r="Z27" s="1684"/>
      <c r="AA27" s="1684"/>
      <c r="AB27" s="1685"/>
      <c r="AC27" s="1692"/>
      <c r="AD27" s="1693"/>
      <c r="AE27" s="1693"/>
      <c r="AF27" s="1693"/>
      <c r="AG27" s="1693"/>
      <c r="AH27" s="1693"/>
      <c r="AI27" s="1694"/>
      <c r="AJ27" s="1683" t="str">
        <f>IF(W27="","",W27)</f>
        <v/>
      </c>
      <c r="AK27" s="1684"/>
      <c r="AL27" s="1684"/>
      <c r="AM27" s="1684"/>
      <c r="AN27" s="1684"/>
      <c r="AO27" s="1684"/>
      <c r="AP27" s="1685"/>
      <c r="AQ27" s="1730" t="str">
        <f>IF(Q27="","",IF(Q27&lt;&gt;0,IF(Q27="N.D","N.D",(AJ27*VLOOKUP(Q27,$CZ$14:$DQ$30,10,FALSE)))))</f>
        <v/>
      </c>
      <c r="AR27" s="1687"/>
      <c r="AS27" s="1687"/>
      <c r="AT27" s="1687"/>
      <c r="AU27" s="1687"/>
      <c r="AV27" s="1688"/>
      <c r="AW27" s="1660">
        <v>34</v>
      </c>
      <c r="AX27" s="1661"/>
      <c r="AY27" s="1661"/>
      <c r="AZ27" s="1661"/>
      <c r="BA27" s="1716" t="str">
        <f>IF('INGRESO DE DATOS'!A190&lt;&gt;"",'INGRESO DE DATOS'!A190,"")</f>
        <v/>
      </c>
      <c r="BB27" s="1717"/>
      <c r="BC27" s="1717"/>
      <c r="BD27" s="1717"/>
      <c r="BE27" s="1717"/>
      <c r="BF27" s="1718"/>
      <c r="BG27" s="1686"/>
      <c r="BH27" s="1687"/>
      <c r="BI27" s="1687"/>
      <c r="BJ27" s="1687"/>
      <c r="BK27" s="1729"/>
      <c r="BL27" s="1716" t="str">
        <f>IF('INGRESO DE DATOS'!B190&lt;&gt;"",'INGRESO DE DATOS'!B190,"")</f>
        <v/>
      </c>
      <c r="BM27" s="1717"/>
      <c r="BN27" s="1717"/>
      <c r="BO27" s="1717"/>
      <c r="BP27" s="1717"/>
      <c r="BQ27" s="1718"/>
      <c r="BR27" s="1683" t="str">
        <f>IF('INGRESO DE DATOS'!C190&lt;&gt;"",'INGRESO DE DATOS'!C190,"")</f>
        <v/>
      </c>
      <c r="BS27" s="1684"/>
      <c r="BT27" s="1684"/>
      <c r="BU27" s="1684"/>
      <c r="BV27" s="1684"/>
      <c r="BW27" s="1685"/>
      <c r="BX27" s="1692"/>
      <c r="BY27" s="1693"/>
      <c r="BZ27" s="1693"/>
      <c r="CA27" s="1693"/>
      <c r="CB27" s="1693"/>
      <c r="CC27" s="1693"/>
      <c r="CD27" s="1694"/>
      <c r="CE27" s="1683" t="str">
        <f>IF(BR27="","",BR27)</f>
        <v/>
      </c>
      <c r="CF27" s="1684"/>
      <c r="CG27" s="1684"/>
      <c r="CH27" s="1684"/>
      <c r="CI27" s="1684"/>
      <c r="CJ27" s="1684"/>
      <c r="CK27" s="1685"/>
      <c r="CL27" s="1730" t="str">
        <f>IF(BL27="","",IF(BL27&lt;&gt;0,IF(BL27="N.D","N.D",(BR27*VLOOKUP(BL27,$CZ$14:$DQ$30,10,FALSE)))))</f>
        <v/>
      </c>
      <c r="CM27" s="1687"/>
      <c r="CN27" s="1687"/>
      <c r="CO27" s="1687"/>
      <c r="CP27" s="1687"/>
      <c r="CQ27" s="1687"/>
      <c r="CR27" s="1688"/>
      <c r="CZ27" s="1838" t="s">
        <v>320</v>
      </c>
      <c r="DA27" s="1838"/>
      <c r="DB27" s="1838"/>
      <c r="DC27" s="1838"/>
      <c r="DD27" s="1838"/>
      <c r="DE27" s="1838"/>
      <c r="DF27" s="1838"/>
      <c r="DG27" s="1838"/>
      <c r="DH27" s="1838"/>
      <c r="DI27" s="1842">
        <v>50</v>
      </c>
      <c r="DJ27" s="1842"/>
      <c r="DK27" s="1842"/>
      <c r="DL27" s="1842"/>
      <c r="DM27" s="1842"/>
      <c r="DN27" s="1842"/>
      <c r="DO27" s="1842"/>
      <c r="DP27" s="1842"/>
      <c r="DQ27" s="1842"/>
    </row>
    <row r="28" spans="2:121" ht="15.95" customHeight="1" thickTop="1" thickBot="1" x14ac:dyDescent="0.3">
      <c r="B28" s="1660">
        <v>13</v>
      </c>
      <c r="C28" s="1661"/>
      <c r="D28" s="1661"/>
      <c r="E28" s="1661"/>
      <c r="F28" s="1716" t="str">
        <f>IF('INGRESO DE DATOS'!A165&lt;&gt;"",'INGRESO DE DATOS'!A165,"")</f>
        <v/>
      </c>
      <c r="G28" s="1717"/>
      <c r="H28" s="1717"/>
      <c r="I28" s="1717"/>
      <c r="J28" s="1717"/>
      <c r="K28" s="1718"/>
      <c r="L28" s="1686"/>
      <c r="M28" s="1687"/>
      <c r="N28" s="1687"/>
      <c r="O28" s="1687"/>
      <c r="P28" s="1729"/>
      <c r="Q28" s="1716" t="str">
        <f>IF('INGRESO DE DATOS'!B165&lt;&gt;"",'INGRESO DE DATOS'!B165,"")</f>
        <v/>
      </c>
      <c r="R28" s="1717"/>
      <c r="S28" s="1717"/>
      <c r="T28" s="1717"/>
      <c r="U28" s="1717"/>
      <c r="V28" s="1718"/>
      <c r="W28" s="1683" t="str">
        <f>IF('INGRESO DE DATOS'!C165&lt;&gt;"",'INGRESO DE DATOS'!C165,"")</f>
        <v/>
      </c>
      <c r="X28" s="1684"/>
      <c r="Y28" s="1684"/>
      <c r="Z28" s="1684"/>
      <c r="AA28" s="1684"/>
      <c r="AB28" s="1685"/>
      <c r="AC28" s="1692"/>
      <c r="AD28" s="1693"/>
      <c r="AE28" s="1693"/>
      <c r="AF28" s="1693"/>
      <c r="AG28" s="1693"/>
      <c r="AH28" s="1693"/>
      <c r="AI28" s="1694"/>
      <c r="AJ28" s="1683" t="str">
        <f>IF(W28="","",W28)</f>
        <v/>
      </c>
      <c r="AK28" s="1684"/>
      <c r="AL28" s="1684"/>
      <c r="AM28" s="1684"/>
      <c r="AN28" s="1684"/>
      <c r="AO28" s="1684"/>
      <c r="AP28" s="1685"/>
      <c r="AQ28" s="1730" t="str">
        <f>IF(Q28="","",IF(Q28&lt;&gt;0,IF(Q28="N.D","N.D",(AJ28*VLOOKUP(Q28,$CZ$14:$DQ$30,10,FALSE)))))</f>
        <v/>
      </c>
      <c r="AR28" s="1687"/>
      <c r="AS28" s="1687"/>
      <c r="AT28" s="1687"/>
      <c r="AU28" s="1687"/>
      <c r="AV28" s="1688"/>
      <c r="AW28" s="1660">
        <v>35</v>
      </c>
      <c r="AX28" s="1661"/>
      <c r="AY28" s="1661"/>
      <c r="AZ28" s="1661"/>
      <c r="BA28" s="1716" t="str">
        <f>IF('INGRESO DE DATOS'!A191&lt;&gt;"",'INGRESO DE DATOS'!A191,"")</f>
        <v/>
      </c>
      <c r="BB28" s="1717"/>
      <c r="BC28" s="1717"/>
      <c r="BD28" s="1717"/>
      <c r="BE28" s="1717"/>
      <c r="BF28" s="1718"/>
      <c r="BG28" s="1686"/>
      <c r="BH28" s="1687"/>
      <c r="BI28" s="1687"/>
      <c r="BJ28" s="1687"/>
      <c r="BK28" s="1729"/>
      <c r="BL28" s="1716" t="str">
        <f>IF('INGRESO DE DATOS'!B191&lt;&gt;"",'INGRESO DE DATOS'!B191,"")</f>
        <v/>
      </c>
      <c r="BM28" s="1717"/>
      <c r="BN28" s="1717"/>
      <c r="BO28" s="1717"/>
      <c r="BP28" s="1717"/>
      <c r="BQ28" s="1718"/>
      <c r="BR28" s="1683" t="str">
        <f>IF('INGRESO DE DATOS'!C191&lt;&gt;"",'INGRESO DE DATOS'!C191,"")</f>
        <v/>
      </c>
      <c r="BS28" s="1684"/>
      <c r="BT28" s="1684"/>
      <c r="BU28" s="1684"/>
      <c r="BV28" s="1684"/>
      <c r="BW28" s="1685"/>
      <c r="BX28" s="1692"/>
      <c r="BY28" s="1693"/>
      <c r="BZ28" s="1693"/>
      <c r="CA28" s="1693"/>
      <c r="CB28" s="1693"/>
      <c r="CC28" s="1693"/>
      <c r="CD28" s="1694"/>
      <c r="CE28" s="1683" t="str">
        <f>IF(BR28="","",BR28)</f>
        <v/>
      </c>
      <c r="CF28" s="1684"/>
      <c r="CG28" s="1684"/>
      <c r="CH28" s="1684"/>
      <c r="CI28" s="1684"/>
      <c r="CJ28" s="1684"/>
      <c r="CK28" s="1685"/>
      <c r="CL28" s="1730" t="str">
        <f>IF(BL28="","",IF(BL28&lt;&gt;0,IF(BL28="N.D","N.D",(BR28*VLOOKUP(BL28,$CZ$14:$DQ$30,10,FALSE)))))</f>
        <v/>
      </c>
      <c r="CM28" s="1687"/>
      <c r="CN28" s="1687"/>
      <c r="CO28" s="1687"/>
      <c r="CP28" s="1687"/>
      <c r="CQ28" s="1687"/>
      <c r="CR28" s="1688"/>
      <c r="CZ28" s="1839" t="s">
        <v>321</v>
      </c>
      <c r="DA28" s="1839"/>
      <c r="DB28" s="1839"/>
      <c r="DC28" s="1839"/>
      <c r="DD28" s="1839"/>
      <c r="DE28" s="1839"/>
      <c r="DF28" s="1839"/>
      <c r="DG28" s="1839"/>
      <c r="DH28" s="1839"/>
      <c r="DI28" s="1842">
        <v>12.5</v>
      </c>
      <c r="DJ28" s="1842"/>
      <c r="DK28" s="1842"/>
      <c r="DL28" s="1842"/>
      <c r="DM28" s="1842"/>
      <c r="DN28" s="1842"/>
      <c r="DO28" s="1842"/>
      <c r="DP28" s="1842"/>
      <c r="DQ28" s="1842"/>
    </row>
    <row r="29" spans="2:121" ht="15.95" customHeight="1" thickTop="1" thickBot="1" x14ac:dyDescent="0.3">
      <c r="B29" s="1660">
        <v>14</v>
      </c>
      <c r="C29" s="1661"/>
      <c r="D29" s="1661"/>
      <c r="E29" s="1661"/>
      <c r="F29" s="1716" t="str">
        <f>IF('INGRESO DE DATOS'!A166&lt;&gt;"",'INGRESO DE DATOS'!A166,"")</f>
        <v/>
      </c>
      <c r="G29" s="1717"/>
      <c r="H29" s="1717"/>
      <c r="I29" s="1717"/>
      <c r="J29" s="1717"/>
      <c r="K29" s="1718"/>
      <c r="L29" s="1686"/>
      <c r="M29" s="1687"/>
      <c r="N29" s="1687"/>
      <c r="O29" s="1687"/>
      <c r="P29" s="1729"/>
      <c r="Q29" s="1716" t="str">
        <f>IF('INGRESO DE DATOS'!B166&lt;&gt;"",'INGRESO DE DATOS'!B166,"")</f>
        <v/>
      </c>
      <c r="R29" s="1717"/>
      <c r="S29" s="1717"/>
      <c r="T29" s="1717"/>
      <c r="U29" s="1717"/>
      <c r="V29" s="1718"/>
      <c r="W29" s="1683" t="str">
        <f>IF('INGRESO DE DATOS'!C166&lt;&gt;"",'INGRESO DE DATOS'!C166,"")</f>
        <v/>
      </c>
      <c r="X29" s="1684"/>
      <c r="Y29" s="1684"/>
      <c r="Z29" s="1684"/>
      <c r="AA29" s="1684"/>
      <c r="AB29" s="1685"/>
      <c r="AC29" s="1692"/>
      <c r="AD29" s="1693"/>
      <c r="AE29" s="1693"/>
      <c r="AF29" s="1693"/>
      <c r="AG29" s="1693"/>
      <c r="AH29" s="1693"/>
      <c r="AI29" s="1694"/>
      <c r="AJ29" s="1683" t="str">
        <f>IF(W29="","",W29)</f>
        <v/>
      </c>
      <c r="AK29" s="1684"/>
      <c r="AL29" s="1684"/>
      <c r="AM29" s="1684"/>
      <c r="AN29" s="1684"/>
      <c r="AO29" s="1684"/>
      <c r="AP29" s="1685"/>
      <c r="AQ29" s="1730" t="str">
        <f>IF(Q29="","",IF(Q29&lt;&gt;0,IF(Q29="N.D","N.D",(AJ29*VLOOKUP(Q29,$CZ$14:$DQ$30,10,FALSE)))))</f>
        <v/>
      </c>
      <c r="AR29" s="1687"/>
      <c r="AS29" s="1687"/>
      <c r="AT29" s="1687"/>
      <c r="AU29" s="1687"/>
      <c r="AV29" s="1688"/>
      <c r="AW29" s="1660">
        <v>36</v>
      </c>
      <c r="AX29" s="1661"/>
      <c r="AY29" s="1661"/>
      <c r="AZ29" s="1661"/>
      <c r="BA29" s="1716" t="str">
        <f>IF('INGRESO DE DATOS'!A192&lt;&gt;"",'INGRESO DE DATOS'!A192,"")</f>
        <v/>
      </c>
      <c r="BB29" s="1717"/>
      <c r="BC29" s="1717"/>
      <c r="BD29" s="1717"/>
      <c r="BE29" s="1717"/>
      <c r="BF29" s="1718"/>
      <c r="BG29" s="1686"/>
      <c r="BH29" s="1687"/>
      <c r="BI29" s="1687"/>
      <c r="BJ29" s="1687"/>
      <c r="BK29" s="1729"/>
      <c r="BL29" s="1716" t="str">
        <f>IF('INGRESO DE DATOS'!B192&lt;&gt;"",'INGRESO DE DATOS'!B192,"")</f>
        <v/>
      </c>
      <c r="BM29" s="1717"/>
      <c r="BN29" s="1717"/>
      <c r="BO29" s="1717"/>
      <c r="BP29" s="1717"/>
      <c r="BQ29" s="1718"/>
      <c r="BR29" s="1683" t="str">
        <f>IF('INGRESO DE DATOS'!C192&lt;&gt;"",'INGRESO DE DATOS'!C192,"")</f>
        <v/>
      </c>
      <c r="BS29" s="1684"/>
      <c r="BT29" s="1684"/>
      <c r="BU29" s="1684"/>
      <c r="BV29" s="1684"/>
      <c r="BW29" s="1685"/>
      <c r="BX29" s="1692"/>
      <c r="BY29" s="1693"/>
      <c r="BZ29" s="1693"/>
      <c r="CA29" s="1693"/>
      <c r="CB29" s="1693"/>
      <c r="CC29" s="1693"/>
      <c r="CD29" s="1694"/>
      <c r="CE29" s="1683" t="str">
        <f>IF(BR29="","",BR29)</f>
        <v/>
      </c>
      <c r="CF29" s="1684"/>
      <c r="CG29" s="1684"/>
      <c r="CH29" s="1684"/>
      <c r="CI29" s="1684"/>
      <c r="CJ29" s="1684"/>
      <c r="CK29" s="1685"/>
      <c r="CL29" s="1730" t="str">
        <f>IF(BL29="","",IF(BL29&lt;&gt;0,IF(BL29="N.D","N.D",(BR29*VLOOKUP(BL29,$CZ$14:$DQ$30,10,FALSE)))))</f>
        <v/>
      </c>
      <c r="CM29" s="1687"/>
      <c r="CN29" s="1687"/>
      <c r="CO29" s="1687"/>
      <c r="CP29" s="1687"/>
      <c r="CQ29" s="1687"/>
      <c r="CR29" s="1688"/>
      <c r="CZ29" s="1839" t="s">
        <v>322</v>
      </c>
      <c r="DA29" s="1839"/>
      <c r="DB29" s="1839"/>
      <c r="DC29" s="1839"/>
      <c r="DD29" s="1839"/>
      <c r="DE29" s="1839"/>
      <c r="DF29" s="1839"/>
      <c r="DG29" s="1839"/>
      <c r="DH29" s="1839"/>
      <c r="DI29" s="1842">
        <v>5</v>
      </c>
      <c r="DJ29" s="1842"/>
      <c r="DK29" s="1842"/>
      <c r="DL29" s="1842"/>
      <c r="DM29" s="1842"/>
      <c r="DN29" s="1842"/>
      <c r="DO29" s="1842"/>
      <c r="DP29" s="1842"/>
      <c r="DQ29" s="1842"/>
    </row>
    <row r="30" spans="2:121" ht="15.95" customHeight="1" thickTop="1" thickBot="1" x14ac:dyDescent="0.3">
      <c r="B30" s="1660">
        <v>15</v>
      </c>
      <c r="C30" s="1661"/>
      <c r="D30" s="1661"/>
      <c r="E30" s="1661"/>
      <c r="F30" s="1716" t="str">
        <f>IF('INGRESO DE DATOS'!A167&lt;&gt;"",'INGRESO DE DATOS'!A167,"")</f>
        <v/>
      </c>
      <c r="G30" s="1717"/>
      <c r="H30" s="1717"/>
      <c r="I30" s="1717"/>
      <c r="J30" s="1717"/>
      <c r="K30" s="1718"/>
      <c r="L30" s="1686"/>
      <c r="M30" s="1687"/>
      <c r="N30" s="1687"/>
      <c r="O30" s="1687"/>
      <c r="P30" s="1729"/>
      <c r="Q30" s="1716" t="str">
        <f>IF('INGRESO DE DATOS'!B167&lt;&gt;"",'INGRESO DE DATOS'!B167,"")</f>
        <v/>
      </c>
      <c r="R30" s="1717"/>
      <c r="S30" s="1717"/>
      <c r="T30" s="1717"/>
      <c r="U30" s="1717"/>
      <c r="V30" s="1718"/>
      <c r="W30" s="1683" t="str">
        <f>IF('INGRESO DE DATOS'!C167&lt;&gt;"",'INGRESO DE DATOS'!C167,"")</f>
        <v/>
      </c>
      <c r="X30" s="1684"/>
      <c r="Y30" s="1684"/>
      <c r="Z30" s="1684"/>
      <c r="AA30" s="1684"/>
      <c r="AB30" s="1685"/>
      <c r="AC30" s="1692"/>
      <c r="AD30" s="1693"/>
      <c r="AE30" s="1693"/>
      <c r="AF30" s="1693"/>
      <c r="AG30" s="1693"/>
      <c r="AH30" s="1693"/>
      <c r="AI30" s="1694"/>
      <c r="AJ30" s="1683" t="str">
        <f>IF(W30="","",W30)</f>
        <v/>
      </c>
      <c r="AK30" s="1684"/>
      <c r="AL30" s="1684"/>
      <c r="AM30" s="1684"/>
      <c r="AN30" s="1684"/>
      <c r="AO30" s="1684"/>
      <c r="AP30" s="1685"/>
      <c r="AQ30" s="1730" t="str">
        <f>IF(Q30="","",IF(Q30&lt;&gt;0,IF(Q30="N.D","N.D",(AJ30*VLOOKUP(Q30,$CZ$14:$DQ$30,10,FALSE)))))</f>
        <v/>
      </c>
      <c r="AR30" s="1687"/>
      <c r="AS30" s="1687"/>
      <c r="AT30" s="1687"/>
      <c r="AU30" s="1687"/>
      <c r="AV30" s="1688"/>
      <c r="AW30" s="1732" t="s">
        <v>53</v>
      </c>
      <c r="AX30" s="1733"/>
      <c r="AY30" s="1733"/>
      <c r="AZ30" s="1733"/>
      <c r="BA30" s="1733"/>
      <c r="BB30" s="1733"/>
      <c r="BC30" s="1733"/>
      <c r="BD30" s="1733"/>
      <c r="BE30" s="1733"/>
      <c r="BF30" s="1734"/>
      <c r="BG30" s="1692"/>
      <c r="BH30" s="1693"/>
      <c r="BI30" s="1693"/>
      <c r="BJ30" s="1693"/>
      <c r="BK30" s="1694"/>
      <c r="BL30" s="1692"/>
      <c r="BM30" s="1693"/>
      <c r="BN30" s="1693"/>
      <c r="BO30" s="1693"/>
      <c r="BP30" s="1693"/>
      <c r="BQ30" s="1694"/>
      <c r="BR30" s="1692"/>
      <c r="BS30" s="1693"/>
      <c r="BT30" s="1693"/>
      <c r="BU30" s="1693"/>
      <c r="BV30" s="1693"/>
      <c r="BW30" s="1694"/>
      <c r="BX30" s="1692"/>
      <c r="BY30" s="1693"/>
      <c r="BZ30" s="1693"/>
      <c r="CA30" s="1693"/>
      <c r="CB30" s="1693"/>
      <c r="CC30" s="1693"/>
      <c r="CD30" s="1694"/>
      <c r="CE30" s="1692"/>
      <c r="CF30" s="1693"/>
      <c r="CG30" s="1693"/>
      <c r="CH30" s="1693"/>
      <c r="CI30" s="1693"/>
      <c r="CJ30" s="1693"/>
      <c r="CK30" s="1694"/>
      <c r="CL30" s="1692"/>
      <c r="CM30" s="1693"/>
      <c r="CN30" s="1693"/>
      <c r="CO30" s="1693"/>
      <c r="CP30" s="1693"/>
      <c r="CQ30" s="1693"/>
      <c r="CR30" s="1731"/>
      <c r="CZ30" s="1839" t="s">
        <v>101</v>
      </c>
      <c r="DA30" s="1839"/>
      <c r="DB30" s="1839"/>
      <c r="DC30" s="1839"/>
      <c r="DD30" s="1839"/>
      <c r="DE30" s="1839"/>
      <c r="DF30" s="1839"/>
      <c r="DG30" s="1839"/>
      <c r="DH30" s="1839"/>
      <c r="DI30" s="1842">
        <v>1</v>
      </c>
      <c r="DJ30" s="1842"/>
      <c r="DK30" s="1842"/>
      <c r="DL30" s="1842"/>
      <c r="DM30" s="1842"/>
      <c r="DN30" s="1842"/>
      <c r="DO30" s="1842"/>
      <c r="DP30" s="1842"/>
      <c r="DQ30" s="1842"/>
    </row>
    <row r="31" spans="2:121" ht="15.95" customHeight="1" thickTop="1" x14ac:dyDescent="0.2">
      <c r="B31" s="1660">
        <v>16</v>
      </c>
      <c r="C31" s="1661"/>
      <c r="D31" s="1661"/>
      <c r="E31" s="1661"/>
      <c r="F31" s="1716" t="str">
        <f>IF('INGRESO DE DATOS'!A168&lt;&gt;"",'INGRESO DE DATOS'!A168,"")</f>
        <v/>
      </c>
      <c r="G31" s="1717"/>
      <c r="H31" s="1717"/>
      <c r="I31" s="1717"/>
      <c r="J31" s="1717"/>
      <c r="K31" s="1718"/>
      <c r="L31" s="1686"/>
      <c r="M31" s="1687"/>
      <c r="N31" s="1687"/>
      <c r="O31" s="1687"/>
      <c r="P31" s="1729"/>
      <c r="Q31" s="1716" t="str">
        <f>IF('INGRESO DE DATOS'!B168&lt;&gt;"",'INGRESO DE DATOS'!B168,"")</f>
        <v/>
      </c>
      <c r="R31" s="1717"/>
      <c r="S31" s="1717"/>
      <c r="T31" s="1717"/>
      <c r="U31" s="1717"/>
      <c r="V31" s="1718"/>
      <c r="W31" s="1683" t="str">
        <f>IF('INGRESO DE DATOS'!C168&lt;&gt;"",'INGRESO DE DATOS'!C168,"")</f>
        <v/>
      </c>
      <c r="X31" s="1684"/>
      <c r="Y31" s="1684"/>
      <c r="Z31" s="1684"/>
      <c r="AA31" s="1684"/>
      <c r="AB31" s="1685"/>
      <c r="AC31" s="1692"/>
      <c r="AD31" s="1693"/>
      <c r="AE31" s="1693"/>
      <c r="AF31" s="1693"/>
      <c r="AG31" s="1693"/>
      <c r="AH31" s="1693"/>
      <c r="AI31" s="1694"/>
      <c r="AJ31" s="1683" t="str">
        <f>IF(W31="","",W31)</f>
        <v/>
      </c>
      <c r="AK31" s="1684"/>
      <c r="AL31" s="1684"/>
      <c r="AM31" s="1684"/>
      <c r="AN31" s="1684"/>
      <c r="AO31" s="1684"/>
      <c r="AP31" s="1685"/>
      <c r="AQ31" s="1730" t="str">
        <f>IF(Q31="","",IF(Q31&lt;&gt;0,IF(Q31="N.D","N.D",(AJ31*VLOOKUP(Q31,$CZ$14:$DQ$30,10,FALSE)))))</f>
        <v/>
      </c>
      <c r="AR31" s="1687"/>
      <c r="AS31" s="1687"/>
      <c r="AT31" s="1687"/>
      <c r="AU31" s="1687"/>
      <c r="AV31" s="1688"/>
      <c r="AW31" s="1660">
        <v>37</v>
      </c>
      <c r="AX31" s="1661"/>
      <c r="AY31" s="1661"/>
      <c r="AZ31" s="1661"/>
      <c r="BA31" s="1716" t="str">
        <f>IF('INGRESO DE DATOS'!A194&lt;&gt;"",'INGRESO DE DATOS'!A194,"")</f>
        <v/>
      </c>
      <c r="BB31" s="1717"/>
      <c r="BC31" s="1717"/>
      <c r="BD31" s="1717"/>
      <c r="BE31" s="1717"/>
      <c r="BF31" s="1718"/>
      <c r="BG31" s="1686"/>
      <c r="BH31" s="1687"/>
      <c r="BI31" s="1687"/>
      <c r="BJ31" s="1687"/>
      <c r="BK31" s="1729"/>
      <c r="BL31" s="1716" t="str">
        <f>IF('INGRESO DE DATOS'!B194&lt;&gt;"",'INGRESO DE DATOS'!B194,"")</f>
        <v/>
      </c>
      <c r="BM31" s="1717"/>
      <c r="BN31" s="1717"/>
      <c r="BO31" s="1717"/>
      <c r="BP31" s="1717"/>
      <c r="BQ31" s="1718"/>
      <c r="BR31" s="1683" t="str">
        <f>IF('INGRESO DE DATOS'!C194&lt;&gt;"",'INGRESO DE DATOS'!C194,"")</f>
        <v/>
      </c>
      <c r="BS31" s="1684"/>
      <c r="BT31" s="1684"/>
      <c r="BU31" s="1684"/>
      <c r="BV31" s="1684"/>
      <c r="BW31" s="1685"/>
      <c r="BX31" s="1692"/>
      <c r="BY31" s="1693"/>
      <c r="BZ31" s="1693"/>
      <c r="CA31" s="1693"/>
      <c r="CB31" s="1693"/>
      <c r="CC31" s="1693"/>
      <c r="CD31" s="1694"/>
      <c r="CE31" s="1683" t="str">
        <f>IF(BR31="","",BR31)</f>
        <v/>
      </c>
      <c r="CF31" s="1684"/>
      <c r="CG31" s="1684"/>
      <c r="CH31" s="1684"/>
      <c r="CI31" s="1684"/>
      <c r="CJ31" s="1684"/>
      <c r="CK31" s="1685"/>
      <c r="CL31" s="1730" t="str">
        <f>IF(BL31="","",IF(BL31&lt;&gt;0,IF(BL31="N.D","N.D",(BR31*VLOOKUP(BL31,$CZ$14:$DQ$30,10,FALSE)))))</f>
        <v/>
      </c>
      <c r="CM31" s="1687"/>
      <c r="CN31" s="1687"/>
      <c r="CO31" s="1687"/>
      <c r="CP31" s="1687"/>
      <c r="CQ31" s="1687"/>
      <c r="CR31" s="1688"/>
    </row>
    <row r="32" spans="2:121" ht="15.95" customHeight="1" x14ac:dyDescent="0.2">
      <c r="B32" s="1732" t="s">
        <v>53</v>
      </c>
      <c r="C32" s="1733"/>
      <c r="D32" s="1733"/>
      <c r="E32" s="1733"/>
      <c r="F32" s="1733"/>
      <c r="G32" s="1733"/>
      <c r="H32" s="1733"/>
      <c r="I32" s="1733"/>
      <c r="J32" s="1733"/>
      <c r="K32" s="1734"/>
      <c r="L32" s="1692"/>
      <c r="M32" s="1693"/>
      <c r="N32" s="1693"/>
      <c r="O32" s="1693"/>
      <c r="P32" s="1694"/>
      <c r="Q32" s="1692"/>
      <c r="R32" s="1693"/>
      <c r="S32" s="1693"/>
      <c r="T32" s="1693"/>
      <c r="U32" s="1693"/>
      <c r="V32" s="1694"/>
      <c r="W32" s="1692"/>
      <c r="X32" s="1693"/>
      <c r="Y32" s="1693"/>
      <c r="Z32" s="1693"/>
      <c r="AA32" s="1693"/>
      <c r="AB32" s="1694"/>
      <c r="AC32" s="1692"/>
      <c r="AD32" s="1693"/>
      <c r="AE32" s="1693"/>
      <c r="AF32" s="1693"/>
      <c r="AG32" s="1693"/>
      <c r="AH32" s="1693"/>
      <c r="AI32" s="1694"/>
      <c r="AJ32" s="1692"/>
      <c r="AK32" s="1693"/>
      <c r="AL32" s="1693"/>
      <c r="AM32" s="1693"/>
      <c r="AN32" s="1693"/>
      <c r="AO32" s="1693"/>
      <c r="AP32" s="1694"/>
      <c r="AQ32" s="1692"/>
      <c r="AR32" s="1693"/>
      <c r="AS32" s="1693"/>
      <c r="AT32" s="1693"/>
      <c r="AU32" s="1693"/>
      <c r="AV32" s="1731"/>
      <c r="AW32" s="1712">
        <v>38</v>
      </c>
      <c r="AX32" s="1693"/>
      <c r="AY32" s="1693"/>
      <c r="AZ32" s="1694"/>
      <c r="BA32" s="1716" t="str">
        <f>IF('INGRESO DE DATOS'!A195&lt;&gt;"",'INGRESO DE DATOS'!A195,"")</f>
        <v/>
      </c>
      <c r="BB32" s="1717"/>
      <c r="BC32" s="1717"/>
      <c r="BD32" s="1717"/>
      <c r="BE32" s="1717"/>
      <c r="BF32" s="1718"/>
      <c r="BG32" s="1686"/>
      <c r="BH32" s="1687"/>
      <c r="BI32" s="1687"/>
      <c r="BJ32" s="1687"/>
      <c r="BK32" s="1729"/>
      <c r="BL32" s="1716" t="str">
        <f>IF('INGRESO DE DATOS'!B195&lt;&gt;"",'INGRESO DE DATOS'!B195,"")</f>
        <v/>
      </c>
      <c r="BM32" s="1717"/>
      <c r="BN32" s="1717"/>
      <c r="BO32" s="1717"/>
      <c r="BP32" s="1717"/>
      <c r="BQ32" s="1718"/>
      <c r="BR32" s="1683" t="str">
        <f>IF('INGRESO DE DATOS'!C195&lt;&gt;"",'INGRESO DE DATOS'!C195,"")</f>
        <v/>
      </c>
      <c r="BS32" s="1684"/>
      <c r="BT32" s="1684"/>
      <c r="BU32" s="1684"/>
      <c r="BV32" s="1684"/>
      <c r="BW32" s="1685"/>
      <c r="BX32" s="1692"/>
      <c r="BY32" s="1693"/>
      <c r="BZ32" s="1693"/>
      <c r="CA32" s="1693"/>
      <c r="CB32" s="1693"/>
      <c r="CC32" s="1693"/>
      <c r="CD32" s="1694"/>
      <c r="CE32" s="1683" t="str">
        <f>IF(BR32="","",BR32)</f>
        <v/>
      </c>
      <c r="CF32" s="1684"/>
      <c r="CG32" s="1684"/>
      <c r="CH32" s="1684"/>
      <c r="CI32" s="1684"/>
      <c r="CJ32" s="1684"/>
      <c r="CK32" s="1685"/>
      <c r="CL32" s="1730" t="str">
        <f>IF(BL32="","",IF(BL32&lt;&gt;0,IF(BL32="N.D","N.D",(BR32*VLOOKUP(BL32,$CZ$14:$DQ$30,10,FALSE)))))</f>
        <v/>
      </c>
      <c r="CM32" s="1687"/>
      <c r="CN32" s="1687"/>
      <c r="CO32" s="1687"/>
      <c r="CP32" s="1687"/>
      <c r="CQ32" s="1687"/>
      <c r="CR32" s="1688"/>
    </row>
    <row r="33" spans="2:119" ht="15.95" customHeight="1" x14ac:dyDescent="0.2">
      <c r="B33" s="1660">
        <v>17</v>
      </c>
      <c r="C33" s="1661"/>
      <c r="D33" s="1661"/>
      <c r="E33" s="1661"/>
      <c r="F33" s="1716" t="str">
        <f>IF('INGRESO DE DATOS'!A170&lt;&gt;"",'INGRESO DE DATOS'!A170,"")</f>
        <v/>
      </c>
      <c r="G33" s="1717"/>
      <c r="H33" s="1717"/>
      <c r="I33" s="1717"/>
      <c r="J33" s="1717"/>
      <c r="K33" s="1718"/>
      <c r="L33" s="1686"/>
      <c r="M33" s="1687"/>
      <c r="N33" s="1687"/>
      <c r="O33" s="1687"/>
      <c r="P33" s="1729"/>
      <c r="Q33" s="1716" t="str">
        <f>IF('INGRESO DE DATOS'!B170&lt;&gt;"",'INGRESO DE DATOS'!B170,"")</f>
        <v/>
      </c>
      <c r="R33" s="1717"/>
      <c r="S33" s="1717"/>
      <c r="T33" s="1717"/>
      <c r="U33" s="1717"/>
      <c r="V33" s="1718"/>
      <c r="W33" s="1683" t="str">
        <f>IF('INGRESO DE DATOS'!C170&lt;&gt;"",'INGRESO DE DATOS'!C170,"")</f>
        <v/>
      </c>
      <c r="X33" s="1684"/>
      <c r="Y33" s="1684"/>
      <c r="Z33" s="1684"/>
      <c r="AA33" s="1684"/>
      <c r="AB33" s="1685"/>
      <c r="AC33" s="1692"/>
      <c r="AD33" s="1693"/>
      <c r="AE33" s="1693"/>
      <c r="AF33" s="1693"/>
      <c r="AG33" s="1693"/>
      <c r="AH33" s="1693"/>
      <c r="AI33" s="1694"/>
      <c r="AJ33" s="1683" t="str">
        <f>IF(W33="","",W33)</f>
        <v/>
      </c>
      <c r="AK33" s="1684"/>
      <c r="AL33" s="1684"/>
      <c r="AM33" s="1684"/>
      <c r="AN33" s="1684"/>
      <c r="AO33" s="1684"/>
      <c r="AP33" s="1685"/>
      <c r="AQ33" s="1730" t="str">
        <f>IF(Q33="","",IF(Q33&lt;&gt;0,IF(Q33="N.D","N.D",(AJ33*VLOOKUP(Q33,$CZ$14:$DQ$30,10,FALSE)))))</f>
        <v/>
      </c>
      <c r="AR33" s="1687"/>
      <c r="AS33" s="1687"/>
      <c r="AT33" s="1687"/>
      <c r="AU33" s="1687"/>
      <c r="AV33" s="1688"/>
      <c r="AW33" s="1660">
        <v>39</v>
      </c>
      <c r="AX33" s="1661"/>
      <c r="AY33" s="1661"/>
      <c r="AZ33" s="1661"/>
      <c r="BA33" s="1716" t="str">
        <f>IF('INGRESO DE DATOS'!A196&lt;&gt;"",'INGRESO DE DATOS'!A196,"")</f>
        <v/>
      </c>
      <c r="BB33" s="1717"/>
      <c r="BC33" s="1717"/>
      <c r="BD33" s="1717"/>
      <c r="BE33" s="1717"/>
      <c r="BF33" s="1718"/>
      <c r="BG33" s="1686"/>
      <c r="BH33" s="1687"/>
      <c r="BI33" s="1687"/>
      <c r="BJ33" s="1687"/>
      <c r="BK33" s="1729"/>
      <c r="BL33" s="1716" t="str">
        <f>IF('INGRESO DE DATOS'!B196&lt;&gt;"",'INGRESO DE DATOS'!B196,"")</f>
        <v/>
      </c>
      <c r="BM33" s="1717"/>
      <c r="BN33" s="1717"/>
      <c r="BO33" s="1717"/>
      <c r="BP33" s="1717"/>
      <c r="BQ33" s="1718"/>
      <c r="BR33" s="1683" t="str">
        <f>IF('INGRESO DE DATOS'!C196&lt;&gt;"",'INGRESO DE DATOS'!C196,"")</f>
        <v/>
      </c>
      <c r="BS33" s="1684"/>
      <c r="BT33" s="1684"/>
      <c r="BU33" s="1684"/>
      <c r="BV33" s="1684"/>
      <c r="BW33" s="1685"/>
      <c r="BX33" s="1692"/>
      <c r="BY33" s="1693"/>
      <c r="BZ33" s="1693"/>
      <c r="CA33" s="1693"/>
      <c r="CB33" s="1693"/>
      <c r="CC33" s="1693"/>
      <c r="CD33" s="1694"/>
      <c r="CE33" s="1683" t="str">
        <f>IF(BR33="","",BR33)</f>
        <v/>
      </c>
      <c r="CF33" s="1684"/>
      <c r="CG33" s="1684"/>
      <c r="CH33" s="1684"/>
      <c r="CI33" s="1684"/>
      <c r="CJ33" s="1684"/>
      <c r="CK33" s="1685"/>
      <c r="CL33" s="1730" t="str">
        <f>IF(BL33="","",IF(BL33&lt;&gt;0,IF(BL33="N.D","N.D",(BR33*VLOOKUP(BL33,$CZ$14:$DQ$30,10,FALSE)))))</f>
        <v/>
      </c>
      <c r="CM33" s="1687"/>
      <c r="CN33" s="1687"/>
      <c r="CO33" s="1687"/>
      <c r="CP33" s="1687"/>
      <c r="CQ33" s="1687"/>
      <c r="CR33" s="1688"/>
    </row>
    <row r="34" spans="2:119" ht="15.95" customHeight="1" x14ac:dyDescent="0.2">
      <c r="B34" s="1660">
        <v>18</v>
      </c>
      <c r="C34" s="1661"/>
      <c r="D34" s="1661"/>
      <c r="E34" s="1661"/>
      <c r="F34" s="1716" t="str">
        <f>IF('INGRESO DE DATOS'!A171&lt;&gt;"",'INGRESO DE DATOS'!A171,"")</f>
        <v/>
      </c>
      <c r="G34" s="1717"/>
      <c r="H34" s="1717"/>
      <c r="I34" s="1717"/>
      <c r="J34" s="1717"/>
      <c r="K34" s="1718"/>
      <c r="L34" s="1686"/>
      <c r="M34" s="1687"/>
      <c r="N34" s="1687"/>
      <c r="O34" s="1687"/>
      <c r="P34" s="1729"/>
      <c r="Q34" s="1716" t="str">
        <f>IF('INGRESO DE DATOS'!B171&lt;&gt;"",'INGRESO DE DATOS'!B171,"")</f>
        <v/>
      </c>
      <c r="R34" s="1717"/>
      <c r="S34" s="1717"/>
      <c r="T34" s="1717"/>
      <c r="U34" s="1717"/>
      <c r="V34" s="1718"/>
      <c r="W34" s="1683" t="str">
        <f>IF('INGRESO DE DATOS'!C171&lt;&gt;"",'INGRESO DE DATOS'!C171,"")</f>
        <v/>
      </c>
      <c r="X34" s="1684"/>
      <c r="Y34" s="1684"/>
      <c r="Z34" s="1684"/>
      <c r="AA34" s="1684"/>
      <c r="AB34" s="1685"/>
      <c r="AC34" s="1692"/>
      <c r="AD34" s="1693"/>
      <c r="AE34" s="1693"/>
      <c r="AF34" s="1693"/>
      <c r="AG34" s="1693"/>
      <c r="AH34" s="1693"/>
      <c r="AI34" s="1694"/>
      <c r="AJ34" s="1683" t="str">
        <f>IF(W34="","",W34)</f>
        <v/>
      </c>
      <c r="AK34" s="1684"/>
      <c r="AL34" s="1684"/>
      <c r="AM34" s="1684"/>
      <c r="AN34" s="1684"/>
      <c r="AO34" s="1684"/>
      <c r="AP34" s="1685"/>
      <c r="AQ34" s="1730" t="str">
        <f>IF(Q34="","",IF(Q34&lt;&gt;0,IF(Q34="N.D","N.D",(AJ34*VLOOKUP(Q34,$CZ$14:$DQ$30,10,FALSE)))))</f>
        <v/>
      </c>
      <c r="AR34" s="1687"/>
      <c r="AS34" s="1687"/>
      <c r="AT34" s="1687"/>
      <c r="AU34" s="1687"/>
      <c r="AV34" s="1688"/>
      <c r="AW34" s="1660">
        <v>40</v>
      </c>
      <c r="AX34" s="1661"/>
      <c r="AY34" s="1661"/>
      <c r="AZ34" s="1661"/>
      <c r="BA34" s="1716" t="str">
        <f>IF('INGRESO DE DATOS'!A197&lt;&gt;"",'INGRESO DE DATOS'!A197,"")</f>
        <v/>
      </c>
      <c r="BB34" s="1717"/>
      <c r="BC34" s="1717"/>
      <c r="BD34" s="1717"/>
      <c r="BE34" s="1717"/>
      <c r="BF34" s="1718"/>
      <c r="BG34" s="1686"/>
      <c r="BH34" s="1687"/>
      <c r="BI34" s="1687"/>
      <c r="BJ34" s="1687"/>
      <c r="BK34" s="1729"/>
      <c r="BL34" s="1716" t="str">
        <f>IF('INGRESO DE DATOS'!B197&lt;&gt;"",'INGRESO DE DATOS'!B197,"")</f>
        <v/>
      </c>
      <c r="BM34" s="1717"/>
      <c r="BN34" s="1717"/>
      <c r="BO34" s="1717"/>
      <c r="BP34" s="1717"/>
      <c r="BQ34" s="1718"/>
      <c r="BR34" s="1683" t="str">
        <f>IF('INGRESO DE DATOS'!C197&lt;&gt;"",'INGRESO DE DATOS'!C197,"")</f>
        <v/>
      </c>
      <c r="BS34" s="1684"/>
      <c r="BT34" s="1684"/>
      <c r="BU34" s="1684"/>
      <c r="BV34" s="1684"/>
      <c r="BW34" s="1685"/>
      <c r="BX34" s="1692"/>
      <c r="BY34" s="1693"/>
      <c r="BZ34" s="1693"/>
      <c r="CA34" s="1693"/>
      <c r="CB34" s="1693"/>
      <c r="CC34" s="1693"/>
      <c r="CD34" s="1694"/>
      <c r="CE34" s="1683" t="str">
        <f>IF(BR34="","",BR34)</f>
        <v/>
      </c>
      <c r="CF34" s="1684"/>
      <c r="CG34" s="1684"/>
      <c r="CH34" s="1684"/>
      <c r="CI34" s="1684"/>
      <c r="CJ34" s="1684"/>
      <c r="CK34" s="1685"/>
      <c r="CL34" s="1730" t="str">
        <f>IF(BL34="","",IF(BL34&lt;&gt;0,IF(BL34="N.D","N.D",(BR34*VLOOKUP(BL34,$CZ$14:$DQ$30,10,FALSE)))))</f>
        <v/>
      </c>
      <c r="CM34" s="1687"/>
      <c r="CN34" s="1687"/>
      <c r="CO34" s="1687"/>
      <c r="CP34" s="1687"/>
      <c r="CQ34" s="1687"/>
      <c r="CR34" s="1688"/>
    </row>
    <row r="35" spans="2:119" ht="15.95" customHeight="1" x14ac:dyDescent="0.2">
      <c r="B35" s="1660">
        <v>19</v>
      </c>
      <c r="C35" s="1661"/>
      <c r="D35" s="1661"/>
      <c r="E35" s="1661"/>
      <c r="F35" s="1716" t="str">
        <f>IF('INGRESO DE DATOS'!A172&lt;&gt;"",'INGRESO DE DATOS'!A172,"")</f>
        <v/>
      </c>
      <c r="G35" s="1717"/>
      <c r="H35" s="1717"/>
      <c r="I35" s="1717"/>
      <c r="J35" s="1717"/>
      <c r="K35" s="1718"/>
      <c r="L35" s="1686"/>
      <c r="M35" s="1687"/>
      <c r="N35" s="1687"/>
      <c r="O35" s="1687"/>
      <c r="P35" s="1729"/>
      <c r="Q35" s="1716" t="str">
        <f>IF('INGRESO DE DATOS'!B172&lt;&gt;"",'INGRESO DE DATOS'!B172,"")</f>
        <v/>
      </c>
      <c r="R35" s="1717"/>
      <c r="S35" s="1717"/>
      <c r="T35" s="1717"/>
      <c r="U35" s="1717"/>
      <c r="V35" s="1718"/>
      <c r="W35" s="1683" t="str">
        <f>IF('INGRESO DE DATOS'!C172&lt;&gt;"",'INGRESO DE DATOS'!C172,"")</f>
        <v/>
      </c>
      <c r="X35" s="1684"/>
      <c r="Y35" s="1684"/>
      <c r="Z35" s="1684"/>
      <c r="AA35" s="1684"/>
      <c r="AB35" s="1685"/>
      <c r="AC35" s="1692"/>
      <c r="AD35" s="1693"/>
      <c r="AE35" s="1693"/>
      <c r="AF35" s="1693"/>
      <c r="AG35" s="1693"/>
      <c r="AH35" s="1693"/>
      <c r="AI35" s="1694"/>
      <c r="AJ35" s="1683" t="str">
        <f>IF(W35="","",W35)</f>
        <v/>
      </c>
      <c r="AK35" s="1684"/>
      <c r="AL35" s="1684"/>
      <c r="AM35" s="1684"/>
      <c r="AN35" s="1684"/>
      <c r="AO35" s="1684"/>
      <c r="AP35" s="1685"/>
      <c r="AQ35" s="1730" t="str">
        <f>IF(Q35="","",IF(Q35&lt;&gt;0,IF(Q35="N.D","N.D",(AJ35*VLOOKUP(Q35,$CZ$14:$DQ$30,10,FALSE)))))</f>
        <v/>
      </c>
      <c r="AR35" s="1687"/>
      <c r="AS35" s="1687"/>
      <c r="AT35" s="1687"/>
      <c r="AU35" s="1687"/>
      <c r="AV35" s="1688"/>
      <c r="AW35" s="1660">
        <v>41</v>
      </c>
      <c r="AX35" s="1661"/>
      <c r="AY35" s="1661"/>
      <c r="AZ35" s="1661"/>
      <c r="BA35" s="1716" t="str">
        <f>IF('INGRESO DE DATOS'!A198&lt;&gt;"",'INGRESO DE DATOS'!A198,"")</f>
        <v/>
      </c>
      <c r="BB35" s="1717"/>
      <c r="BC35" s="1717"/>
      <c r="BD35" s="1717"/>
      <c r="BE35" s="1717"/>
      <c r="BF35" s="1718"/>
      <c r="BG35" s="1686"/>
      <c r="BH35" s="1687"/>
      <c r="BI35" s="1687"/>
      <c r="BJ35" s="1687"/>
      <c r="BK35" s="1729"/>
      <c r="BL35" s="1716" t="str">
        <f>IF('INGRESO DE DATOS'!B198&lt;&gt;"",'INGRESO DE DATOS'!B198,"")</f>
        <v/>
      </c>
      <c r="BM35" s="1717"/>
      <c r="BN35" s="1717"/>
      <c r="BO35" s="1717"/>
      <c r="BP35" s="1717"/>
      <c r="BQ35" s="1718"/>
      <c r="BR35" s="1683" t="str">
        <f>IF('INGRESO DE DATOS'!C198&lt;&gt;"",'INGRESO DE DATOS'!C198,"")</f>
        <v/>
      </c>
      <c r="BS35" s="1684"/>
      <c r="BT35" s="1684"/>
      <c r="BU35" s="1684"/>
      <c r="BV35" s="1684"/>
      <c r="BW35" s="1685"/>
      <c r="BX35" s="1692"/>
      <c r="BY35" s="1693"/>
      <c r="BZ35" s="1693"/>
      <c r="CA35" s="1693"/>
      <c r="CB35" s="1693"/>
      <c r="CC35" s="1693"/>
      <c r="CD35" s="1694"/>
      <c r="CE35" s="1683" t="str">
        <f>IF(BR35="","",BR35)</f>
        <v/>
      </c>
      <c r="CF35" s="1684"/>
      <c r="CG35" s="1684"/>
      <c r="CH35" s="1684"/>
      <c r="CI35" s="1684"/>
      <c r="CJ35" s="1684"/>
      <c r="CK35" s="1685"/>
      <c r="CL35" s="1730" t="str">
        <f>IF(BL35="","",IF(BL35&lt;&gt;0,IF(BL35="N.D","N.D",(BR35*VLOOKUP(BL35,$CZ$14:$DQ$30,10,FALSE)))))</f>
        <v/>
      </c>
      <c r="CM35" s="1687"/>
      <c r="CN35" s="1687"/>
      <c r="CO35" s="1687"/>
      <c r="CP35" s="1687"/>
      <c r="CQ35" s="1687"/>
      <c r="CR35" s="1688"/>
    </row>
    <row r="36" spans="2:119" ht="15.95" customHeight="1" x14ac:dyDescent="0.2">
      <c r="B36" s="1660">
        <v>20</v>
      </c>
      <c r="C36" s="1661"/>
      <c r="D36" s="1661"/>
      <c r="E36" s="1661"/>
      <c r="F36" s="1716" t="str">
        <f>IF('INGRESO DE DATOS'!A173&lt;&gt;"",'INGRESO DE DATOS'!A173,"")</f>
        <v/>
      </c>
      <c r="G36" s="1717"/>
      <c r="H36" s="1717"/>
      <c r="I36" s="1717"/>
      <c r="J36" s="1717"/>
      <c r="K36" s="1718"/>
      <c r="L36" s="1686"/>
      <c r="M36" s="1687"/>
      <c r="N36" s="1687"/>
      <c r="O36" s="1687"/>
      <c r="P36" s="1729"/>
      <c r="Q36" s="1716" t="str">
        <f>IF('INGRESO DE DATOS'!B173&lt;&gt;"",'INGRESO DE DATOS'!B173,"")</f>
        <v/>
      </c>
      <c r="R36" s="1717"/>
      <c r="S36" s="1717"/>
      <c r="T36" s="1717"/>
      <c r="U36" s="1717"/>
      <c r="V36" s="1718"/>
      <c r="W36" s="1683" t="str">
        <f>IF('INGRESO DE DATOS'!C173&lt;&gt;"",'INGRESO DE DATOS'!C173,"")</f>
        <v/>
      </c>
      <c r="X36" s="1684"/>
      <c r="Y36" s="1684"/>
      <c r="Z36" s="1684"/>
      <c r="AA36" s="1684"/>
      <c r="AB36" s="1685"/>
      <c r="AC36" s="1692"/>
      <c r="AD36" s="1693"/>
      <c r="AE36" s="1693"/>
      <c r="AF36" s="1693"/>
      <c r="AG36" s="1693"/>
      <c r="AH36" s="1693"/>
      <c r="AI36" s="1694"/>
      <c r="AJ36" s="1683" t="str">
        <f>IF(W36="","",W36)</f>
        <v/>
      </c>
      <c r="AK36" s="1684"/>
      <c r="AL36" s="1684"/>
      <c r="AM36" s="1684"/>
      <c r="AN36" s="1684"/>
      <c r="AO36" s="1684"/>
      <c r="AP36" s="1685"/>
      <c r="AQ36" s="1730" t="str">
        <f>IF(Q36="","",IF(Q36&lt;&gt;0,IF(Q36="N.D","N.D",(AJ36*VLOOKUP(Q36,$CZ$14:$DQ$30,10,FALSE)))))</f>
        <v/>
      </c>
      <c r="AR36" s="1687"/>
      <c r="AS36" s="1687"/>
      <c r="AT36" s="1687"/>
      <c r="AU36" s="1687"/>
      <c r="AV36" s="1688"/>
      <c r="AW36" s="1732" t="s">
        <v>53</v>
      </c>
      <c r="AX36" s="1733"/>
      <c r="AY36" s="1733"/>
      <c r="AZ36" s="1733"/>
      <c r="BA36" s="1733"/>
      <c r="BB36" s="1733"/>
      <c r="BC36" s="1733"/>
      <c r="BD36" s="1733"/>
      <c r="BE36" s="1733"/>
      <c r="BF36" s="1734"/>
      <c r="BG36" s="1692"/>
      <c r="BH36" s="1693"/>
      <c r="BI36" s="1693"/>
      <c r="BJ36" s="1693"/>
      <c r="BK36" s="1694"/>
      <c r="BL36" s="1692"/>
      <c r="BM36" s="1693"/>
      <c r="BN36" s="1693"/>
      <c r="BO36" s="1693"/>
      <c r="BP36" s="1693"/>
      <c r="BQ36" s="1694"/>
      <c r="BR36" s="1692"/>
      <c r="BS36" s="1693"/>
      <c r="BT36" s="1693"/>
      <c r="BU36" s="1693"/>
      <c r="BV36" s="1693"/>
      <c r="BW36" s="1694"/>
      <c r="BX36" s="1692"/>
      <c r="BY36" s="1693"/>
      <c r="BZ36" s="1693"/>
      <c r="CA36" s="1693"/>
      <c r="CB36" s="1693"/>
      <c r="CC36" s="1693"/>
      <c r="CD36" s="1694"/>
      <c r="CE36" s="1692"/>
      <c r="CF36" s="1693"/>
      <c r="CG36" s="1693"/>
      <c r="CH36" s="1693"/>
      <c r="CI36" s="1693"/>
      <c r="CJ36" s="1693"/>
      <c r="CK36" s="1694"/>
      <c r="CL36" s="1692"/>
      <c r="CM36" s="1693"/>
      <c r="CN36" s="1693"/>
      <c r="CO36" s="1693"/>
      <c r="CP36" s="1693"/>
      <c r="CQ36" s="1693"/>
      <c r="CR36" s="1731"/>
    </row>
    <row r="37" spans="2:119" ht="15.95" customHeight="1" x14ac:dyDescent="0.2">
      <c r="B37" s="1660">
        <v>21</v>
      </c>
      <c r="C37" s="1661"/>
      <c r="D37" s="1661"/>
      <c r="E37" s="1661"/>
      <c r="F37" s="1716" t="str">
        <f>IF('INGRESO DE DATOS'!A174&lt;&gt;"",'INGRESO DE DATOS'!A174,"")</f>
        <v/>
      </c>
      <c r="G37" s="1717"/>
      <c r="H37" s="1717"/>
      <c r="I37" s="1717"/>
      <c r="J37" s="1717"/>
      <c r="K37" s="1718"/>
      <c r="L37" s="1686"/>
      <c r="M37" s="1687"/>
      <c r="N37" s="1687"/>
      <c r="O37" s="1687"/>
      <c r="P37" s="1729"/>
      <c r="Q37" s="1716" t="str">
        <f>IF('INGRESO DE DATOS'!B174&lt;&gt;"",'INGRESO DE DATOS'!B174,"")</f>
        <v/>
      </c>
      <c r="R37" s="1717"/>
      <c r="S37" s="1717"/>
      <c r="T37" s="1717"/>
      <c r="U37" s="1717"/>
      <c r="V37" s="1718"/>
      <c r="W37" s="1683" t="str">
        <f>IF('INGRESO DE DATOS'!C174&lt;&gt;"",'INGRESO DE DATOS'!C174,"")</f>
        <v/>
      </c>
      <c r="X37" s="1684"/>
      <c r="Y37" s="1684"/>
      <c r="Z37" s="1684"/>
      <c r="AA37" s="1684"/>
      <c r="AB37" s="1685"/>
      <c r="AC37" s="1692"/>
      <c r="AD37" s="1693"/>
      <c r="AE37" s="1693"/>
      <c r="AF37" s="1693"/>
      <c r="AG37" s="1693"/>
      <c r="AH37" s="1693"/>
      <c r="AI37" s="1694"/>
      <c r="AJ37" s="1683" t="str">
        <f>IF(W37="","",W37)</f>
        <v/>
      </c>
      <c r="AK37" s="1684"/>
      <c r="AL37" s="1684"/>
      <c r="AM37" s="1684"/>
      <c r="AN37" s="1684"/>
      <c r="AO37" s="1684"/>
      <c r="AP37" s="1685"/>
      <c r="AQ37" s="1730" t="str">
        <f>IF(Q37="","",IF(Q37&lt;&gt;0,IF(Q37="N.D","N.D",(AJ37*VLOOKUP(Q37,$CZ$14:$DQ$30,10,FALSE)))))</f>
        <v/>
      </c>
      <c r="AR37" s="1687"/>
      <c r="AS37" s="1687"/>
      <c r="AT37" s="1687"/>
      <c r="AU37" s="1687"/>
      <c r="AV37" s="1688"/>
      <c r="AW37" s="1660">
        <v>42</v>
      </c>
      <c r="AX37" s="1661"/>
      <c r="AY37" s="1661"/>
      <c r="AZ37" s="1661"/>
      <c r="BA37" s="1716" t="str">
        <f>IF('INGRESO DE DATOS'!A200&lt;&gt;"",'INGRESO DE DATOS'!A200,"")</f>
        <v/>
      </c>
      <c r="BB37" s="1717"/>
      <c r="BC37" s="1717"/>
      <c r="BD37" s="1717"/>
      <c r="BE37" s="1717"/>
      <c r="BF37" s="1718"/>
      <c r="BG37" s="1686"/>
      <c r="BH37" s="1687"/>
      <c r="BI37" s="1687"/>
      <c r="BJ37" s="1687"/>
      <c r="BK37" s="1729"/>
      <c r="BL37" s="1716" t="str">
        <f>IF('INGRESO DE DATOS'!B200&lt;&gt;"",'INGRESO DE DATOS'!B200,"")</f>
        <v/>
      </c>
      <c r="BM37" s="1717"/>
      <c r="BN37" s="1717"/>
      <c r="BO37" s="1717"/>
      <c r="BP37" s="1717"/>
      <c r="BQ37" s="1718"/>
      <c r="BR37" s="1683" t="str">
        <f>IF('INGRESO DE DATOS'!C200&lt;&gt;"",'INGRESO DE DATOS'!C200,"")</f>
        <v/>
      </c>
      <c r="BS37" s="1684"/>
      <c r="BT37" s="1684"/>
      <c r="BU37" s="1684"/>
      <c r="BV37" s="1684"/>
      <c r="BW37" s="1685"/>
      <c r="BX37" s="1692"/>
      <c r="BY37" s="1693"/>
      <c r="BZ37" s="1693"/>
      <c r="CA37" s="1693"/>
      <c r="CB37" s="1693"/>
      <c r="CC37" s="1693"/>
      <c r="CD37" s="1694"/>
      <c r="CE37" s="1683" t="str">
        <f>IF(BR37="","",BR37)</f>
        <v/>
      </c>
      <c r="CF37" s="1684"/>
      <c r="CG37" s="1684"/>
      <c r="CH37" s="1684"/>
      <c r="CI37" s="1684"/>
      <c r="CJ37" s="1684"/>
      <c r="CK37" s="1685"/>
      <c r="CL37" s="1730" t="str">
        <f>IF(BL37="","",IF(BL37&lt;&gt;0,IF(BL37="N.D","N.D",(BR37*VLOOKUP(BL37,$CZ$14:$DQ$30,10,FALSE)))))</f>
        <v/>
      </c>
      <c r="CM37" s="1687"/>
      <c r="CN37" s="1687"/>
      <c r="CO37" s="1687"/>
      <c r="CP37" s="1687"/>
      <c r="CQ37" s="1687"/>
      <c r="CR37" s="1688"/>
    </row>
    <row r="38" spans="2:119" ht="15.95" customHeight="1" x14ac:dyDescent="0.2">
      <c r="B38" s="1732" t="s">
        <v>53</v>
      </c>
      <c r="C38" s="1733"/>
      <c r="D38" s="1733"/>
      <c r="E38" s="1733"/>
      <c r="F38" s="1733"/>
      <c r="G38" s="1733"/>
      <c r="H38" s="1733"/>
      <c r="I38" s="1733"/>
      <c r="J38" s="1733"/>
      <c r="K38" s="1734"/>
      <c r="L38" s="1735"/>
      <c r="M38" s="1736"/>
      <c r="N38" s="1736"/>
      <c r="O38" s="1736"/>
      <c r="P38" s="1737"/>
      <c r="Q38" s="1735"/>
      <c r="R38" s="1736"/>
      <c r="S38" s="1736"/>
      <c r="T38" s="1736"/>
      <c r="U38" s="1736"/>
      <c r="V38" s="1737"/>
      <c r="W38" s="1692"/>
      <c r="X38" s="1693"/>
      <c r="Y38" s="1693"/>
      <c r="Z38" s="1693"/>
      <c r="AA38" s="1693"/>
      <c r="AB38" s="1694"/>
      <c r="AC38" s="1692"/>
      <c r="AD38" s="1693"/>
      <c r="AE38" s="1693"/>
      <c r="AF38" s="1693"/>
      <c r="AG38" s="1693"/>
      <c r="AH38" s="1693"/>
      <c r="AI38" s="1694"/>
      <c r="AJ38" s="1692"/>
      <c r="AK38" s="1693"/>
      <c r="AL38" s="1693"/>
      <c r="AM38" s="1693"/>
      <c r="AN38" s="1693"/>
      <c r="AO38" s="1693"/>
      <c r="AP38" s="1694"/>
      <c r="AQ38" s="1692"/>
      <c r="AR38" s="1693"/>
      <c r="AS38" s="1693"/>
      <c r="AT38" s="1693"/>
      <c r="AU38" s="1693"/>
      <c r="AV38" s="1731"/>
      <c r="AW38" s="1712">
        <v>43</v>
      </c>
      <c r="AX38" s="1693"/>
      <c r="AY38" s="1693"/>
      <c r="AZ38" s="1694"/>
      <c r="BA38" s="1716" t="str">
        <f>IF('INGRESO DE DATOS'!A201&lt;&gt;"",'INGRESO DE DATOS'!A201,"")</f>
        <v/>
      </c>
      <c r="BB38" s="1717"/>
      <c r="BC38" s="1717"/>
      <c r="BD38" s="1717"/>
      <c r="BE38" s="1717"/>
      <c r="BF38" s="1718"/>
      <c r="BG38" s="1686"/>
      <c r="BH38" s="1687"/>
      <c r="BI38" s="1687"/>
      <c r="BJ38" s="1687"/>
      <c r="BK38" s="1729"/>
      <c r="BL38" s="1716" t="str">
        <f>IF('INGRESO DE DATOS'!B201&lt;&gt;"",'INGRESO DE DATOS'!B201,"")</f>
        <v/>
      </c>
      <c r="BM38" s="1717"/>
      <c r="BN38" s="1717"/>
      <c r="BO38" s="1717"/>
      <c r="BP38" s="1717"/>
      <c r="BQ38" s="1718"/>
      <c r="BR38" s="1683" t="str">
        <f>IF('INGRESO DE DATOS'!C201&lt;&gt;"",'INGRESO DE DATOS'!C201,"")</f>
        <v/>
      </c>
      <c r="BS38" s="1684"/>
      <c r="BT38" s="1684"/>
      <c r="BU38" s="1684"/>
      <c r="BV38" s="1684"/>
      <c r="BW38" s="1685"/>
      <c r="BX38" s="1692"/>
      <c r="BY38" s="1693"/>
      <c r="BZ38" s="1693"/>
      <c r="CA38" s="1693"/>
      <c r="CB38" s="1693"/>
      <c r="CC38" s="1693"/>
      <c r="CD38" s="1694"/>
      <c r="CE38" s="1683" t="str">
        <f>IF(BR38="","",BR38)</f>
        <v/>
      </c>
      <c r="CF38" s="1684"/>
      <c r="CG38" s="1684"/>
      <c r="CH38" s="1684"/>
      <c r="CI38" s="1684"/>
      <c r="CJ38" s="1684"/>
      <c r="CK38" s="1685"/>
      <c r="CL38" s="1730" t="str">
        <f>IF(BL38="","",IF(BL38&lt;&gt;0,IF(BL38="N.D","N.D",(BR38*VLOOKUP(BL38,$CZ$14:$DQ$30,10,FALSE)))))</f>
        <v/>
      </c>
      <c r="CM38" s="1687"/>
      <c r="CN38" s="1687"/>
      <c r="CO38" s="1687"/>
      <c r="CP38" s="1687"/>
      <c r="CQ38" s="1687"/>
      <c r="CR38" s="1688"/>
    </row>
    <row r="39" spans="2:119" ht="14.25" customHeight="1" x14ac:dyDescent="0.2">
      <c r="B39" s="1752">
        <v>22</v>
      </c>
      <c r="C39" s="1753"/>
      <c r="D39" s="1753"/>
      <c r="E39" s="1753"/>
      <c r="F39" s="1754" t="str">
        <f>IF('INGRESO DE DATOS'!A176&lt;&gt;"",'INGRESO DE DATOS'!A176,"")</f>
        <v/>
      </c>
      <c r="G39" s="1755"/>
      <c r="H39" s="1755"/>
      <c r="I39" s="1755"/>
      <c r="J39" s="1755"/>
      <c r="K39" s="1756"/>
      <c r="L39" s="1757"/>
      <c r="M39" s="1758"/>
      <c r="N39" s="1758"/>
      <c r="O39" s="1758"/>
      <c r="P39" s="1759"/>
      <c r="Q39" s="1754" t="str">
        <f>IF('INGRESO DE DATOS'!B176&lt;&gt;"",'INGRESO DE DATOS'!B176,"")</f>
        <v/>
      </c>
      <c r="R39" s="1755"/>
      <c r="S39" s="1755"/>
      <c r="T39" s="1755"/>
      <c r="U39" s="1755"/>
      <c r="V39" s="1756"/>
      <c r="W39" s="1760" t="str">
        <f>IF('INGRESO DE DATOS'!C176&lt;&gt;"",'INGRESO DE DATOS'!C176,"")</f>
        <v/>
      </c>
      <c r="X39" s="1761"/>
      <c r="Y39" s="1761"/>
      <c r="Z39" s="1761"/>
      <c r="AA39" s="1761"/>
      <c r="AB39" s="1762"/>
      <c r="AC39" s="1763"/>
      <c r="AD39" s="1764"/>
      <c r="AE39" s="1764"/>
      <c r="AF39" s="1764"/>
      <c r="AG39" s="1764"/>
      <c r="AH39" s="1764"/>
      <c r="AI39" s="1765"/>
      <c r="AJ39" s="1760" t="str">
        <f>IF(W39="","",W39)</f>
        <v/>
      </c>
      <c r="AK39" s="1761"/>
      <c r="AL39" s="1761"/>
      <c r="AM39" s="1761"/>
      <c r="AN39" s="1761"/>
      <c r="AO39" s="1761"/>
      <c r="AP39" s="1762"/>
      <c r="AQ39" s="1766" t="str">
        <f>IF(Q39="","",IF(Q39&lt;&gt;0,IF(Q39="N.D","N.D",(AJ39*VLOOKUP(Q39,$CZ$14:$DQ$30,10,FALSE)))))</f>
        <v/>
      </c>
      <c r="AR39" s="1758"/>
      <c r="AS39" s="1758"/>
      <c r="AT39" s="1758"/>
      <c r="AU39" s="1758"/>
      <c r="AV39" s="1767"/>
      <c r="AW39" s="1752">
        <v>44</v>
      </c>
      <c r="AX39" s="1753"/>
      <c r="AY39" s="1753"/>
      <c r="AZ39" s="1753"/>
      <c r="BA39" s="1768" t="s">
        <v>52</v>
      </c>
      <c r="BB39" s="1769"/>
      <c r="BC39" s="1769"/>
      <c r="BD39" s="1769"/>
      <c r="BE39" s="1769"/>
      <c r="BF39" s="1770"/>
      <c r="BG39" s="1757"/>
      <c r="BH39" s="1758"/>
      <c r="BI39" s="1758"/>
      <c r="BJ39" s="1758"/>
      <c r="BK39" s="1759"/>
      <c r="BL39" s="1754" t="str">
        <f>IF('INGRESO DE DATOS'!B202&lt;&gt;"",'INGRESO DE DATOS'!B202,"")</f>
        <v/>
      </c>
      <c r="BM39" s="1755"/>
      <c r="BN39" s="1755"/>
      <c r="BO39" s="1755"/>
      <c r="BP39" s="1755"/>
      <c r="BQ39" s="1756"/>
      <c r="BR39" s="1760" t="str">
        <f>IF('INGRESO DE DATOS'!C202&lt;&gt;"",'INGRESO DE DATOS'!C202,"")</f>
        <v/>
      </c>
      <c r="BS39" s="1761"/>
      <c r="BT39" s="1761"/>
      <c r="BU39" s="1761"/>
      <c r="BV39" s="1761"/>
      <c r="BW39" s="1762"/>
      <c r="BX39" s="1763"/>
      <c r="BY39" s="1764"/>
      <c r="BZ39" s="1764"/>
      <c r="CA39" s="1764"/>
      <c r="CB39" s="1764"/>
      <c r="CC39" s="1764"/>
      <c r="CD39" s="1765"/>
      <c r="CE39" s="1760" t="str">
        <f>IF(BR39="","",BR39)</f>
        <v/>
      </c>
      <c r="CF39" s="1761"/>
      <c r="CG39" s="1761"/>
      <c r="CH39" s="1761"/>
      <c r="CI39" s="1761"/>
      <c r="CJ39" s="1761"/>
      <c r="CK39" s="1762"/>
      <c r="CL39" s="1766" t="str">
        <f>IF(BL39="","",IF(BL39&lt;&gt;0,IF(BL39="N.D","N.D",(BR39*VLOOKUP(BL39,$CZ$14:$DQ$30,10,FALSE)))))</f>
        <v/>
      </c>
      <c r="CM39" s="1758"/>
      <c r="CN39" s="1758"/>
      <c r="CO39" s="1758"/>
      <c r="CP39" s="1758"/>
      <c r="CQ39" s="1758"/>
      <c r="CR39" s="1767"/>
    </row>
    <row r="40" spans="2:119" s="676" customFormat="1" ht="16.5" customHeight="1" x14ac:dyDescent="0.2">
      <c r="B40" s="1738" t="s">
        <v>54</v>
      </c>
      <c r="C40" s="1739"/>
      <c r="D40" s="1739"/>
      <c r="E40" s="1739"/>
      <c r="F40" s="1740"/>
      <c r="G40" s="1744" t="s">
        <v>303</v>
      </c>
      <c r="H40" s="1745"/>
      <c r="I40" s="1745"/>
      <c r="J40" s="1745"/>
      <c r="K40" s="1745"/>
      <c r="L40" s="1745"/>
      <c r="M40" s="1746"/>
      <c r="N40" s="1844" t="s">
        <v>254</v>
      </c>
      <c r="O40" s="1845"/>
      <c r="P40" s="1845"/>
      <c r="Q40" s="1845"/>
      <c r="R40" s="1845"/>
      <c r="S40" s="1845"/>
      <c r="T40" s="1845"/>
      <c r="U40" s="1845"/>
      <c r="V40" s="1845"/>
      <c r="W40" s="1845"/>
      <c r="X40" s="1845"/>
      <c r="Y40" s="1845"/>
      <c r="Z40" s="1845"/>
      <c r="AA40" s="1845"/>
      <c r="AB40" s="1845"/>
      <c r="AC40" s="1846"/>
      <c r="AD40" s="694" t="s">
        <v>55</v>
      </c>
      <c r="AM40" s="1849" t="s">
        <v>335</v>
      </c>
      <c r="AN40" s="1849"/>
      <c r="AO40" s="1849"/>
      <c r="AP40" s="1849"/>
      <c r="AQ40" s="1849"/>
      <c r="AR40" s="1849"/>
      <c r="AS40" s="1849"/>
      <c r="AT40" s="1849"/>
      <c r="AU40" s="1849"/>
      <c r="AV40" s="1849"/>
      <c r="AW40" s="1849"/>
      <c r="AX40" s="1849"/>
      <c r="AY40" s="1849"/>
      <c r="AZ40" s="1849"/>
      <c r="BA40" s="1849"/>
      <c r="BB40" s="1849"/>
      <c r="BC40" s="1849"/>
      <c r="BD40" s="1849"/>
      <c r="BE40" s="1849"/>
      <c r="BF40" s="1849"/>
      <c r="BG40" s="1849"/>
      <c r="BH40" s="1849"/>
      <c r="BI40" s="1849"/>
      <c r="BJ40" s="1849"/>
      <c r="BK40" s="1849"/>
      <c r="BL40" s="1849"/>
      <c r="BM40" s="1849"/>
      <c r="BN40" s="1849"/>
      <c r="BO40" s="1849"/>
      <c r="BP40" s="1849"/>
      <c r="BQ40" s="1849"/>
      <c r="BR40" s="1849"/>
      <c r="BS40" s="1849"/>
      <c r="BT40" s="1849"/>
      <c r="BU40" s="1849"/>
      <c r="BV40" s="1849"/>
      <c r="BW40" s="1849"/>
      <c r="BX40" s="1849"/>
      <c r="BY40" s="1849"/>
      <c r="BZ40" s="1849"/>
      <c r="CA40" s="1849"/>
      <c r="CB40" s="1849"/>
      <c r="CC40" s="1849"/>
      <c r="CD40" s="1849"/>
      <c r="CE40" s="1849"/>
      <c r="CF40" s="1849"/>
      <c r="CG40" s="1849"/>
      <c r="CH40" s="1849"/>
      <c r="CI40" s="1849"/>
      <c r="CJ40" s="1849"/>
      <c r="CK40" s="1849"/>
      <c r="CL40" s="1849"/>
      <c r="CM40" s="1849"/>
      <c r="CN40" s="1849"/>
      <c r="CO40" s="1849"/>
      <c r="CP40" s="1849"/>
      <c r="CQ40" s="1849"/>
      <c r="CR40" s="695"/>
      <c r="CS40" s="696"/>
      <c r="CT40" s="696"/>
      <c r="CU40" s="696"/>
      <c r="CV40" s="696"/>
      <c r="CW40" s="696"/>
      <c r="CX40" s="696"/>
      <c r="CY40" s="696"/>
      <c r="CZ40" s="696"/>
      <c r="DA40" s="696"/>
      <c r="DB40" s="696"/>
      <c r="DC40" s="696"/>
      <c r="DD40" s="696"/>
      <c r="DE40" s="696"/>
      <c r="DF40" s="696"/>
      <c r="DG40" s="696"/>
      <c r="DH40" s="696"/>
      <c r="DI40" s="696"/>
      <c r="DJ40" s="696"/>
      <c r="DK40" s="696"/>
      <c r="DL40" s="696"/>
      <c r="DM40" s="696"/>
      <c r="DN40" s="696"/>
      <c r="DO40" s="696"/>
    </row>
    <row r="41" spans="2:119" s="676" customFormat="1" ht="9" customHeight="1" x14ac:dyDescent="0.2">
      <c r="B41" s="1741"/>
      <c r="C41" s="1740"/>
      <c r="D41" s="1740"/>
      <c r="E41" s="1740"/>
      <c r="F41" s="1740"/>
      <c r="G41" s="697"/>
      <c r="H41" s="1747"/>
      <c r="I41" s="1747"/>
      <c r="J41" s="1747"/>
      <c r="K41" s="1747"/>
      <c r="L41" s="1747"/>
      <c r="M41" s="698"/>
      <c r="N41" s="1844"/>
      <c r="O41" s="1845"/>
      <c r="P41" s="1845"/>
      <c r="Q41" s="1845"/>
      <c r="R41" s="1845"/>
      <c r="S41" s="1845"/>
      <c r="T41" s="1845"/>
      <c r="U41" s="1845"/>
      <c r="V41" s="1845"/>
      <c r="W41" s="1845"/>
      <c r="X41" s="1845"/>
      <c r="Y41" s="1845"/>
      <c r="Z41" s="1845"/>
      <c r="AA41" s="1845"/>
      <c r="AB41" s="1845"/>
      <c r="AC41" s="1846"/>
      <c r="AD41" s="659"/>
      <c r="AE41" s="1850"/>
      <c r="AF41" s="1850"/>
      <c r="AG41" s="1850"/>
      <c r="AH41" s="1850"/>
      <c r="AI41" s="1850"/>
      <c r="AJ41" s="1850"/>
      <c r="AK41" s="1850"/>
      <c r="AL41" s="1850"/>
      <c r="AM41" s="1850"/>
      <c r="AN41" s="1850"/>
      <c r="AO41" s="1850"/>
      <c r="AP41" s="1850"/>
      <c r="AQ41" s="1850"/>
      <c r="AR41" s="1850"/>
      <c r="AS41" s="1850"/>
      <c r="AT41" s="1850"/>
      <c r="AU41" s="1850"/>
      <c r="AV41" s="1850"/>
      <c r="AW41" s="1850"/>
      <c r="AX41" s="1850"/>
      <c r="AY41" s="1850"/>
      <c r="AZ41" s="1850"/>
      <c r="BA41" s="1850"/>
      <c r="BB41" s="1850"/>
      <c r="BC41" s="1850"/>
      <c r="BD41" s="1850"/>
      <c r="BE41" s="1850"/>
      <c r="BF41" s="1850"/>
      <c r="BG41" s="1850"/>
      <c r="BH41" s="1850"/>
      <c r="BI41" s="1850"/>
      <c r="BJ41" s="1850"/>
      <c r="BK41" s="1850"/>
      <c r="BL41" s="1850"/>
      <c r="BM41" s="1850"/>
      <c r="BN41" s="1850"/>
      <c r="BO41" s="1850"/>
      <c r="BP41" s="1850"/>
      <c r="BQ41" s="1850"/>
      <c r="BR41" s="1850"/>
      <c r="BS41" s="1850"/>
      <c r="BT41" s="1850"/>
      <c r="BU41" s="1850"/>
      <c r="BV41" s="1850"/>
      <c r="BW41" s="1850"/>
      <c r="BX41" s="1850"/>
      <c r="BY41" s="1850"/>
      <c r="BZ41" s="1850"/>
      <c r="CA41" s="1850"/>
      <c r="CB41" s="1850"/>
      <c r="CC41" s="1850"/>
      <c r="CD41" s="1850"/>
      <c r="CE41" s="1850"/>
      <c r="CF41" s="1850"/>
      <c r="CG41" s="1850"/>
      <c r="CH41" s="1850"/>
      <c r="CI41" s="1850"/>
      <c r="CJ41" s="1850"/>
      <c r="CK41" s="1850"/>
      <c r="CL41" s="1850"/>
      <c r="CM41" s="1850"/>
      <c r="CN41" s="1850"/>
      <c r="CO41" s="1850"/>
      <c r="CP41" s="1850"/>
      <c r="CQ41" s="1850"/>
      <c r="CR41" s="695"/>
      <c r="CS41" s="696"/>
      <c r="CT41" s="696"/>
      <c r="CU41" s="696"/>
      <c r="CV41" s="696"/>
      <c r="CW41" s="696"/>
      <c r="CX41" s="696"/>
      <c r="CY41" s="696"/>
      <c r="CZ41" s="696"/>
      <c r="DA41" s="696"/>
      <c r="DB41" s="696"/>
      <c r="DC41" s="696"/>
      <c r="DD41" s="696"/>
      <c r="DE41" s="696"/>
      <c r="DF41" s="696"/>
      <c r="DG41" s="696"/>
      <c r="DH41" s="696"/>
      <c r="DI41" s="696"/>
      <c r="DJ41" s="696"/>
      <c r="DK41" s="696"/>
      <c r="DL41" s="696"/>
      <c r="DM41" s="696"/>
      <c r="DN41" s="696"/>
      <c r="DO41" s="696"/>
    </row>
    <row r="42" spans="2:119" s="676" customFormat="1" ht="3.75" customHeight="1" x14ac:dyDescent="0.2">
      <c r="B42" s="1742"/>
      <c r="C42" s="1743"/>
      <c r="D42" s="1743"/>
      <c r="E42" s="1743"/>
      <c r="F42" s="1743"/>
      <c r="G42" s="699"/>
      <c r="H42" s="700"/>
      <c r="I42" s="700"/>
      <c r="J42" s="700"/>
      <c r="K42" s="700"/>
      <c r="L42" s="700"/>
      <c r="M42" s="701"/>
      <c r="N42" s="1847"/>
      <c r="O42" s="1747"/>
      <c r="P42" s="1747"/>
      <c r="Q42" s="1747"/>
      <c r="R42" s="1747"/>
      <c r="S42" s="1747"/>
      <c r="T42" s="1747"/>
      <c r="U42" s="1747"/>
      <c r="V42" s="1747"/>
      <c r="W42" s="1747"/>
      <c r="X42" s="1747"/>
      <c r="Y42" s="1747"/>
      <c r="Z42" s="1747"/>
      <c r="AA42" s="1747"/>
      <c r="AB42" s="1747"/>
      <c r="AC42" s="1848"/>
      <c r="AD42" s="660"/>
      <c r="AE42" s="1849"/>
      <c r="AF42" s="1849"/>
      <c r="AG42" s="1849"/>
      <c r="AH42" s="1849"/>
      <c r="AI42" s="1849"/>
      <c r="AJ42" s="1849"/>
      <c r="AK42" s="1849"/>
      <c r="AL42" s="1849"/>
      <c r="AM42" s="1849"/>
      <c r="AN42" s="1849"/>
      <c r="AO42" s="1849"/>
      <c r="AP42" s="1849"/>
      <c r="AQ42" s="1849"/>
      <c r="AR42" s="1849"/>
      <c r="AS42" s="1849"/>
      <c r="AT42" s="1849"/>
      <c r="AU42" s="1849"/>
      <c r="AV42" s="1849"/>
      <c r="AW42" s="1849"/>
      <c r="AX42" s="1849"/>
      <c r="AY42" s="1849"/>
      <c r="AZ42" s="1849"/>
      <c r="BA42" s="1849"/>
      <c r="BB42" s="1849"/>
      <c r="BC42" s="1849"/>
      <c r="BD42" s="1849"/>
      <c r="BE42" s="1849"/>
      <c r="BF42" s="1849"/>
      <c r="BG42" s="1849"/>
      <c r="BH42" s="1849"/>
      <c r="BI42" s="1849"/>
      <c r="BJ42" s="1849"/>
      <c r="BK42" s="1849"/>
      <c r="BL42" s="1849"/>
      <c r="BM42" s="1849"/>
      <c r="BN42" s="1849"/>
      <c r="BO42" s="1849"/>
      <c r="BP42" s="1849"/>
      <c r="BQ42" s="1849"/>
      <c r="BR42" s="1849"/>
      <c r="BS42" s="1849"/>
      <c r="BT42" s="1849"/>
      <c r="BU42" s="1849"/>
      <c r="BV42" s="1849"/>
      <c r="BW42" s="1849"/>
      <c r="BX42" s="1849"/>
      <c r="BY42" s="1849"/>
      <c r="BZ42" s="1849"/>
      <c r="CA42" s="1849"/>
      <c r="CB42" s="1849"/>
      <c r="CC42" s="1849"/>
      <c r="CD42" s="1849"/>
      <c r="CE42" s="1849"/>
      <c r="CF42" s="1849"/>
      <c r="CG42" s="1849"/>
      <c r="CH42" s="1849"/>
      <c r="CI42" s="1849"/>
      <c r="CJ42" s="1849"/>
      <c r="CK42" s="1849"/>
      <c r="CL42" s="1849"/>
      <c r="CM42" s="1849"/>
      <c r="CN42" s="1849"/>
      <c r="CO42" s="1849"/>
      <c r="CP42" s="1849"/>
      <c r="CQ42" s="1849"/>
      <c r="CR42" s="695"/>
      <c r="CS42" s="696"/>
      <c r="CT42" s="696"/>
      <c r="CU42" s="696"/>
      <c r="CV42" s="696"/>
      <c r="CW42" s="696"/>
      <c r="CX42" s="696"/>
      <c r="CY42" s="696"/>
      <c r="CZ42" s="696"/>
      <c r="DA42" s="696"/>
      <c r="DB42" s="696"/>
      <c r="DC42" s="696"/>
      <c r="DD42" s="696"/>
      <c r="DE42" s="696"/>
      <c r="DF42" s="696"/>
      <c r="DG42" s="696"/>
      <c r="DH42" s="696"/>
      <c r="DI42" s="696"/>
      <c r="DJ42" s="696"/>
      <c r="DK42" s="696"/>
      <c r="DL42" s="696"/>
      <c r="DM42" s="696"/>
      <c r="DN42" s="696"/>
      <c r="DO42" s="696"/>
    </row>
    <row r="43" spans="2:119" s="676" customFormat="1" ht="16.5" customHeight="1" x14ac:dyDescent="0.2">
      <c r="B43" s="1786" t="s">
        <v>56</v>
      </c>
      <c r="C43" s="1787"/>
      <c r="D43" s="1787"/>
      <c r="E43" s="1787"/>
      <c r="F43" s="1787"/>
      <c r="G43" s="1699"/>
      <c r="H43" s="1699"/>
      <c r="I43" s="1699"/>
      <c r="J43" s="1699"/>
      <c r="K43" s="1699"/>
      <c r="L43" s="1699"/>
      <c r="M43" s="1788"/>
      <c r="N43" s="1748" t="s">
        <v>255</v>
      </c>
      <c r="O43" s="1749"/>
      <c r="P43" s="1749"/>
      <c r="Q43" s="1749"/>
      <c r="R43" s="1749"/>
      <c r="S43" s="1749"/>
      <c r="T43" s="1749"/>
      <c r="U43" s="1750"/>
      <c r="V43" s="1721" t="str">
        <f>IF('INGRESO DE DATOS'!E161&lt;&gt;"",'INGRESO DE DATOS'!E161,"")</f>
        <v/>
      </c>
      <c r="W43" s="1722"/>
      <c r="X43" s="1722"/>
      <c r="Y43" s="1722"/>
      <c r="Z43" s="1722"/>
      <c r="AA43" s="1722"/>
      <c r="AB43" s="1722"/>
      <c r="AC43" s="1751"/>
      <c r="AD43" s="661"/>
      <c r="AE43" s="1851"/>
      <c r="AF43" s="1851"/>
      <c r="AG43" s="1851"/>
      <c r="AH43" s="1851"/>
      <c r="AI43" s="1851"/>
      <c r="AJ43" s="1851"/>
      <c r="AK43" s="1851"/>
      <c r="AL43" s="1851"/>
      <c r="AM43" s="1851"/>
      <c r="AN43" s="1851"/>
      <c r="AO43" s="1851"/>
      <c r="AP43" s="1851"/>
      <c r="AQ43" s="1851"/>
      <c r="AR43" s="1851"/>
      <c r="AS43" s="1851"/>
      <c r="AT43" s="1851"/>
      <c r="AU43" s="1851"/>
      <c r="AV43" s="1851"/>
      <c r="AW43" s="1851"/>
      <c r="AX43" s="1851"/>
      <c r="AY43" s="1851"/>
      <c r="AZ43" s="1851"/>
      <c r="BA43" s="1851"/>
      <c r="BB43" s="1851"/>
      <c r="BC43" s="1851"/>
      <c r="BD43" s="1851"/>
      <c r="BE43" s="1851"/>
      <c r="BF43" s="1851"/>
      <c r="BG43" s="1851"/>
      <c r="BH43" s="1851"/>
      <c r="BI43" s="1851"/>
      <c r="BJ43" s="1851"/>
      <c r="BK43" s="1851"/>
      <c r="BL43" s="1851"/>
      <c r="BM43" s="1851"/>
      <c r="BN43" s="1851"/>
      <c r="BO43" s="1851"/>
      <c r="BP43" s="1851"/>
      <c r="BQ43" s="1851"/>
      <c r="BR43" s="1851"/>
      <c r="BS43" s="1851"/>
      <c r="BT43" s="1851"/>
      <c r="BU43" s="1851"/>
      <c r="BV43" s="1851"/>
      <c r="BW43" s="1851"/>
      <c r="BX43" s="1851"/>
      <c r="BY43" s="1851"/>
      <c r="BZ43" s="1851"/>
      <c r="CA43" s="1851"/>
      <c r="CB43" s="1851"/>
      <c r="CC43" s="1851"/>
      <c r="CD43" s="1851"/>
      <c r="CE43" s="1851"/>
      <c r="CF43" s="1851"/>
      <c r="CG43" s="1851"/>
      <c r="CH43" s="1851"/>
      <c r="CI43" s="1851"/>
      <c r="CJ43" s="1851"/>
      <c r="CK43" s="1851"/>
      <c r="CL43" s="1851"/>
      <c r="CM43" s="1851"/>
      <c r="CN43" s="1851"/>
      <c r="CO43" s="1851"/>
      <c r="CP43" s="1851"/>
      <c r="CQ43" s="1851"/>
      <c r="CR43" s="679"/>
    </row>
    <row r="44" spans="2:119" s="676" customFormat="1" ht="16.5" customHeight="1" x14ac:dyDescent="0.2">
      <c r="B44" s="1779" t="s">
        <v>57</v>
      </c>
      <c r="C44" s="1780"/>
      <c r="D44" s="1780"/>
      <c r="E44" s="1780"/>
      <c r="F44" s="1780"/>
      <c r="G44" s="1661"/>
      <c r="H44" s="1661"/>
      <c r="I44" s="1661"/>
      <c r="J44" s="1661"/>
      <c r="K44" s="1661"/>
      <c r="L44" s="1661"/>
      <c r="M44" s="1781"/>
      <c r="N44" s="1782" t="s">
        <v>259</v>
      </c>
      <c r="O44" s="1783"/>
      <c r="P44" s="1783"/>
      <c r="Q44" s="1783"/>
      <c r="R44" s="1783"/>
      <c r="S44" s="1783"/>
      <c r="T44" s="1783"/>
      <c r="U44" s="1784"/>
      <c r="V44" s="1716" t="str">
        <f>IF('INGRESO DE DATOS'!E165&lt;&gt;"",'INGRESO DE DATOS'!E165,"")</f>
        <v/>
      </c>
      <c r="W44" s="1717"/>
      <c r="X44" s="1717"/>
      <c r="Y44" s="1717"/>
      <c r="Z44" s="1717"/>
      <c r="AA44" s="1717"/>
      <c r="AB44" s="1717"/>
      <c r="AC44" s="1785"/>
      <c r="AD44" s="702"/>
      <c r="AE44" s="1673"/>
      <c r="AF44" s="1673"/>
      <c r="AG44" s="1673"/>
      <c r="AH44" s="1673"/>
      <c r="AI44" s="1673"/>
      <c r="AJ44" s="1673"/>
      <c r="AK44" s="1673"/>
      <c r="AL44" s="1673"/>
      <c r="AM44" s="1673"/>
      <c r="AN44" s="1673"/>
      <c r="AO44" s="1673"/>
      <c r="AP44" s="1673"/>
      <c r="AQ44" s="1673"/>
      <c r="AR44" s="1673"/>
      <c r="AS44" s="1673"/>
      <c r="AT44" s="1673"/>
      <c r="AU44" s="1673"/>
      <c r="AV44" s="1673"/>
      <c r="AW44" s="1673"/>
      <c r="AX44" s="1673"/>
      <c r="AY44" s="1673"/>
      <c r="AZ44" s="1673"/>
      <c r="BA44" s="1673"/>
      <c r="BB44" s="1673"/>
      <c r="BC44" s="1673"/>
      <c r="BD44" s="1673"/>
      <c r="BE44" s="1673"/>
      <c r="BF44" s="1673"/>
      <c r="BG44" s="1673"/>
      <c r="BH44" s="1673"/>
      <c r="BI44" s="1673"/>
      <c r="BJ44" s="1673"/>
      <c r="BK44" s="1673"/>
      <c r="BL44" s="1673"/>
      <c r="BM44" s="1673"/>
      <c r="BN44" s="1673"/>
      <c r="BO44" s="1673"/>
      <c r="BP44" s="1673"/>
      <c r="BQ44" s="1673"/>
      <c r="BR44" s="1673"/>
      <c r="BS44" s="1673"/>
      <c r="BT44" s="1673"/>
      <c r="BU44" s="1673"/>
      <c r="BV44" s="1673"/>
      <c r="BW44" s="1673"/>
      <c r="BX44" s="1673"/>
      <c r="BY44" s="1673"/>
      <c r="BZ44" s="1673"/>
      <c r="CA44" s="1673"/>
      <c r="CB44" s="1673"/>
      <c r="CC44" s="1673"/>
      <c r="CD44" s="1673"/>
      <c r="CE44" s="1673"/>
      <c r="CF44" s="1673"/>
      <c r="CG44" s="1673"/>
      <c r="CH44" s="1673"/>
      <c r="CI44" s="1673"/>
      <c r="CJ44" s="1673"/>
      <c r="CK44" s="1673"/>
      <c r="CL44" s="1673"/>
      <c r="CM44" s="1673"/>
      <c r="CN44" s="1673"/>
      <c r="CO44" s="1673"/>
      <c r="CP44" s="1673"/>
      <c r="CQ44" s="1673"/>
      <c r="CR44" s="704"/>
    </row>
    <row r="45" spans="2:119" s="676" customFormat="1" ht="16.5" customHeight="1" x14ac:dyDescent="0.2">
      <c r="B45" s="1779" t="s">
        <v>58</v>
      </c>
      <c r="C45" s="1780"/>
      <c r="D45" s="1780"/>
      <c r="E45" s="1780"/>
      <c r="F45" s="1780"/>
      <c r="G45" s="1661"/>
      <c r="H45" s="1661"/>
      <c r="I45" s="1661"/>
      <c r="J45" s="1661"/>
      <c r="K45" s="1661"/>
      <c r="L45" s="1661"/>
      <c r="M45" s="1781"/>
      <c r="N45" s="1782" t="s">
        <v>256</v>
      </c>
      <c r="O45" s="1783"/>
      <c r="P45" s="1783"/>
      <c r="Q45" s="1783"/>
      <c r="R45" s="1783"/>
      <c r="S45" s="1783"/>
      <c r="T45" s="1783"/>
      <c r="U45" s="1784"/>
      <c r="V45" s="1716" t="str">
        <f>IF('INGRESO DE DATOS'!E169&lt;&gt;"",'INGRESO DE DATOS'!E169,"")</f>
        <v/>
      </c>
      <c r="W45" s="1717"/>
      <c r="X45" s="1717"/>
      <c r="Y45" s="1717"/>
      <c r="Z45" s="1717"/>
      <c r="AA45" s="1717"/>
      <c r="AB45" s="1717"/>
      <c r="AC45" s="1785"/>
      <c r="AD45" s="705" t="s">
        <v>59</v>
      </c>
      <c r="AE45" s="705"/>
      <c r="AF45" s="705"/>
      <c r="AG45" s="705"/>
      <c r="AH45" s="705"/>
      <c r="AI45" s="1843" t="str">
        <f>IF('INGRESO DE DATOS'!C203&lt;&gt;"",'INGRESO DE DATOS'!C203,"")</f>
        <v/>
      </c>
      <c r="AJ45" s="1843"/>
      <c r="AK45" s="1843"/>
      <c r="AL45" s="1843"/>
      <c r="AM45" s="1843"/>
      <c r="AN45" s="1843"/>
      <c r="AO45" s="1843"/>
      <c r="AP45" s="1843"/>
      <c r="AQ45" s="1843"/>
      <c r="AR45" s="1843"/>
      <c r="AS45" s="1843"/>
      <c r="AT45" s="1843"/>
      <c r="AU45" s="1843"/>
      <c r="AV45" s="1843"/>
      <c r="AW45" s="1843"/>
      <c r="AX45" s="1843"/>
      <c r="AY45" s="1843"/>
      <c r="AZ45" s="1843"/>
      <c r="BA45" s="1843"/>
      <c r="BB45" s="1843"/>
      <c r="BC45" s="1843"/>
      <c r="BD45" s="1843"/>
      <c r="BE45" s="1843"/>
      <c r="BF45" s="1843"/>
      <c r="BG45" s="1843"/>
      <c r="BH45" s="1843"/>
      <c r="BI45" s="1843"/>
      <c r="BJ45" s="1843"/>
      <c r="BK45" s="1843"/>
      <c r="BL45" s="1843"/>
      <c r="BM45" s="1843"/>
      <c r="BN45" s="1843"/>
      <c r="BO45" s="1843"/>
      <c r="BP45" s="1843"/>
      <c r="BQ45" s="1843"/>
      <c r="BR45" s="1843"/>
      <c r="BS45" s="1843"/>
      <c r="BT45" s="1843"/>
      <c r="BU45" s="1843"/>
      <c r="BV45" s="1843"/>
      <c r="BW45" s="1843"/>
      <c r="BX45" s="1843"/>
      <c r="BY45" s="1843"/>
      <c r="BZ45" s="1843"/>
      <c r="CA45" s="1843"/>
      <c r="CB45" s="1843"/>
      <c r="CC45" s="1843"/>
      <c r="CD45" s="1843"/>
      <c r="CE45" s="1843"/>
      <c r="CF45" s="1843"/>
      <c r="CG45" s="1843"/>
      <c r="CH45" s="1843"/>
      <c r="CI45" s="1843"/>
      <c r="CJ45" s="1843"/>
      <c r="CK45" s="1843"/>
      <c r="CL45" s="1843"/>
      <c r="CM45" s="1843"/>
      <c r="CN45" s="1843"/>
      <c r="CO45" s="1843"/>
      <c r="CP45" s="1843"/>
      <c r="CQ45" s="1843"/>
      <c r="CR45" s="706"/>
    </row>
    <row r="46" spans="2:119" s="676" customFormat="1" ht="16.5" customHeight="1" x14ac:dyDescent="0.2">
      <c r="B46" s="1779" t="s">
        <v>60</v>
      </c>
      <c r="C46" s="1780"/>
      <c r="D46" s="1780"/>
      <c r="E46" s="1780"/>
      <c r="F46" s="1780"/>
      <c r="G46" s="1661"/>
      <c r="H46" s="1661"/>
      <c r="I46" s="1661"/>
      <c r="J46" s="1661"/>
      <c r="K46" s="1661"/>
      <c r="L46" s="1661"/>
      <c r="M46" s="1781"/>
      <c r="N46" s="1789" t="s">
        <v>304</v>
      </c>
      <c r="O46" s="1790"/>
      <c r="P46" s="1790"/>
      <c r="Q46" s="1790"/>
      <c r="R46" s="1790"/>
      <c r="S46" s="1790"/>
      <c r="T46" s="1790"/>
      <c r="U46" s="1791"/>
      <c r="V46" s="1798" t="str">
        <f>IF('INGRESO DE DATOS'!E173&lt;&gt;"",'INGRESO DE DATOS'!E173,"")</f>
        <v/>
      </c>
      <c r="W46" s="1799"/>
      <c r="X46" s="1799"/>
      <c r="Y46" s="1799"/>
      <c r="Z46" s="1799"/>
      <c r="AA46" s="1799"/>
      <c r="AB46" s="1799"/>
      <c r="AC46" s="1800"/>
      <c r="AD46" s="673"/>
      <c r="AI46" s="1840" t="s">
        <v>8</v>
      </c>
      <c r="AJ46" s="1840"/>
      <c r="AK46" s="1840"/>
      <c r="AL46" s="1840"/>
      <c r="AM46" s="1840"/>
      <c r="AN46" s="1840"/>
      <c r="AO46" s="1840"/>
      <c r="AP46" s="1840"/>
      <c r="AQ46" s="1840"/>
      <c r="AR46" s="1840"/>
      <c r="AS46" s="1840"/>
      <c r="AT46" s="1840"/>
      <c r="AU46" s="1840"/>
      <c r="AV46" s="1840"/>
      <c r="AW46" s="1840"/>
      <c r="AX46" s="1840"/>
      <c r="AY46" s="1840"/>
      <c r="AZ46" s="1840"/>
      <c r="BA46" s="1840"/>
      <c r="BB46" s="1840"/>
      <c r="BC46" s="1840"/>
      <c r="BD46" s="1840"/>
      <c r="BE46" s="1840"/>
      <c r="BF46" s="1840"/>
      <c r="BG46" s="1840"/>
      <c r="BH46" s="1840"/>
      <c r="BI46" s="1840"/>
      <c r="BJ46" s="1840"/>
      <c r="BK46" s="1840"/>
      <c r="BL46" s="1840"/>
      <c r="BM46" s="1840"/>
      <c r="BN46" s="1840"/>
      <c r="BO46" s="1840"/>
      <c r="BP46" s="1840"/>
      <c r="BQ46" s="1840"/>
      <c r="BR46" s="1840"/>
      <c r="BS46" s="1840"/>
      <c r="BT46" s="1840"/>
      <c r="BU46" s="1840"/>
      <c r="BV46" s="1840"/>
      <c r="BW46" s="1840"/>
      <c r="BX46" s="1840"/>
      <c r="BY46" s="1840"/>
      <c r="BZ46" s="1840"/>
      <c r="CA46" s="1840"/>
      <c r="CB46" s="1840"/>
      <c r="CC46" s="1840"/>
      <c r="CD46" s="1840"/>
      <c r="CE46" s="1840"/>
      <c r="CF46" s="1840"/>
      <c r="CG46" s="1840"/>
      <c r="CH46" s="1840"/>
      <c r="CI46" s="1840"/>
      <c r="CJ46" s="1840"/>
      <c r="CK46" s="1840"/>
      <c r="CL46" s="1840"/>
      <c r="CM46" s="1840"/>
      <c r="CN46" s="1840"/>
      <c r="CO46" s="1840"/>
      <c r="CP46" s="1840"/>
      <c r="CQ46" s="1840"/>
      <c r="CR46" s="679"/>
    </row>
    <row r="47" spans="2:119" s="676" customFormat="1" ht="11.25" customHeight="1" x14ac:dyDescent="0.2">
      <c r="B47" s="1771" t="s">
        <v>70</v>
      </c>
      <c r="C47" s="1772"/>
      <c r="D47" s="1772"/>
      <c r="E47" s="1772"/>
      <c r="F47" s="1772"/>
      <c r="G47" s="1775"/>
      <c r="H47" s="1775"/>
      <c r="I47" s="1775"/>
      <c r="J47" s="1775"/>
      <c r="K47" s="1775"/>
      <c r="L47" s="1775"/>
      <c r="M47" s="1776"/>
      <c r="N47" s="1792"/>
      <c r="O47" s="1793"/>
      <c r="P47" s="1793"/>
      <c r="Q47" s="1793"/>
      <c r="R47" s="1793"/>
      <c r="S47" s="1793"/>
      <c r="T47" s="1793"/>
      <c r="U47" s="1794"/>
      <c r="V47" s="1801"/>
      <c r="W47" s="1802"/>
      <c r="X47" s="1802"/>
      <c r="Y47" s="1802"/>
      <c r="Z47" s="1802"/>
      <c r="AA47" s="1802"/>
      <c r="AB47" s="1802"/>
      <c r="AC47" s="1803"/>
      <c r="AD47" s="707" t="s">
        <v>61</v>
      </c>
      <c r="AE47" s="708"/>
      <c r="AF47" s="708"/>
      <c r="AG47" s="708"/>
      <c r="AH47" s="708"/>
      <c r="AI47" s="1841"/>
      <c r="AJ47" s="1841"/>
      <c r="AK47" s="1841"/>
      <c r="AL47" s="1841"/>
      <c r="AM47" s="1841"/>
      <c r="AN47" s="1841"/>
      <c r="AO47" s="1841"/>
      <c r="AP47" s="1841"/>
      <c r="AQ47" s="1841"/>
      <c r="AR47" s="1841"/>
      <c r="AS47" s="1841"/>
      <c r="AT47" s="1841"/>
      <c r="AU47" s="1841"/>
      <c r="AV47" s="1841"/>
      <c r="AW47" s="1841"/>
      <c r="AX47" s="1841"/>
      <c r="AY47" s="1841"/>
      <c r="AZ47" s="1841"/>
      <c r="BA47" s="1841"/>
      <c r="BB47" s="1841"/>
      <c r="BC47" s="1841"/>
      <c r="BD47" s="1841"/>
      <c r="BE47" s="1841"/>
      <c r="BF47" s="1841"/>
      <c r="BG47" s="1841"/>
      <c r="BH47" s="1841"/>
      <c r="BI47" s="1841"/>
      <c r="BJ47" s="1841"/>
      <c r="BK47" s="1841"/>
      <c r="BL47" s="1841"/>
      <c r="BM47" s="1841"/>
      <c r="BN47" s="1841"/>
      <c r="BO47" s="1841"/>
      <c r="BP47" s="1841"/>
      <c r="BQ47" s="1841"/>
      <c r="BR47" s="1841"/>
      <c r="BS47" s="1841"/>
      <c r="BT47" s="1841"/>
      <c r="BU47" s="1841"/>
      <c r="BV47" s="1841"/>
      <c r="BW47" s="1841"/>
      <c r="BX47" s="1841"/>
      <c r="BY47" s="1841"/>
      <c r="BZ47" s="1841"/>
      <c r="CA47" s="1841"/>
      <c r="CB47" s="1841"/>
      <c r="CC47" s="1841"/>
      <c r="CD47" s="1841"/>
      <c r="CE47" s="1841"/>
      <c r="CF47" s="1841"/>
      <c r="CG47" s="1841"/>
      <c r="CH47" s="1841"/>
      <c r="CI47" s="1841"/>
      <c r="CJ47" s="1841"/>
      <c r="CK47" s="1841"/>
      <c r="CL47" s="1841"/>
      <c r="CM47" s="1841"/>
      <c r="CN47" s="1841"/>
      <c r="CO47" s="1841"/>
      <c r="CP47" s="1841"/>
      <c r="CQ47" s="1841"/>
      <c r="CR47" s="706"/>
    </row>
    <row r="48" spans="2:119" s="676" customFormat="1" ht="10.5" customHeight="1" x14ac:dyDescent="0.2">
      <c r="B48" s="1773"/>
      <c r="C48" s="1774"/>
      <c r="D48" s="1774"/>
      <c r="E48" s="1774"/>
      <c r="F48" s="1774"/>
      <c r="G48" s="1777"/>
      <c r="H48" s="1777"/>
      <c r="I48" s="1777"/>
      <c r="J48" s="1777"/>
      <c r="K48" s="1777"/>
      <c r="L48" s="1777"/>
      <c r="M48" s="1778"/>
      <c r="N48" s="1795"/>
      <c r="O48" s="1796"/>
      <c r="P48" s="1796"/>
      <c r="Q48" s="1796"/>
      <c r="R48" s="1796"/>
      <c r="S48" s="1796"/>
      <c r="T48" s="1796"/>
      <c r="U48" s="1797"/>
      <c r="V48" s="1804"/>
      <c r="W48" s="1805"/>
      <c r="X48" s="1805"/>
      <c r="Y48" s="1805"/>
      <c r="Z48" s="1805"/>
      <c r="AA48" s="1805"/>
      <c r="AB48" s="1805"/>
      <c r="AC48" s="1806"/>
      <c r="AD48" s="702"/>
      <c r="AE48" s="703"/>
      <c r="AF48" s="703"/>
      <c r="AG48" s="703"/>
      <c r="AH48" s="703"/>
      <c r="AI48" s="1840" t="s">
        <v>8</v>
      </c>
      <c r="AJ48" s="1840"/>
      <c r="AK48" s="1840"/>
      <c r="AL48" s="1840"/>
      <c r="AM48" s="1840"/>
      <c r="AN48" s="1840"/>
      <c r="AO48" s="1840"/>
      <c r="AP48" s="1840"/>
      <c r="AQ48" s="1840"/>
      <c r="AR48" s="1840"/>
      <c r="AS48" s="1840"/>
      <c r="AT48" s="1840"/>
      <c r="AU48" s="1840"/>
      <c r="AV48" s="1840"/>
      <c r="AW48" s="1840"/>
      <c r="AX48" s="1840"/>
      <c r="AY48" s="1840"/>
      <c r="AZ48" s="1840"/>
      <c r="BA48" s="1840"/>
      <c r="BB48" s="1840"/>
      <c r="BC48" s="1840"/>
      <c r="BD48" s="1840"/>
      <c r="BE48" s="1840"/>
      <c r="BF48" s="1840"/>
      <c r="BG48" s="1840"/>
      <c r="BH48" s="1840"/>
      <c r="BI48" s="1840"/>
      <c r="BJ48" s="1840"/>
      <c r="BK48" s="1840"/>
      <c r="BL48" s="1840"/>
      <c r="BM48" s="1840"/>
      <c r="BN48" s="1840"/>
      <c r="BO48" s="1840"/>
      <c r="BP48" s="1840"/>
      <c r="BQ48" s="1840"/>
      <c r="BR48" s="1840"/>
      <c r="BS48" s="1840"/>
      <c r="BT48" s="1840"/>
      <c r="BU48" s="1840"/>
      <c r="BV48" s="1840"/>
      <c r="BW48" s="1840"/>
      <c r="BX48" s="1840"/>
      <c r="BY48" s="1840"/>
      <c r="BZ48" s="1840"/>
      <c r="CA48" s="1840"/>
      <c r="CB48" s="1840"/>
      <c r="CC48" s="1840"/>
      <c r="CD48" s="1840"/>
      <c r="CE48" s="1840"/>
      <c r="CF48" s="1840"/>
      <c r="CG48" s="1840"/>
      <c r="CH48" s="1840"/>
      <c r="CI48" s="1840"/>
      <c r="CJ48" s="1840"/>
      <c r="CK48" s="1840"/>
      <c r="CL48" s="1840"/>
      <c r="CM48" s="1840"/>
      <c r="CN48" s="1840"/>
      <c r="CO48" s="1840"/>
      <c r="CP48" s="1840"/>
      <c r="CQ48" s="1840"/>
      <c r="CR48" s="709"/>
    </row>
    <row r="49" spans="2:96" s="676" customFormat="1" ht="9.75" customHeight="1" x14ac:dyDescent="0.2">
      <c r="B49" s="1704" t="s">
        <v>290</v>
      </c>
      <c r="C49" s="1704"/>
      <c r="D49" s="1704"/>
      <c r="E49" s="1704"/>
      <c r="F49" s="1704"/>
      <c r="G49" s="1704"/>
      <c r="H49" s="1704"/>
      <c r="I49" s="1704"/>
      <c r="J49" s="1704"/>
      <c r="K49" s="1704"/>
      <c r="L49" s="1704"/>
      <c r="M49" s="1704"/>
      <c r="N49" s="1705"/>
      <c r="O49" s="1705"/>
      <c r="P49" s="1705"/>
      <c r="Q49" s="1705"/>
      <c r="R49" s="1705"/>
      <c r="S49" s="1705"/>
      <c r="T49" s="1705"/>
      <c r="U49" s="1705"/>
      <c r="V49" s="1705"/>
      <c r="CL49" s="1647" t="s">
        <v>305</v>
      </c>
      <c r="CM49" s="1647"/>
      <c r="CN49" s="1647"/>
      <c r="CO49" s="1647"/>
      <c r="CP49" s="1647"/>
      <c r="CQ49" s="1647"/>
      <c r="CR49" s="1648"/>
    </row>
    <row r="50" spans="2:96" s="676" customFormat="1" ht="12" x14ac:dyDescent="0.2"/>
    <row r="52" spans="2:96" x14ac:dyDescent="0.2">
      <c r="U52" s="680"/>
    </row>
  </sheetData>
  <sheetProtection password="D037" sheet="1" objects="1" scenarios="1"/>
  <mergeCells count="536">
    <mergeCell ref="B45:F45"/>
    <mergeCell ref="G45:M45"/>
    <mergeCell ref="N45:U45"/>
    <mergeCell ref="V45:AC45"/>
    <mergeCell ref="AE43:CQ43"/>
    <mergeCell ref="N44:U44"/>
    <mergeCell ref="V44:AC44"/>
    <mergeCell ref="AE44:CQ44"/>
    <mergeCell ref="B49:V49"/>
    <mergeCell ref="CL49:CR49"/>
    <mergeCell ref="B47:F48"/>
    <mergeCell ref="G47:M48"/>
    <mergeCell ref="B46:F46"/>
    <mergeCell ref="G46:M46"/>
    <mergeCell ref="AI45:CQ45"/>
    <mergeCell ref="N46:U48"/>
    <mergeCell ref="V46:AC48"/>
    <mergeCell ref="AI46:CQ46"/>
    <mergeCell ref="AI47:CQ47"/>
    <mergeCell ref="AI48:CQ48"/>
    <mergeCell ref="B44:F44"/>
    <mergeCell ref="G44:M44"/>
    <mergeCell ref="B43:F43"/>
    <mergeCell ref="AQ39:AV39"/>
    <mergeCell ref="AW39:AZ39"/>
    <mergeCell ref="BA39:BF39"/>
    <mergeCell ref="H41:L41"/>
    <mergeCell ref="BX39:CD39"/>
    <mergeCell ref="CE39:CK39"/>
    <mergeCell ref="AJ39:AP39"/>
    <mergeCell ref="BG39:BK39"/>
    <mergeCell ref="N40:AC42"/>
    <mergeCell ref="AM40:CQ40"/>
    <mergeCell ref="CL39:CR39"/>
    <mergeCell ref="BL39:BQ39"/>
    <mergeCell ref="BR39:BW39"/>
    <mergeCell ref="B39:E39"/>
    <mergeCell ref="F39:K39"/>
    <mergeCell ref="L39:P39"/>
    <mergeCell ref="Q39:V39"/>
    <mergeCell ref="W39:AB39"/>
    <mergeCell ref="AC39:AI39"/>
    <mergeCell ref="G43:M43"/>
    <mergeCell ref="N43:U43"/>
    <mergeCell ref="V43:AC43"/>
    <mergeCell ref="CL38:CR38"/>
    <mergeCell ref="BX38:CD38"/>
    <mergeCell ref="CE38:CK38"/>
    <mergeCell ref="B40:F42"/>
    <mergeCell ref="G40:M40"/>
    <mergeCell ref="AE41:CQ42"/>
    <mergeCell ref="CL37:CR37"/>
    <mergeCell ref="B38:K38"/>
    <mergeCell ref="L38:P38"/>
    <mergeCell ref="Q38:V38"/>
    <mergeCell ref="W38:AB38"/>
    <mergeCell ref="AC38:AI38"/>
    <mergeCell ref="AJ38:AP38"/>
    <mergeCell ref="AQ38:AV38"/>
    <mergeCell ref="AW38:AZ38"/>
    <mergeCell ref="AC37:AI37"/>
    <mergeCell ref="AJ37:AP37"/>
    <mergeCell ref="AQ37:AV37"/>
    <mergeCell ref="AW37:AZ37"/>
    <mergeCell ref="BA37:BF37"/>
    <mergeCell ref="BG37:BK37"/>
    <mergeCell ref="BA38:BF38"/>
    <mergeCell ref="BG38:BK38"/>
    <mergeCell ref="BL38:BQ38"/>
    <mergeCell ref="BR38:BW38"/>
    <mergeCell ref="BR37:BW37"/>
    <mergeCell ref="BX37:CD37"/>
    <mergeCell ref="CE37:CK37"/>
    <mergeCell ref="B37:E37"/>
    <mergeCell ref="F37:K37"/>
    <mergeCell ref="L37:P37"/>
    <mergeCell ref="Q37:V37"/>
    <mergeCell ref="W37:AB37"/>
    <mergeCell ref="BL37:BQ37"/>
    <mergeCell ref="CL36:CR36"/>
    <mergeCell ref="CL35:CR35"/>
    <mergeCell ref="B36:E36"/>
    <mergeCell ref="F36:K36"/>
    <mergeCell ref="L36:P36"/>
    <mergeCell ref="Q36:V36"/>
    <mergeCell ref="W36:AB36"/>
    <mergeCell ref="AC36:AI36"/>
    <mergeCell ref="AJ36:AP36"/>
    <mergeCell ref="AQ36:AV36"/>
    <mergeCell ref="AW36:BF36"/>
    <mergeCell ref="BA35:BF35"/>
    <mergeCell ref="BG35:BK35"/>
    <mergeCell ref="BL35:BQ35"/>
    <mergeCell ref="BR35:BW35"/>
    <mergeCell ref="BX35:CD35"/>
    <mergeCell ref="AW35:AZ35"/>
    <mergeCell ref="BG36:BK36"/>
    <mergeCell ref="BL36:BQ36"/>
    <mergeCell ref="BR36:BW36"/>
    <mergeCell ref="CE35:CK35"/>
    <mergeCell ref="BX36:CD36"/>
    <mergeCell ref="CE36:CK36"/>
    <mergeCell ref="CL34:CR34"/>
    <mergeCell ref="B35:E35"/>
    <mergeCell ref="F35:K35"/>
    <mergeCell ref="L35:P35"/>
    <mergeCell ref="Q35:V35"/>
    <mergeCell ref="W35:AB35"/>
    <mergeCell ref="AC35:AI35"/>
    <mergeCell ref="AJ35:AP35"/>
    <mergeCell ref="AQ35:AV35"/>
    <mergeCell ref="BA34:BF34"/>
    <mergeCell ref="BG34:BK34"/>
    <mergeCell ref="BL34:BQ34"/>
    <mergeCell ref="BR34:BW34"/>
    <mergeCell ref="BX34:CD34"/>
    <mergeCell ref="CE34:CK34"/>
    <mergeCell ref="B34:E34"/>
    <mergeCell ref="F34:K34"/>
    <mergeCell ref="L34:P34"/>
    <mergeCell ref="Q34:V34"/>
    <mergeCell ref="W34:AB34"/>
    <mergeCell ref="AC34:AI34"/>
    <mergeCell ref="AJ34:AP34"/>
    <mergeCell ref="AQ34:AV34"/>
    <mergeCell ref="AW34:AZ34"/>
    <mergeCell ref="B33:E33"/>
    <mergeCell ref="F33:K33"/>
    <mergeCell ref="L33:P33"/>
    <mergeCell ref="Q33:V33"/>
    <mergeCell ref="W33:AB33"/>
    <mergeCell ref="AC33:AI33"/>
    <mergeCell ref="AJ33:AP33"/>
    <mergeCell ref="AW33:AZ33"/>
    <mergeCell ref="BA32:BF32"/>
    <mergeCell ref="AQ32:AV32"/>
    <mergeCell ref="AW32:AZ32"/>
    <mergeCell ref="B32:K32"/>
    <mergeCell ref="L32:P32"/>
    <mergeCell ref="Q32:V32"/>
    <mergeCell ref="W32:AB32"/>
    <mergeCell ref="AC32:AI32"/>
    <mergeCell ref="AJ32:AP32"/>
    <mergeCell ref="CL33:CR33"/>
    <mergeCell ref="BA33:BF33"/>
    <mergeCell ref="BG33:BK33"/>
    <mergeCell ref="BL33:BQ33"/>
    <mergeCell ref="BR33:BW33"/>
    <mergeCell ref="BX33:CD33"/>
    <mergeCell ref="CE33:CK33"/>
    <mergeCell ref="AQ33:AV33"/>
    <mergeCell ref="CL31:CR31"/>
    <mergeCell ref="BG31:BK31"/>
    <mergeCell ref="BL31:BQ31"/>
    <mergeCell ref="BR31:BW31"/>
    <mergeCell ref="BX31:CD31"/>
    <mergeCell ref="AW31:AZ31"/>
    <mergeCell ref="BX32:CD32"/>
    <mergeCell ref="CL32:CR32"/>
    <mergeCell ref="BG32:BK32"/>
    <mergeCell ref="BL32:BQ32"/>
    <mergeCell ref="BR32:BW32"/>
    <mergeCell ref="B31:E31"/>
    <mergeCell ref="F31:K31"/>
    <mergeCell ref="CE32:CK32"/>
    <mergeCell ref="Q28:V28"/>
    <mergeCell ref="W28:AB28"/>
    <mergeCell ref="AC28:AI28"/>
    <mergeCell ref="AJ28:AP28"/>
    <mergeCell ref="BR29:BW29"/>
    <mergeCell ref="BX28:CD28"/>
    <mergeCell ref="CE31:CK31"/>
    <mergeCell ref="BA31:BF31"/>
    <mergeCell ref="AC30:AI30"/>
    <mergeCell ref="AJ31:AP31"/>
    <mergeCell ref="AQ31:AV31"/>
    <mergeCell ref="L31:P31"/>
    <mergeCell ref="Q31:V31"/>
    <mergeCell ref="W31:AB31"/>
    <mergeCell ref="AC31:AI31"/>
    <mergeCell ref="AJ30:AP30"/>
    <mergeCell ref="Q29:V29"/>
    <mergeCell ref="W29:AB29"/>
    <mergeCell ref="AW30:BF30"/>
    <mergeCell ref="AQ29:AV29"/>
    <mergeCell ref="B30:E30"/>
    <mergeCell ref="F28:K28"/>
    <mergeCell ref="F30:K30"/>
    <mergeCell ref="L30:P30"/>
    <mergeCell ref="Q30:V30"/>
    <mergeCell ref="W30:AB30"/>
    <mergeCell ref="L29:P29"/>
    <mergeCell ref="BR27:BW27"/>
    <mergeCell ref="B28:E28"/>
    <mergeCell ref="L28:P28"/>
    <mergeCell ref="B29:E29"/>
    <mergeCell ref="F29:K29"/>
    <mergeCell ref="B27:E27"/>
    <mergeCell ref="F27:K27"/>
    <mergeCell ref="L27:P27"/>
    <mergeCell ref="Q27:V27"/>
    <mergeCell ref="W27:AB27"/>
    <mergeCell ref="BG30:BK30"/>
    <mergeCell ref="BL30:BQ30"/>
    <mergeCell ref="BR30:BW30"/>
    <mergeCell ref="AQ30:AV30"/>
    <mergeCell ref="BG28:BK28"/>
    <mergeCell ref="BL28:BQ28"/>
    <mergeCell ref="BA28:BF28"/>
    <mergeCell ref="BR26:BW26"/>
    <mergeCell ref="BX27:CD27"/>
    <mergeCell ref="CE27:CK27"/>
    <mergeCell ref="AC29:AI29"/>
    <mergeCell ref="AJ29:AP29"/>
    <mergeCell ref="AQ28:AV28"/>
    <mergeCell ref="BA29:BF29"/>
    <mergeCell ref="BG29:BK29"/>
    <mergeCell ref="BL29:BQ29"/>
    <mergeCell ref="AJ27:AP27"/>
    <mergeCell ref="AQ26:AV26"/>
    <mergeCell ref="AW26:AZ26"/>
    <mergeCell ref="AW29:AZ29"/>
    <mergeCell ref="AQ27:AV27"/>
    <mergeCell ref="AW27:AZ27"/>
    <mergeCell ref="AC27:AI27"/>
    <mergeCell ref="BA27:BF27"/>
    <mergeCell ref="BG27:BK27"/>
    <mergeCell ref="BL27:BQ27"/>
    <mergeCell ref="BR28:BW28"/>
    <mergeCell ref="BX29:CD29"/>
    <mergeCell ref="CE29:CK29"/>
    <mergeCell ref="CE28:CK28"/>
    <mergeCell ref="AW28:AZ28"/>
    <mergeCell ref="BA26:BF26"/>
    <mergeCell ref="BG26:BK26"/>
    <mergeCell ref="BL26:BQ26"/>
    <mergeCell ref="B26:K26"/>
    <mergeCell ref="L26:P26"/>
    <mergeCell ref="Q26:V26"/>
    <mergeCell ref="W26:AB26"/>
    <mergeCell ref="AC26:AI26"/>
    <mergeCell ref="AJ26:AP26"/>
    <mergeCell ref="B25:E25"/>
    <mergeCell ref="F25:K25"/>
    <mergeCell ref="L25:P25"/>
    <mergeCell ref="Q25:V25"/>
    <mergeCell ref="W25:AB25"/>
    <mergeCell ref="AC25:AI25"/>
    <mergeCell ref="CL23:CR23"/>
    <mergeCell ref="AC23:AI23"/>
    <mergeCell ref="AJ23:AP23"/>
    <mergeCell ref="AJ25:AP25"/>
    <mergeCell ref="AQ25:AV25"/>
    <mergeCell ref="AW25:AZ25"/>
    <mergeCell ref="BA25:BF25"/>
    <mergeCell ref="BG25:BK25"/>
    <mergeCell ref="BL25:BQ25"/>
    <mergeCell ref="BR23:BW23"/>
    <mergeCell ref="BX23:CD23"/>
    <mergeCell ref="BL24:BQ24"/>
    <mergeCell ref="BR24:BW24"/>
    <mergeCell ref="BX24:CD24"/>
    <mergeCell ref="CE23:CK23"/>
    <mergeCell ref="BG24:BK24"/>
    <mergeCell ref="BG23:BK23"/>
    <mergeCell ref="B23:E23"/>
    <mergeCell ref="B24:E24"/>
    <mergeCell ref="F24:K24"/>
    <mergeCell ref="L24:P24"/>
    <mergeCell ref="Q24:V24"/>
    <mergeCell ref="W24:AB24"/>
    <mergeCell ref="AC24:AI24"/>
    <mergeCell ref="AJ24:AP24"/>
    <mergeCell ref="AQ24:AV24"/>
    <mergeCell ref="AW24:BF24"/>
    <mergeCell ref="BA22:BF22"/>
    <mergeCell ref="BG22:BK22"/>
    <mergeCell ref="F23:K23"/>
    <mergeCell ref="CE24:CK24"/>
    <mergeCell ref="CL24:CR24"/>
    <mergeCell ref="BR25:BW25"/>
    <mergeCell ref="BX25:CD25"/>
    <mergeCell ref="CE25:CK25"/>
    <mergeCell ref="CL25:CR25"/>
    <mergeCell ref="BL23:BQ23"/>
    <mergeCell ref="AQ23:AV23"/>
    <mergeCell ref="AW23:AZ23"/>
    <mergeCell ref="BA23:BF23"/>
    <mergeCell ref="L23:P23"/>
    <mergeCell ref="Q23:V23"/>
    <mergeCell ref="W23:AB23"/>
    <mergeCell ref="CL20:CR20"/>
    <mergeCell ref="BG20:BK20"/>
    <mergeCell ref="BL20:BQ20"/>
    <mergeCell ref="BR20:BW20"/>
    <mergeCell ref="AQ21:AV21"/>
    <mergeCell ref="B21:E21"/>
    <mergeCell ref="F21:K21"/>
    <mergeCell ref="L21:P21"/>
    <mergeCell ref="Q21:V21"/>
    <mergeCell ref="BG21:BK21"/>
    <mergeCell ref="AJ21:AP21"/>
    <mergeCell ref="AQ20:AV20"/>
    <mergeCell ref="AW20:AZ20"/>
    <mergeCell ref="BA20:BF20"/>
    <mergeCell ref="AW21:AZ21"/>
    <mergeCell ref="BA21:BF21"/>
    <mergeCell ref="CL21:CR21"/>
    <mergeCell ref="B20:K20"/>
    <mergeCell ref="L20:P20"/>
    <mergeCell ref="AQ18:AV18"/>
    <mergeCell ref="AJ19:AP19"/>
    <mergeCell ref="AQ19:AV19"/>
    <mergeCell ref="AW19:AZ19"/>
    <mergeCell ref="BR18:BW18"/>
    <mergeCell ref="BX18:CD18"/>
    <mergeCell ref="B22:E22"/>
    <mergeCell ref="F22:K22"/>
    <mergeCell ref="L22:P22"/>
    <mergeCell ref="Q22:V22"/>
    <mergeCell ref="W22:AB22"/>
    <mergeCell ref="AC22:AI22"/>
    <mergeCell ref="BL22:BQ22"/>
    <mergeCell ref="BR22:BW22"/>
    <mergeCell ref="AJ22:AP22"/>
    <mergeCell ref="AQ22:AV22"/>
    <mergeCell ref="AW22:AZ22"/>
    <mergeCell ref="BX22:CD22"/>
    <mergeCell ref="Q20:V20"/>
    <mergeCell ref="W20:AB20"/>
    <mergeCell ref="AC20:AI20"/>
    <mergeCell ref="AJ20:AP20"/>
    <mergeCell ref="W21:AB21"/>
    <mergeCell ref="AC21:AI21"/>
    <mergeCell ref="AW18:BF18"/>
    <mergeCell ref="BG18:BK18"/>
    <mergeCell ref="BL18:BQ18"/>
    <mergeCell ref="BR19:BW19"/>
    <mergeCell ref="CE21:CK21"/>
    <mergeCell ref="BL21:BQ21"/>
    <mergeCell ref="BR21:BW21"/>
    <mergeCell ref="BX20:CD20"/>
    <mergeCell ref="CE20:CK20"/>
    <mergeCell ref="BX19:CD19"/>
    <mergeCell ref="CE19:CK19"/>
    <mergeCell ref="BX21:CD21"/>
    <mergeCell ref="CL19:CR19"/>
    <mergeCell ref="BA19:BF19"/>
    <mergeCell ref="BG19:BK19"/>
    <mergeCell ref="BL19:BQ19"/>
    <mergeCell ref="CL18:CR18"/>
    <mergeCell ref="AC18:AI18"/>
    <mergeCell ref="AJ18:AP18"/>
    <mergeCell ref="B17:E17"/>
    <mergeCell ref="F17:K17"/>
    <mergeCell ref="L17:P17"/>
    <mergeCell ref="Q17:V17"/>
    <mergeCell ref="W17:AB17"/>
    <mergeCell ref="B18:E18"/>
    <mergeCell ref="F18:K18"/>
    <mergeCell ref="L18:P18"/>
    <mergeCell ref="Q18:V18"/>
    <mergeCell ref="W18:AB18"/>
    <mergeCell ref="B19:E19"/>
    <mergeCell ref="F19:K19"/>
    <mergeCell ref="L19:P19"/>
    <mergeCell ref="Q19:V19"/>
    <mergeCell ref="W19:AB19"/>
    <mergeCell ref="AC19:AI19"/>
    <mergeCell ref="AC17:AI17"/>
    <mergeCell ref="BG16:BK16"/>
    <mergeCell ref="AJ17:AP17"/>
    <mergeCell ref="AQ17:AV17"/>
    <mergeCell ref="AW17:AZ17"/>
    <mergeCell ref="BL17:BQ17"/>
    <mergeCell ref="BX17:CD17"/>
    <mergeCell ref="CE17:CK17"/>
    <mergeCell ref="CL17:CR17"/>
    <mergeCell ref="BA17:BF17"/>
    <mergeCell ref="BG17:BK17"/>
    <mergeCell ref="AJ16:AP16"/>
    <mergeCell ref="AQ16:AV16"/>
    <mergeCell ref="AW16:AZ16"/>
    <mergeCell ref="CE16:CK16"/>
    <mergeCell ref="CL16:CR16"/>
    <mergeCell ref="BL16:BQ16"/>
    <mergeCell ref="BR16:BW16"/>
    <mergeCell ref="BX16:CD16"/>
    <mergeCell ref="BR17:BW17"/>
    <mergeCell ref="L16:P16"/>
    <mergeCell ref="Q16:V16"/>
    <mergeCell ref="W16:AB16"/>
    <mergeCell ref="AC15:AI15"/>
    <mergeCell ref="AC14:AI14"/>
    <mergeCell ref="B16:E16"/>
    <mergeCell ref="F16:K16"/>
    <mergeCell ref="AC16:AI16"/>
    <mergeCell ref="BA16:BF16"/>
    <mergeCell ref="AJ15:AP15"/>
    <mergeCell ref="AQ15:AV15"/>
    <mergeCell ref="AW15:AZ15"/>
    <mergeCell ref="B15:E15"/>
    <mergeCell ref="F15:K15"/>
    <mergeCell ref="L15:P15"/>
    <mergeCell ref="Q15:V15"/>
    <mergeCell ref="W15:AB15"/>
    <mergeCell ref="AJ14:AP14"/>
    <mergeCell ref="AQ14:AV14"/>
    <mergeCell ref="AW14:AZ14"/>
    <mergeCell ref="L14:P14"/>
    <mergeCell ref="Q14:V14"/>
    <mergeCell ref="W14:AB14"/>
    <mergeCell ref="B14:E14"/>
    <mergeCell ref="F14:K14"/>
    <mergeCell ref="B11:E13"/>
    <mergeCell ref="F11:K13"/>
    <mergeCell ref="L11:P13"/>
    <mergeCell ref="Q11:V13"/>
    <mergeCell ref="W11:AB11"/>
    <mergeCell ref="X12:AA12"/>
    <mergeCell ref="CE11:CK11"/>
    <mergeCell ref="CL11:CR11"/>
    <mergeCell ref="AD12:AH12"/>
    <mergeCell ref="AJ11:AP11"/>
    <mergeCell ref="AQ11:AV11"/>
    <mergeCell ref="AW11:AZ13"/>
    <mergeCell ref="BA11:BF13"/>
    <mergeCell ref="BG11:BK13"/>
    <mergeCell ref="BL11:BQ13"/>
    <mergeCell ref="AC11:AI11"/>
    <mergeCell ref="BY12:CC12"/>
    <mergeCell ref="CF12:CJ12"/>
    <mergeCell ref="AK12:AO12"/>
    <mergeCell ref="AS12:AV12"/>
    <mergeCell ref="BS12:BV12"/>
    <mergeCell ref="AQ13:AV13"/>
    <mergeCell ref="BR11:BW11"/>
    <mergeCell ref="BX11:CD11"/>
    <mergeCell ref="F9:G9"/>
    <mergeCell ref="AQ7:AR7"/>
    <mergeCell ref="AS7:AX7"/>
    <mergeCell ref="AY7:AZ7"/>
    <mergeCell ref="BA7:BO7"/>
    <mergeCell ref="L9:M9"/>
    <mergeCell ref="S9:T9"/>
    <mergeCell ref="Y9:Z9"/>
    <mergeCell ref="AV9:AW9"/>
    <mergeCell ref="BD9:BE9"/>
    <mergeCell ref="BJ9:BK9"/>
    <mergeCell ref="AN9:AO9"/>
    <mergeCell ref="CG2:CR3"/>
    <mergeCell ref="CG4:CR4"/>
    <mergeCell ref="CG5:CR5"/>
    <mergeCell ref="BV2:CF3"/>
    <mergeCell ref="BV4:CF4"/>
    <mergeCell ref="BQ9:BR9"/>
    <mergeCell ref="O7:R7"/>
    <mergeCell ref="S7:T7"/>
    <mergeCell ref="U7:AD7"/>
    <mergeCell ref="AE7:AF7"/>
    <mergeCell ref="AG7:AP7"/>
    <mergeCell ref="F2:BU3"/>
    <mergeCell ref="F4:BU5"/>
    <mergeCell ref="BP7:BQ7"/>
    <mergeCell ref="BR7:BX7"/>
    <mergeCell ref="BV5:CF5"/>
    <mergeCell ref="BW9:BX9"/>
    <mergeCell ref="CF9:CG9"/>
    <mergeCell ref="CO9:CP9"/>
    <mergeCell ref="BY7:BZ7"/>
    <mergeCell ref="CA7:CF7"/>
    <mergeCell ref="CG7:CH7"/>
    <mergeCell ref="CI7:CN7"/>
    <mergeCell ref="CO7:CP7"/>
    <mergeCell ref="BA14:BF14"/>
    <mergeCell ref="BG14:BK14"/>
    <mergeCell ref="BL15:BQ15"/>
    <mergeCell ref="BR15:BW15"/>
    <mergeCell ref="BX15:CD15"/>
    <mergeCell ref="CE15:CK15"/>
    <mergeCell ref="BA15:BF15"/>
    <mergeCell ref="BG15:BK15"/>
    <mergeCell ref="BL14:BQ14"/>
    <mergeCell ref="BX14:CD14"/>
    <mergeCell ref="CE14:CK14"/>
    <mergeCell ref="CL14:CR14"/>
    <mergeCell ref="CL15:CR15"/>
    <mergeCell ref="CO12:CR12"/>
    <mergeCell ref="CL13:CQ13"/>
    <mergeCell ref="BR14:BW14"/>
    <mergeCell ref="CZ18:DH18"/>
    <mergeCell ref="DI18:DQ18"/>
    <mergeCell ref="DI14:DQ14"/>
    <mergeCell ref="DI15:DQ15"/>
    <mergeCell ref="DI16:DQ16"/>
    <mergeCell ref="CE18:CK18"/>
    <mergeCell ref="CZ19:DH19"/>
    <mergeCell ref="DI19:DQ19"/>
    <mergeCell ref="CZ20:DH20"/>
    <mergeCell ref="DI20:DQ20"/>
    <mergeCell ref="CZ17:DH17"/>
    <mergeCell ref="CZ14:DH14"/>
    <mergeCell ref="CZ15:DH15"/>
    <mergeCell ref="CZ16:DH16"/>
    <mergeCell ref="CZ21:DH21"/>
    <mergeCell ref="DI21:DQ21"/>
    <mergeCell ref="DI17:DQ17"/>
    <mergeCell ref="BX30:CD30"/>
    <mergeCell ref="DI28:DQ28"/>
    <mergeCell ref="CZ29:DH29"/>
    <mergeCell ref="DI29:DQ29"/>
    <mergeCell ref="CZ30:DH30"/>
    <mergeCell ref="DI30:DQ30"/>
    <mergeCell ref="CZ25:DH25"/>
    <mergeCell ref="DI25:DQ25"/>
    <mergeCell ref="CZ26:DH26"/>
    <mergeCell ref="DI26:DQ26"/>
    <mergeCell ref="CZ27:DH27"/>
    <mergeCell ref="CZ28:DH28"/>
    <mergeCell ref="CL26:CR26"/>
    <mergeCell ref="BX26:CD26"/>
    <mergeCell ref="CE26:CK26"/>
    <mergeCell ref="CL28:CR28"/>
    <mergeCell ref="CL27:CR27"/>
    <mergeCell ref="CL29:CR29"/>
    <mergeCell ref="CL30:CR30"/>
    <mergeCell ref="CE30:CK30"/>
    <mergeCell ref="DI27:DQ27"/>
    <mergeCell ref="CZ23:DH23"/>
    <mergeCell ref="DI23:DQ23"/>
    <mergeCell ref="CZ24:DH24"/>
    <mergeCell ref="DI24:DQ24"/>
    <mergeCell ref="DI22:DQ22"/>
    <mergeCell ref="CZ22:DH22"/>
    <mergeCell ref="CE22:CK22"/>
    <mergeCell ref="CL22:CR22"/>
  </mergeCells>
  <printOptions horizontalCentered="1" verticalCentered="1"/>
  <pageMargins left="0" right="0" top="0" bottom="0" header="0" footer="0"/>
  <pageSetup scale="89" orientation="landscape" r:id="rId1"/>
  <colBreaks count="1" manualBreakCount="1">
    <brk id="96" min="1" max="4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0">
    <tabColor rgb="FFCFDDED"/>
  </sheetPr>
  <dimension ref="B1:EN52"/>
  <sheetViews>
    <sheetView showGridLines="0" workbookViewId="0">
      <selection activeCell="AW26" sqref="AW26:AZ26"/>
    </sheetView>
  </sheetViews>
  <sheetFormatPr baseColWidth="10" defaultRowHeight="12.75" x14ac:dyDescent="0.2"/>
  <cols>
    <col min="1" max="8" width="1.5703125" style="662" customWidth="1"/>
    <col min="9" max="9" width="2" style="662" customWidth="1"/>
    <col min="10" max="56" width="1.5703125" style="662" customWidth="1"/>
    <col min="57" max="57" width="1.85546875" style="662" customWidth="1"/>
    <col min="58" max="58" width="2" style="662" customWidth="1"/>
    <col min="59" max="96" width="1.5703125" style="662" customWidth="1"/>
    <col min="97" max="142" width="1.5703125" style="662" hidden="1" customWidth="1"/>
    <col min="143" max="144" width="11.42578125" style="662" hidden="1" customWidth="1"/>
    <col min="145" max="160" width="11.42578125" style="662" customWidth="1"/>
    <col min="161" max="16384" width="11.42578125" style="662"/>
  </cols>
  <sheetData>
    <row r="1" spans="2:143" ht="3" customHeight="1" x14ac:dyDescent="0.2"/>
    <row r="2" spans="2:143" ht="5.25" customHeight="1" x14ac:dyDescent="0.2">
      <c r="B2" s="663"/>
      <c r="C2" s="664"/>
      <c r="D2" s="664"/>
      <c r="E2" s="664"/>
      <c r="F2" s="1807" t="s">
        <v>300</v>
      </c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  <c r="U2" s="1808"/>
      <c r="V2" s="1808"/>
      <c r="W2" s="1808"/>
      <c r="X2" s="1808"/>
      <c r="Y2" s="1808"/>
      <c r="Z2" s="1808"/>
      <c r="AA2" s="1808"/>
      <c r="AB2" s="1808"/>
      <c r="AC2" s="1808"/>
      <c r="AD2" s="1808"/>
      <c r="AE2" s="1808"/>
      <c r="AF2" s="1808"/>
      <c r="AG2" s="1808"/>
      <c r="AH2" s="1808"/>
      <c r="AI2" s="1808"/>
      <c r="AJ2" s="1808"/>
      <c r="AK2" s="1808"/>
      <c r="AL2" s="1808"/>
      <c r="AM2" s="1808"/>
      <c r="AN2" s="1808"/>
      <c r="AO2" s="1808"/>
      <c r="AP2" s="1808"/>
      <c r="AQ2" s="1808"/>
      <c r="AR2" s="1808"/>
      <c r="AS2" s="1808"/>
      <c r="AT2" s="1808"/>
      <c r="AU2" s="1808"/>
      <c r="AV2" s="1808"/>
      <c r="AW2" s="1808"/>
      <c r="AX2" s="1808"/>
      <c r="AY2" s="1808"/>
      <c r="AZ2" s="1808"/>
      <c r="BA2" s="1808"/>
      <c r="BB2" s="1808"/>
      <c r="BC2" s="1808"/>
      <c r="BD2" s="1808"/>
      <c r="BE2" s="1808"/>
      <c r="BF2" s="1808"/>
      <c r="BG2" s="1808"/>
      <c r="BH2" s="1808"/>
      <c r="BI2" s="1808"/>
      <c r="BJ2" s="1808"/>
      <c r="BK2" s="1808"/>
      <c r="BL2" s="1808"/>
      <c r="BM2" s="1808"/>
      <c r="BN2" s="1808"/>
      <c r="BO2" s="1808"/>
      <c r="BP2" s="1808"/>
      <c r="BQ2" s="1808"/>
      <c r="BR2" s="1808"/>
      <c r="BS2" s="1808"/>
      <c r="BT2" s="1808"/>
      <c r="BU2" s="1808"/>
      <c r="BV2" s="1811" t="s">
        <v>130</v>
      </c>
      <c r="BW2" s="1812"/>
      <c r="BX2" s="1812"/>
      <c r="BY2" s="1812"/>
      <c r="BZ2" s="1812"/>
      <c r="CA2" s="1812"/>
      <c r="CB2" s="1812"/>
      <c r="CC2" s="1812"/>
      <c r="CD2" s="1812"/>
      <c r="CE2" s="1812"/>
      <c r="CF2" s="1813"/>
      <c r="CG2" s="1829" t="s">
        <v>11</v>
      </c>
      <c r="CH2" s="1829"/>
      <c r="CI2" s="1829"/>
      <c r="CJ2" s="1829"/>
      <c r="CK2" s="1829"/>
      <c r="CL2" s="1829"/>
      <c r="CM2" s="1829"/>
      <c r="CN2" s="1829"/>
      <c r="CO2" s="1829"/>
      <c r="CP2" s="1829"/>
      <c r="CQ2" s="1829"/>
      <c r="CR2" s="1830"/>
    </row>
    <row r="3" spans="2:143" ht="12.75" customHeight="1" x14ac:dyDescent="0.2">
      <c r="B3" s="665"/>
      <c r="F3" s="1809"/>
      <c r="G3" s="1810"/>
      <c r="H3" s="1810"/>
      <c r="I3" s="1810"/>
      <c r="J3" s="1810"/>
      <c r="K3" s="1810"/>
      <c r="L3" s="1810"/>
      <c r="M3" s="1810"/>
      <c r="N3" s="1810"/>
      <c r="O3" s="1810"/>
      <c r="P3" s="1810"/>
      <c r="Q3" s="1810"/>
      <c r="R3" s="1810"/>
      <c r="S3" s="1810"/>
      <c r="T3" s="1810"/>
      <c r="U3" s="1810"/>
      <c r="V3" s="1810"/>
      <c r="W3" s="1810"/>
      <c r="X3" s="1810"/>
      <c r="Y3" s="1810"/>
      <c r="Z3" s="1810"/>
      <c r="AA3" s="1810"/>
      <c r="AB3" s="1810"/>
      <c r="AC3" s="1810"/>
      <c r="AD3" s="1810"/>
      <c r="AE3" s="1810"/>
      <c r="AF3" s="1810"/>
      <c r="AG3" s="1810"/>
      <c r="AH3" s="1810"/>
      <c r="AI3" s="1810"/>
      <c r="AJ3" s="1810"/>
      <c r="AK3" s="1810"/>
      <c r="AL3" s="1810"/>
      <c r="AM3" s="1810"/>
      <c r="AN3" s="1810"/>
      <c r="AO3" s="1810"/>
      <c r="AP3" s="1810"/>
      <c r="AQ3" s="1810"/>
      <c r="AR3" s="1810"/>
      <c r="AS3" s="1810"/>
      <c r="AT3" s="1810"/>
      <c r="AU3" s="1810"/>
      <c r="AV3" s="1810"/>
      <c r="AW3" s="1810"/>
      <c r="AX3" s="1810"/>
      <c r="AY3" s="1810"/>
      <c r="AZ3" s="1810"/>
      <c r="BA3" s="1810"/>
      <c r="BB3" s="1810"/>
      <c r="BC3" s="1810"/>
      <c r="BD3" s="1810"/>
      <c r="BE3" s="1810"/>
      <c r="BF3" s="1810"/>
      <c r="BG3" s="1810"/>
      <c r="BH3" s="1810"/>
      <c r="BI3" s="1810"/>
      <c r="BJ3" s="1810"/>
      <c r="BK3" s="1810"/>
      <c r="BL3" s="1810"/>
      <c r="BM3" s="1810"/>
      <c r="BN3" s="1810"/>
      <c r="BO3" s="1810"/>
      <c r="BP3" s="1810"/>
      <c r="BQ3" s="1810"/>
      <c r="BR3" s="1810"/>
      <c r="BS3" s="1810"/>
      <c r="BT3" s="1810"/>
      <c r="BU3" s="1810"/>
      <c r="BV3" s="1814"/>
      <c r="BW3" s="1815"/>
      <c r="BX3" s="1815"/>
      <c r="BY3" s="1815"/>
      <c r="BZ3" s="1815"/>
      <c r="CA3" s="1815"/>
      <c r="CB3" s="1815"/>
      <c r="CC3" s="1815"/>
      <c r="CD3" s="1815"/>
      <c r="CE3" s="1815"/>
      <c r="CF3" s="1816"/>
      <c r="CG3" s="1831"/>
      <c r="CH3" s="1831"/>
      <c r="CI3" s="1831"/>
      <c r="CJ3" s="1831"/>
      <c r="CK3" s="1831"/>
      <c r="CL3" s="1831"/>
      <c r="CM3" s="1831"/>
      <c r="CN3" s="1831"/>
      <c r="CO3" s="1831"/>
      <c r="CP3" s="1831"/>
      <c r="CQ3" s="1831"/>
      <c r="CR3" s="1832"/>
    </row>
    <row r="4" spans="2:143" ht="12" customHeight="1" x14ac:dyDescent="0.2">
      <c r="B4" s="665"/>
      <c r="F4" s="1817" t="s">
        <v>288</v>
      </c>
      <c r="G4" s="1818"/>
      <c r="H4" s="1818"/>
      <c r="I4" s="1818"/>
      <c r="J4" s="1818"/>
      <c r="K4" s="1818"/>
      <c r="L4" s="1818"/>
      <c r="M4" s="1818"/>
      <c r="N4" s="1818"/>
      <c r="O4" s="1818"/>
      <c r="P4" s="1818"/>
      <c r="Q4" s="1818"/>
      <c r="R4" s="1818"/>
      <c r="S4" s="1818"/>
      <c r="T4" s="1818"/>
      <c r="U4" s="1818"/>
      <c r="V4" s="1818"/>
      <c r="W4" s="1818"/>
      <c r="X4" s="1818"/>
      <c r="Y4" s="1818"/>
      <c r="Z4" s="1818"/>
      <c r="AA4" s="1818"/>
      <c r="AB4" s="1818"/>
      <c r="AC4" s="1818"/>
      <c r="AD4" s="1818"/>
      <c r="AE4" s="1818"/>
      <c r="AF4" s="1818"/>
      <c r="AG4" s="1818"/>
      <c r="AH4" s="1818"/>
      <c r="AI4" s="1818"/>
      <c r="AJ4" s="1818"/>
      <c r="AK4" s="1818"/>
      <c r="AL4" s="1818"/>
      <c r="AM4" s="1818"/>
      <c r="AN4" s="1818"/>
      <c r="AO4" s="1818"/>
      <c r="AP4" s="1818"/>
      <c r="AQ4" s="1818"/>
      <c r="AR4" s="1818"/>
      <c r="AS4" s="1818"/>
      <c r="AT4" s="1818"/>
      <c r="AU4" s="1818"/>
      <c r="AV4" s="1818"/>
      <c r="AW4" s="1818"/>
      <c r="AX4" s="1818"/>
      <c r="AY4" s="1818"/>
      <c r="AZ4" s="1818"/>
      <c r="BA4" s="1818"/>
      <c r="BB4" s="1818"/>
      <c r="BC4" s="1818"/>
      <c r="BD4" s="1818"/>
      <c r="BE4" s="1818"/>
      <c r="BF4" s="1818"/>
      <c r="BG4" s="1818"/>
      <c r="BH4" s="1818"/>
      <c r="BI4" s="1818"/>
      <c r="BJ4" s="1818"/>
      <c r="BK4" s="1818"/>
      <c r="BL4" s="1818"/>
      <c r="BM4" s="1818"/>
      <c r="BN4" s="1818"/>
      <c r="BO4" s="1818"/>
      <c r="BP4" s="1818"/>
      <c r="BQ4" s="1818"/>
      <c r="BR4" s="1818"/>
      <c r="BS4" s="1818"/>
      <c r="BT4" s="1818"/>
      <c r="BU4" s="1818"/>
      <c r="BV4" s="1821" t="s">
        <v>72</v>
      </c>
      <c r="BW4" s="1822"/>
      <c r="BX4" s="1822"/>
      <c r="BY4" s="1822"/>
      <c r="BZ4" s="1822"/>
      <c r="CA4" s="1822"/>
      <c r="CB4" s="1822"/>
      <c r="CC4" s="1822"/>
      <c r="CD4" s="1822"/>
      <c r="CE4" s="1822"/>
      <c r="CF4" s="1823"/>
      <c r="CG4" s="1833" t="s">
        <v>72</v>
      </c>
      <c r="CH4" s="1833"/>
      <c r="CI4" s="1833"/>
      <c r="CJ4" s="1833"/>
      <c r="CK4" s="1833"/>
      <c r="CL4" s="1833"/>
      <c r="CM4" s="1833"/>
      <c r="CN4" s="1833"/>
      <c r="CO4" s="1833"/>
      <c r="CP4" s="1833"/>
      <c r="CQ4" s="1833"/>
      <c r="CR4" s="1834"/>
    </row>
    <row r="5" spans="2:143" ht="14.25" x14ac:dyDescent="0.2">
      <c r="B5" s="666"/>
      <c r="C5" s="667"/>
      <c r="D5" s="667"/>
      <c r="E5" s="667"/>
      <c r="F5" s="1819"/>
      <c r="G5" s="1820"/>
      <c r="H5" s="1820"/>
      <c r="I5" s="1820"/>
      <c r="J5" s="1820"/>
      <c r="K5" s="1820"/>
      <c r="L5" s="1820"/>
      <c r="M5" s="1820"/>
      <c r="N5" s="1820"/>
      <c r="O5" s="1820"/>
      <c r="P5" s="1820"/>
      <c r="Q5" s="1820"/>
      <c r="R5" s="1820"/>
      <c r="S5" s="1820"/>
      <c r="T5" s="1820"/>
      <c r="U5" s="1820"/>
      <c r="V5" s="1820"/>
      <c r="W5" s="1820"/>
      <c r="X5" s="1820"/>
      <c r="Y5" s="1820"/>
      <c r="Z5" s="1820"/>
      <c r="AA5" s="1820"/>
      <c r="AB5" s="1820"/>
      <c r="AC5" s="1820"/>
      <c r="AD5" s="1820"/>
      <c r="AE5" s="1820"/>
      <c r="AF5" s="1820"/>
      <c r="AG5" s="1820"/>
      <c r="AH5" s="1820"/>
      <c r="AI5" s="1820"/>
      <c r="AJ5" s="1820"/>
      <c r="AK5" s="1820"/>
      <c r="AL5" s="1820"/>
      <c r="AM5" s="1820"/>
      <c r="AN5" s="1820"/>
      <c r="AO5" s="1820"/>
      <c r="AP5" s="1820"/>
      <c r="AQ5" s="1820"/>
      <c r="AR5" s="1820"/>
      <c r="AS5" s="1820"/>
      <c r="AT5" s="1820"/>
      <c r="AU5" s="1820"/>
      <c r="AV5" s="1820"/>
      <c r="AW5" s="1820"/>
      <c r="AX5" s="1820"/>
      <c r="AY5" s="1820"/>
      <c r="AZ5" s="1820"/>
      <c r="BA5" s="1820"/>
      <c r="BB5" s="1820"/>
      <c r="BC5" s="1820"/>
      <c r="BD5" s="1820"/>
      <c r="BE5" s="1820"/>
      <c r="BF5" s="1820"/>
      <c r="BG5" s="1820"/>
      <c r="BH5" s="1820"/>
      <c r="BI5" s="1820"/>
      <c r="BJ5" s="1820"/>
      <c r="BK5" s="1820"/>
      <c r="BL5" s="1820"/>
      <c r="BM5" s="1820"/>
      <c r="BN5" s="1820"/>
      <c r="BO5" s="1820"/>
      <c r="BP5" s="1820"/>
      <c r="BQ5" s="1820"/>
      <c r="BR5" s="1820"/>
      <c r="BS5" s="1820"/>
      <c r="BT5" s="1820"/>
      <c r="BU5" s="1820"/>
      <c r="BV5" s="1824" t="str">
        <f>IF('INGRESO DE DATOS'!I145&lt;&gt;"",'INGRESO DE DATOS'!I145,"")</f>
        <v/>
      </c>
      <c r="BW5" s="1825"/>
      <c r="BX5" s="1825"/>
      <c r="BY5" s="1825"/>
      <c r="BZ5" s="1825"/>
      <c r="CA5" s="1825"/>
      <c r="CB5" s="1825"/>
      <c r="CC5" s="1825"/>
      <c r="CD5" s="1825"/>
      <c r="CE5" s="1825"/>
      <c r="CF5" s="1826"/>
      <c r="CG5" s="1835" t="str">
        <f>IF('INGRESO DE DATOS'!I146&lt;&gt;"",'INGRESO DE DATOS'!I146,"")</f>
        <v/>
      </c>
      <c r="CH5" s="1835"/>
      <c r="CI5" s="1835"/>
      <c r="CJ5" s="1835"/>
      <c r="CK5" s="1835"/>
      <c r="CL5" s="1835"/>
      <c r="CM5" s="1835"/>
      <c r="CN5" s="1835"/>
      <c r="CO5" s="1835"/>
      <c r="CP5" s="1835"/>
      <c r="CQ5" s="1835"/>
      <c r="CR5" s="1836"/>
    </row>
    <row r="6" spans="2:143" ht="5.25" customHeight="1" x14ac:dyDescent="0.2">
      <c r="B6" s="663"/>
      <c r="C6" s="664"/>
      <c r="D6" s="664"/>
      <c r="E6" s="664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70"/>
      <c r="BW6" s="670"/>
      <c r="BX6" s="670"/>
      <c r="BY6" s="670"/>
      <c r="BZ6" s="670"/>
      <c r="CA6" s="670"/>
      <c r="CB6" s="670"/>
      <c r="CC6" s="660"/>
      <c r="CD6" s="660"/>
      <c r="CE6" s="660"/>
      <c r="CF6" s="660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2"/>
    </row>
    <row r="7" spans="2:143" x14ac:dyDescent="0.2">
      <c r="B7" s="665"/>
      <c r="C7" s="673" t="s">
        <v>29</v>
      </c>
      <c r="N7" s="673"/>
      <c r="O7" s="1649" t="s">
        <v>30</v>
      </c>
      <c r="P7" s="1649"/>
      <c r="Q7" s="1649"/>
      <c r="R7" s="1650"/>
      <c r="S7" s="1651"/>
      <c r="T7" s="1652"/>
      <c r="U7" s="1653" t="s">
        <v>31</v>
      </c>
      <c r="V7" s="1654"/>
      <c r="W7" s="1654"/>
      <c r="X7" s="1654"/>
      <c r="Y7" s="1654"/>
      <c r="Z7" s="1654"/>
      <c r="AA7" s="1654"/>
      <c r="AB7" s="1654"/>
      <c r="AC7" s="1654"/>
      <c r="AD7" s="1655"/>
      <c r="AE7" s="1656"/>
      <c r="AF7" s="1657"/>
      <c r="AG7" s="1653" t="s">
        <v>32</v>
      </c>
      <c r="AH7" s="1654"/>
      <c r="AI7" s="1654"/>
      <c r="AJ7" s="1654"/>
      <c r="AK7" s="1654"/>
      <c r="AL7" s="1654"/>
      <c r="AM7" s="1654"/>
      <c r="AN7" s="1654"/>
      <c r="AO7" s="1654"/>
      <c r="AP7" s="1655"/>
      <c r="AQ7" s="1651"/>
      <c r="AR7" s="1652"/>
      <c r="AS7" s="1653" t="s">
        <v>33</v>
      </c>
      <c r="AT7" s="1654"/>
      <c r="AU7" s="1654"/>
      <c r="AV7" s="1654"/>
      <c r="AW7" s="1654"/>
      <c r="AX7" s="1655"/>
      <c r="AY7" s="1658" t="s">
        <v>97</v>
      </c>
      <c r="AZ7" s="1659"/>
      <c r="BA7" s="1653" t="s">
        <v>34</v>
      </c>
      <c r="BB7" s="1654"/>
      <c r="BC7" s="1654"/>
      <c r="BD7" s="1654"/>
      <c r="BE7" s="1654"/>
      <c r="BF7" s="1654"/>
      <c r="BG7" s="1654"/>
      <c r="BH7" s="1654"/>
      <c r="BI7" s="1654"/>
      <c r="BJ7" s="1654"/>
      <c r="BK7" s="1654"/>
      <c r="BL7" s="1654"/>
      <c r="BM7" s="1654"/>
      <c r="BN7" s="1654"/>
      <c r="BO7" s="1655"/>
      <c r="BP7" s="1656"/>
      <c r="BQ7" s="1657"/>
      <c r="BR7" s="1653" t="s">
        <v>35</v>
      </c>
      <c r="BS7" s="1654"/>
      <c r="BT7" s="1654"/>
      <c r="BU7" s="1654"/>
      <c r="BV7" s="1654"/>
      <c r="BW7" s="1654"/>
      <c r="BX7" s="1655"/>
      <c r="BY7" s="1656"/>
      <c r="BZ7" s="1657"/>
      <c r="CA7" s="1653" t="s">
        <v>36</v>
      </c>
      <c r="CB7" s="1654"/>
      <c r="CC7" s="1654"/>
      <c r="CD7" s="1654"/>
      <c r="CE7" s="1654"/>
      <c r="CF7" s="1655"/>
      <c r="CG7" s="1656"/>
      <c r="CH7" s="1657"/>
      <c r="CI7" s="1653" t="s">
        <v>37</v>
      </c>
      <c r="CJ7" s="1654"/>
      <c r="CK7" s="1654"/>
      <c r="CL7" s="1654"/>
      <c r="CM7" s="1654"/>
      <c r="CN7" s="1655"/>
      <c r="CO7" s="1651" t="s">
        <v>97</v>
      </c>
      <c r="CP7" s="1652"/>
      <c r="CR7" s="674"/>
    </row>
    <row r="8" spans="2:143" ht="8.25" customHeight="1" x14ac:dyDescent="0.2">
      <c r="B8" s="665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Q8" s="673"/>
      <c r="AR8" s="673"/>
      <c r="AS8" s="673"/>
      <c r="AV8" s="673"/>
      <c r="AW8" s="673"/>
      <c r="AX8" s="673"/>
      <c r="AY8" s="673"/>
      <c r="AZ8" s="673"/>
      <c r="BA8" s="673"/>
      <c r="BB8" s="673"/>
      <c r="BD8" s="673"/>
      <c r="BE8" s="673"/>
      <c r="BF8" s="673"/>
      <c r="BG8" s="673"/>
      <c r="BH8" s="673"/>
      <c r="BI8" s="673"/>
      <c r="BJ8" s="673"/>
      <c r="BK8" s="673"/>
      <c r="BN8" s="673"/>
      <c r="BO8" s="673"/>
      <c r="BP8" s="673"/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3"/>
      <c r="CF8" s="673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R8" s="674"/>
    </row>
    <row r="9" spans="2:143" s="676" customFormat="1" x14ac:dyDescent="0.2">
      <c r="B9" s="675"/>
      <c r="D9" s="673" t="s">
        <v>78</v>
      </c>
      <c r="F9" s="1651"/>
      <c r="G9" s="1652"/>
      <c r="J9" s="673" t="s">
        <v>79</v>
      </c>
      <c r="L9" s="1827"/>
      <c r="M9" s="1828"/>
      <c r="Q9" s="673" t="s">
        <v>38</v>
      </c>
      <c r="R9" s="673"/>
      <c r="S9" s="1827"/>
      <c r="T9" s="1828"/>
      <c r="U9" s="673"/>
      <c r="W9" s="673" t="s">
        <v>39</v>
      </c>
      <c r="X9" s="673"/>
      <c r="Y9" s="1827"/>
      <c r="Z9" s="1828"/>
      <c r="AB9" s="673"/>
      <c r="AC9" s="673" t="s">
        <v>40</v>
      </c>
      <c r="AD9" s="673"/>
      <c r="AE9" s="1651" t="s">
        <v>97</v>
      </c>
      <c r="AF9" s="1652"/>
      <c r="AL9" s="673" t="s">
        <v>41</v>
      </c>
      <c r="AM9" s="673"/>
      <c r="AN9" s="677"/>
      <c r="AO9" s="678"/>
      <c r="AT9" s="673" t="s">
        <v>42</v>
      </c>
      <c r="AU9" s="673"/>
      <c r="AV9" s="1827"/>
      <c r="AW9" s="1828"/>
      <c r="BB9" s="673" t="s">
        <v>43</v>
      </c>
      <c r="BC9" s="673"/>
      <c r="BD9" s="1827"/>
      <c r="BE9" s="1828"/>
      <c r="BH9" s="673" t="s">
        <v>301</v>
      </c>
      <c r="BI9" s="673"/>
      <c r="BJ9" s="1827"/>
      <c r="BK9" s="1828"/>
      <c r="BO9" s="673" t="s">
        <v>302</v>
      </c>
      <c r="BP9" s="673"/>
      <c r="BQ9" s="1827"/>
      <c r="BR9" s="1828"/>
      <c r="BS9" s="673"/>
      <c r="BU9" s="673" t="s">
        <v>44</v>
      </c>
      <c r="BV9" s="673"/>
      <c r="BW9" s="1827"/>
      <c r="BX9" s="1828"/>
      <c r="BY9" s="673"/>
      <c r="BZ9" s="673"/>
      <c r="CA9" s="673"/>
      <c r="CB9" s="673"/>
      <c r="CC9" s="673"/>
      <c r="CD9" s="673" t="s">
        <v>45</v>
      </c>
      <c r="CE9" s="673"/>
      <c r="CF9" s="1827"/>
      <c r="CG9" s="1828"/>
      <c r="CH9" s="673"/>
      <c r="CI9" s="673"/>
      <c r="CJ9" s="673"/>
      <c r="CK9" s="673"/>
      <c r="CL9" s="673"/>
      <c r="CM9" s="673" t="s">
        <v>46</v>
      </c>
      <c r="CN9" s="673"/>
      <c r="CO9" s="1827"/>
      <c r="CP9" s="1828"/>
      <c r="CR9" s="679"/>
    </row>
    <row r="10" spans="2:143" ht="6" customHeight="1" x14ac:dyDescent="0.2">
      <c r="B10" s="665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80"/>
      <c r="AT10" s="673"/>
      <c r="AU10" s="673"/>
      <c r="AV10" s="673"/>
      <c r="AW10" s="673"/>
      <c r="AX10" s="673"/>
      <c r="AY10" s="673"/>
      <c r="AZ10" s="673"/>
      <c r="BA10" s="673"/>
      <c r="BB10" s="673"/>
      <c r="BC10" s="673"/>
      <c r="BD10" s="673"/>
      <c r="BE10" s="673"/>
      <c r="BF10" s="673"/>
      <c r="BG10" s="673"/>
      <c r="BH10" s="673"/>
      <c r="BI10" s="673"/>
      <c r="BJ10" s="673"/>
      <c r="BK10" s="673"/>
      <c r="BL10" s="673"/>
      <c r="BM10" s="673"/>
      <c r="BN10" s="673"/>
      <c r="BO10" s="673"/>
      <c r="BP10" s="673"/>
      <c r="BQ10" s="673"/>
      <c r="BR10" s="673"/>
      <c r="BS10" s="673"/>
      <c r="BT10" s="673"/>
      <c r="BU10" s="673"/>
      <c r="BV10" s="673"/>
      <c r="BW10" s="673"/>
      <c r="BX10" s="673"/>
      <c r="BY10" s="673"/>
      <c r="BZ10" s="673"/>
      <c r="CA10" s="673"/>
      <c r="CB10" s="673"/>
      <c r="CC10" s="673"/>
      <c r="CD10" s="673"/>
      <c r="CE10" s="673"/>
      <c r="CF10" s="673"/>
      <c r="CG10" s="673"/>
      <c r="CH10" s="673"/>
      <c r="CI10" s="673"/>
      <c r="CJ10" s="673"/>
      <c r="CK10" s="673"/>
      <c r="CL10" s="673"/>
      <c r="CM10" s="673"/>
      <c r="CN10" s="673"/>
      <c r="CO10" s="673"/>
      <c r="CP10" s="673"/>
      <c r="CR10" s="674"/>
    </row>
    <row r="11" spans="2:143" s="673" customFormat="1" ht="17.25" customHeight="1" x14ac:dyDescent="0.2">
      <c r="B11" s="1667" t="s">
        <v>47</v>
      </c>
      <c r="C11" s="1668"/>
      <c r="D11" s="1668"/>
      <c r="E11" s="1668"/>
      <c r="F11" s="1668" t="s">
        <v>48</v>
      </c>
      <c r="G11" s="1668"/>
      <c r="H11" s="1668"/>
      <c r="I11" s="1668"/>
      <c r="J11" s="1668"/>
      <c r="K11" s="1668"/>
      <c r="L11" s="1662" t="s">
        <v>5</v>
      </c>
      <c r="M11" s="1662"/>
      <c r="N11" s="1662"/>
      <c r="O11" s="1662"/>
      <c r="P11" s="1662"/>
      <c r="Q11" s="1662" t="s">
        <v>49</v>
      </c>
      <c r="R11" s="1662"/>
      <c r="S11" s="1662"/>
      <c r="T11" s="1662"/>
      <c r="U11" s="1662"/>
      <c r="V11" s="1662"/>
      <c r="W11" s="1674" t="s">
        <v>89</v>
      </c>
      <c r="X11" s="1675"/>
      <c r="Y11" s="1675"/>
      <c r="Z11" s="1675"/>
      <c r="AA11" s="1675"/>
      <c r="AB11" s="1676"/>
      <c r="AC11" s="1674" t="s">
        <v>53</v>
      </c>
      <c r="AD11" s="1675"/>
      <c r="AE11" s="1675"/>
      <c r="AF11" s="1675"/>
      <c r="AG11" s="1675"/>
      <c r="AH11" s="1675"/>
      <c r="AI11" s="1676"/>
      <c r="AJ11" s="1677" t="s">
        <v>92</v>
      </c>
      <c r="AK11" s="1678"/>
      <c r="AL11" s="1678"/>
      <c r="AM11" s="1678"/>
      <c r="AN11" s="1678"/>
      <c r="AO11" s="1678"/>
      <c r="AP11" s="1679"/>
      <c r="AQ11" s="1665" t="s">
        <v>50</v>
      </c>
      <c r="AR11" s="1665"/>
      <c r="AS11" s="1665"/>
      <c r="AT11" s="1665"/>
      <c r="AU11" s="1665"/>
      <c r="AV11" s="1666"/>
      <c r="AW11" s="1667" t="s">
        <v>47</v>
      </c>
      <c r="AX11" s="1668"/>
      <c r="AY11" s="1668"/>
      <c r="AZ11" s="1668"/>
      <c r="BA11" s="1668" t="s">
        <v>48</v>
      </c>
      <c r="BB11" s="1668"/>
      <c r="BC11" s="1668"/>
      <c r="BD11" s="1668"/>
      <c r="BE11" s="1668"/>
      <c r="BF11" s="1668"/>
      <c r="BG11" s="1662" t="s">
        <v>5</v>
      </c>
      <c r="BH11" s="1662"/>
      <c r="BI11" s="1662"/>
      <c r="BJ11" s="1662"/>
      <c r="BK11" s="1662"/>
      <c r="BL11" s="1662" t="s">
        <v>49</v>
      </c>
      <c r="BM11" s="1662"/>
      <c r="BN11" s="1662"/>
      <c r="BO11" s="1662"/>
      <c r="BP11" s="1662"/>
      <c r="BQ11" s="1662"/>
      <c r="BR11" s="1674" t="s">
        <v>89</v>
      </c>
      <c r="BS11" s="1675"/>
      <c r="BT11" s="1675"/>
      <c r="BU11" s="1675"/>
      <c r="BV11" s="1675"/>
      <c r="BW11" s="1676"/>
      <c r="BX11" s="1674" t="s">
        <v>53</v>
      </c>
      <c r="BY11" s="1675"/>
      <c r="BZ11" s="1675"/>
      <c r="CA11" s="1675"/>
      <c r="CB11" s="1675"/>
      <c r="CC11" s="1675"/>
      <c r="CD11" s="1676"/>
      <c r="CE11" s="1677" t="s">
        <v>92</v>
      </c>
      <c r="CF11" s="1678"/>
      <c r="CG11" s="1678"/>
      <c r="CH11" s="1678"/>
      <c r="CI11" s="1678"/>
      <c r="CJ11" s="1678"/>
      <c r="CK11" s="1679"/>
      <c r="CL11" s="1680" t="s">
        <v>50</v>
      </c>
      <c r="CM11" s="1681"/>
      <c r="CN11" s="1681"/>
      <c r="CO11" s="1681"/>
      <c r="CP11" s="1681"/>
      <c r="CQ11" s="1681"/>
      <c r="CR11" s="1682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2"/>
      <c r="DJ11" s="682"/>
      <c r="DK11" s="682"/>
      <c r="DL11" s="682"/>
      <c r="DM11" s="682"/>
      <c r="DN11" s="682"/>
      <c r="DO11" s="682"/>
      <c r="DP11" s="682"/>
      <c r="DQ11" s="682"/>
      <c r="DR11" s="682"/>
      <c r="DS11" s="682"/>
      <c r="DT11" s="682"/>
      <c r="DU11" s="682"/>
      <c r="DV11" s="682"/>
      <c r="DW11" s="682"/>
      <c r="DX11" s="682"/>
      <c r="DY11" s="682"/>
      <c r="DZ11" s="682"/>
      <c r="EA11" s="682"/>
      <c r="EB11" s="682"/>
      <c r="EC11" s="682"/>
      <c r="ED11" s="682"/>
      <c r="EE11" s="682"/>
      <c r="EF11" s="682"/>
      <c r="EG11" s="682"/>
      <c r="EH11" s="682"/>
      <c r="EI11" s="682"/>
      <c r="EJ11" s="682"/>
      <c r="EK11" s="682"/>
      <c r="EL11" s="682"/>
      <c r="EM11" s="682"/>
    </row>
    <row r="12" spans="2:143" ht="12.75" customHeight="1" x14ac:dyDescent="0.2">
      <c r="B12" s="1706"/>
      <c r="C12" s="1670"/>
      <c r="D12" s="1670"/>
      <c r="E12" s="1670"/>
      <c r="F12" s="1670"/>
      <c r="G12" s="1670"/>
      <c r="H12" s="1670"/>
      <c r="I12" s="1670"/>
      <c r="J12" s="1670"/>
      <c r="K12" s="1670"/>
      <c r="L12" s="1663"/>
      <c r="M12" s="1663"/>
      <c r="N12" s="1663"/>
      <c r="O12" s="1663"/>
      <c r="P12" s="1663"/>
      <c r="Q12" s="1663"/>
      <c r="R12" s="1663"/>
      <c r="S12" s="1663"/>
      <c r="T12" s="1663"/>
      <c r="U12" s="1663"/>
      <c r="V12" s="1663"/>
      <c r="W12" s="683"/>
      <c r="X12" s="1747" t="s">
        <v>90</v>
      </c>
      <c r="Y12" s="1747"/>
      <c r="Z12" s="1747"/>
      <c r="AA12" s="1747"/>
      <c r="AB12" s="684"/>
      <c r="AC12" s="683"/>
      <c r="AD12" s="1703"/>
      <c r="AE12" s="1703"/>
      <c r="AF12" s="1703"/>
      <c r="AG12" s="1703"/>
      <c r="AH12" s="1703"/>
      <c r="AI12" s="684"/>
      <c r="AJ12" s="683"/>
      <c r="AK12" s="1703" t="s">
        <v>90</v>
      </c>
      <c r="AL12" s="1703"/>
      <c r="AM12" s="1703"/>
      <c r="AN12" s="1703"/>
      <c r="AO12" s="1703"/>
      <c r="AP12" s="684"/>
      <c r="AQ12" s="685" t="s">
        <v>51</v>
      </c>
      <c r="AR12" s="686"/>
      <c r="AS12" s="1870" t="s">
        <v>90</v>
      </c>
      <c r="AT12" s="1870"/>
      <c r="AU12" s="1870"/>
      <c r="AV12" s="1871"/>
      <c r="AW12" s="1669"/>
      <c r="AX12" s="1670"/>
      <c r="AY12" s="1670"/>
      <c r="AZ12" s="1670"/>
      <c r="BA12" s="1670"/>
      <c r="BB12" s="1670"/>
      <c r="BC12" s="1670"/>
      <c r="BD12" s="1670"/>
      <c r="BE12" s="1670"/>
      <c r="BF12" s="1670"/>
      <c r="BG12" s="1663"/>
      <c r="BH12" s="1663"/>
      <c r="BI12" s="1663"/>
      <c r="BJ12" s="1663"/>
      <c r="BK12" s="1663"/>
      <c r="BL12" s="1663"/>
      <c r="BM12" s="1663"/>
      <c r="BN12" s="1663"/>
      <c r="BO12" s="1663"/>
      <c r="BP12" s="1663"/>
      <c r="BQ12" s="1663"/>
      <c r="BR12" s="683"/>
      <c r="BS12" s="1703" t="s">
        <v>90</v>
      </c>
      <c r="BT12" s="1703"/>
      <c r="BU12" s="1703"/>
      <c r="BV12" s="1703"/>
      <c r="BW12" s="684"/>
      <c r="BX12" s="683"/>
      <c r="BY12" s="1703"/>
      <c r="BZ12" s="1703"/>
      <c r="CA12" s="1703"/>
      <c r="CB12" s="1703"/>
      <c r="CC12" s="1703"/>
      <c r="CD12" s="684"/>
      <c r="CE12" s="683"/>
      <c r="CF12" s="1703" t="s">
        <v>90</v>
      </c>
      <c r="CG12" s="1703"/>
      <c r="CH12" s="1703"/>
      <c r="CI12" s="1703"/>
      <c r="CJ12" s="1703"/>
      <c r="CK12" s="684"/>
      <c r="CL12" s="687" t="s">
        <v>51</v>
      </c>
      <c r="CM12" s="688"/>
      <c r="CN12" s="689"/>
      <c r="CO12" s="1870" t="s">
        <v>90</v>
      </c>
      <c r="CP12" s="1870"/>
      <c r="CQ12" s="1870"/>
      <c r="CR12" s="1871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682"/>
      <c r="DT12" s="682"/>
      <c r="DU12" s="682"/>
      <c r="DV12" s="682"/>
      <c r="DW12" s="682"/>
      <c r="DX12" s="682"/>
      <c r="DY12" s="682"/>
      <c r="DZ12" s="682"/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</row>
    <row r="13" spans="2:143" ht="3" customHeight="1" thickBot="1" x14ac:dyDescent="0.25">
      <c r="B13" s="1671"/>
      <c r="C13" s="1672"/>
      <c r="D13" s="1672"/>
      <c r="E13" s="1672"/>
      <c r="F13" s="1672"/>
      <c r="G13" s="1672"/>
      <c r="H13" s="1672"/>
      <c r="I13" s="1672"/>
      <c r="J13" s="1672"/>
      <c r="K13" s="1672"/>
      <c r="L13" s="1664"/>
      <c r="M13" s="1664"/>
      <c r="N13" s="1664"/>
      <c r="O13" s="1664"/>
      <c r="P13" s="1664"/>
      <c r="Q13" s="1664"/>
      <c r="R13" s="1664"/>
      <c r="S13" s="1664"/>
      <c r="T13" s="1664"/>
      <c r="U13" s="1664"/>
      <c r="V13" s="1664"/>
      <c r="W13" s="690"/>
      <c r="X13" s="691"/>
      <c r="Y13" s="691"/>
      <c r="Z13" s="691"/>
      <c r="AA13" s="691"/>
      <c r="AB13" s="692"/>
      <c r="AC13" s="690"/>
      <c r="AD13" s="691"/>
      <c r="AE13" s="691"/>
      <c r="AF13" s="691"/>
      <c r="AG13" s="691"/>
      <c r="AH13" s="691"/>
      <c r="AI13" s="692"/>
      <c r="AJ13" s="690"/>
      <c r="AK13" s="691"/>
      <c r="AL13" s="691"/>
      <c r="AM13" s="691"/>
      <c r="AN13" s="691"/>
      <c r="AO13" s="691"/>
      <c r="AP13" s="692"/>
      <c r="AQ13" s="1700"/>
      <c r="AR13" s="1701"/>
      <c r="AS13" s="1701"/>
      <c r="AT13" s="1701"/>
      <c r="AU13" s="1701"/>
      <c r="AV13" s="1702"/>
      <c r="AW13" s="1671"/>
      <c r="AX13" s="1672"/>
      <c r="AY13" s="1672"/>
      <c r="AZ13" s="1672"/>
      <c r="BA13" s="1672"/>
      <c r="BB13" s="1672"/>
      <c r="BC13" s="1672"/>
      <c r="BD13" s="1672"/>
      <c r="BE13" s="1672"/>
      <c r="BF13" s="1672"/>
      <c r="BG13" s="1664"/>
      <c r="BH13" s="1664"/>
      <c r="BI13" s="1664"/>
      <c r="BJ13" s="1664"/>
      <c r="BK13" s="1664"/>
      <c r="BL13" s="1664"/>
      <c r="BM13" s="1664"/>
      <c r="BN13" s="1664"/>
      <c r="BO13" s="1664"/>
      <c r="BP13" s="1664"/>
      <c r="BQ13" s="1664"/>
      <c r="BR13" s="690"/>
      <c r="BS13" s="691"/>
      <c r="BT13" s="691"/>
      <c r="BU13" s="691"/>
      <c r="BV13" s="691"/>
      <c r="BW13" s="692"/>
      <c r="BX13" s="690"/>
      <c r="BY13" s="691"/>
      <c r="BZ13" s="691"/>
      <c r="CA13" s="691"/>
      <c r="CB13" s="691"/>
      <c r="CC13" s="691"/>
      <c r="CD13" s="692"/>
      <c r="CE13" s="690"/>
      <c r="CF13" s="691"/>
      <c r="CG13" s="691"/>
      <c r="CH13" s="691"/>
      <c r="CI13" s="691"/>
      <c r="CJ13" s="691"/>
      <c r="CK13" s="692"/>
      <c r="CL13" s="1700"/>
      <c r="CM13" s="1701"/>
      <c r="CN13" s="1701"/>
      <c r="CO13" s="1701"/>
      <c r="CP13" s="1701"/>
      <c r="CQ13" s="1701"/>
      <c r="CR13" s="693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  <c r="DD13" s="681"/>
      <c r="DE13" s="681"/>
      <c r="DF13" s="681"/>
      <c r="DG13" s="681"/>
      <c r="DH13" s="681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682"/>
      <c r="DT13" s="682"/>
      <c r="DU13" s="682"/>
      <c r="DV13" s="682"/>
      <c r="DW13" s="682"/>
      <c r="DX13" s="682"/>
      <c r="DY13" s="682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</row>
    <row r="14" spans="2:143" ht="15.95" customHeight="1" thickTop="1" thickBot="1" x14ac:dyDescent="0.3">
      <c r="B14" s="1698">
        <v>1</v>
      </c>
      <c r="C14" s="1699"/>
      <c r="D14" s="1699"/>
      <c r="E14" s="1699"/>
      <c r="F14" s="1725" t="s">
        <v>52</v>
      </c>
      <c r="G14" s="1726"/>
      <c r="H14" s="1726"/>
      <c r="I14" s="1726"/>
      <c r="J14" s="1726"/>
      <c r="K14" s="1727"/>
      <c r="L14" s="1695"/>
      <c r="M14" s="1696"/>
      <c r="N14" s="1696"/>
      <c r="O14" s="1696"/>
      <c r="P14" s="1728"/>
      <c r="Q14" s="1721" t="str">
        <f>IF('INGRESO DE DATOS'!H151&lt;&gt;"",'INGRESO DE DATOS'!H151,"")</f>
        <v/>
      </c>
      <c r="R14" s="1722"/>
      <c r="S14" s="1722"/>
      <c r="T14" s="1722"/>
      <c r="U14" s="1722"/>
      <c r="V14" s="1723"/>
      <c r="W14" s="1707" t="str">
        <f>IF('INGRESO DE DATOS'!I151&lt;&gt;"",'INGRESO DE DATOS'!I151,"")</f>
        <v/>
      </c>
      <c r="X14" s="1708"/>
      <c r="Y14" s="1708"/>
      <c r="Z14" s="1708"/>
      <c r="AA14" s="1708"/>
      <c r="AB14" s="1709"/>
      <c r="AC14" s="1689"/>
      <c r="AD14" s="1690"/>
      <c r="AE14" s="1690"/>
      <c r="AF14" s="1690"/>
      <c r="AG14" s="1690"/>
      <c r="AH14" s="1690"/>
      <c r="AI14" s="1691"/>
      <c r="AJ14" s="1707" t="str">
        <f t="shared" ref="AJ14:AJ19" si="0">IF(W14="","",W14)</f>
        <v/>
      </c>
      <c r="AK14" s="1708"/>
      <c r="AL14" s="1708"/>
      <c r="AM14" s="1708"/>
      <c r="AN14" s="1708"/>
      <c r="AO14" s="1708"/>
      <c r="AP14" s="1709"/>
      <c r="AQ14" s="1724" t="str">
        <f t="shared" ref="AQ14:AQ19" si="1">IF(Q14="","",IF(Q14&lt;&gt;0,IF(Q14="N.D","N.D",(AJ14*VLOOKUP(Q14,$CZ$14:$DQ$30,10,FALSE)))))</f>
        <v/>
      </c>
      <c r="AR14" s="1696"/>
      <c r="AS14" s="1696"/>
      <c r="AT14" s="1696"/>
      <c r="AU14" s="1696"/>
      <c r="AV14" s="1697"/>
      <c r="AW14" s="1698">
        <v>23</v>
      </c>
      <c r="AX14" s="1699"/>
      <c r="AY14" s="1699"/>
      <c r="AZ14" s="1699"/>
      <c r="BA14" s="1725" t="s">
        <v>52</v>
      </c>
      <c r="BB14" s="1726"/>
      <c r="BC14" s="1726"/>
      <c r="BD14" s="1726"/>
      <c r="BE14" s="1726"/>
      <c r="BF14" s="1727"/>
      <c r="BG14" s="1695"/>
      <c r="BH14" s="1696"/>
      <c r="BI14" s="1696"/>
      <c r="BJ14" s="1696"/>
      <c r="BK14" s="1728"/>
      <c r="BL14" s="1721" t="str">
        <f>IF('INGRESO DE DATOS'!H177&lt;&gt;"",'INGRESO DE DATOS'!H177,"")</f>
        <v/>
      </c>
      <c r="BM14" s="1722"/>
      <c r="BN14" s="1722"/>
      <c r="BO14" s="1722"/>
      <c r="BP14" s="1722"/>
      <c r="BQ14" s="1723"/>
      <c r="BR14" s="1707" t="str">
        <f>IF('INGRESO DE DATOS'!I177&lt;&gt;"",'INGRESO DE DATOS'!I177,"")</f>
        <v/>
      </c>
      <c r="BS14" s="1708"/>
      <c r="BT14" s="1708"/>
      <c r="BU14" s="1708"/>
      <c r="BV14" s="1708"/>
      <c r="BW14" s="1709"/>
      <c r="BX14" s="1689"/>
      <c r="BY14" s="1690"/>
      <c r="BZ14" s="1690"/>
      <c r="CA14" s="1690"/>
      <c r="CB14" s="1690"/>
      <c r="CC14" s="1690"/>
      <c r="CD14" s="1691"/>
      <c r="CE14" s="1707" t="str">
        <f>IF(BR14="","",BR14)</f>
        <v/>
      </c>
      <c r="CF14" s="1708"/>
      <c r="CG14" s="1708"/>
      <c r="CH14" s="1708"/>
      <c r="CI14" s="1708"/>
      <c r="CJ14" s="1708"/>
      <c r="CK14" s="1709"/>
      <c r="CL14" s="1724" t="str">
        <f>IF(BL14="","",IF(BL14&lt;&gt;0,IF(BL14="N.D","N.D",(BR14*VLOOKUP(BL14,$CZ$14:$DQ$30,10,FALSE)))))</f>
        <v/>
      </c>
      <c r="CM14" s="1696"/>
      <c r="CN14" s="1696"/>
      <c r="CO14" s="1696"/>
      <c r="CP14" s="1696"/>
      <c r="CQ14" s="1696"/>
      <c r="CR14" s="1697"/>
      <c r="CS14" s="681"/>
      <c r="CT14" s="681"/>
      <c r="CU14" s="681"/>
      <c r="CV14" s="681"/>
      <c r="CW14" s="681"/>
      <c r="CX14" s="681"/>
      <c r="CY14" s="681"/>
      <c r="CZ14" s="1837" t="s">
        <v>307</v>
      </c>
      <c r="DA14" s="1837"/>
      <c r="DB14" s="1837"/>
      <c r="DC14" s="1837"/>
      <c r="DD14" s="1837"/>
      <c r="DE14" s="1837"/>
      <c r="DF14" s="1837"/>
      <c r="DG14" s="1837"/>
      <c r="DH14" s="1837"/>
      <c r="DI14" s="1842">
        <v>2500</v>
      </c>
      <c r="DJ14" s="1842"/>
      <c r="DK14" s="1842"/>
      <c r="DL14" s="1842"/>
      <c r="DM14" s="1842"/>
      <c r="DN14" s="1842"/>
      <c r="DO14" s="1842"/>
      <c r="DP14" s="1842"/>
      <c r="DQ14" s="1842"/>
      <c r="DR14" s="682"/>
      <c r="DS14" s="682"/>
      <c r="DT14" s="682"/>
      <c r="DU14" s="682"/>
      <c r="DV14" s="682"/>
      <c r="DW14" s="682"/>
      <c r="DX14" s="682"/>
      <c r="DY14" s="682"/>
      <c r="DZ14" s="682"/>
      <c r="EA14" s="682"/>
      <c r="EB14" s="682"/>
      <c r="EC14" s="682"/>
      <c r="ED14" s="682"/>
      <c r="EE14" s="682"/>
      <c r="EF14" s="682"/>
      <c r="EG14" s="682"/>
      <c r="EH14" s="682"/>
      <c r="EI14" s="682"/>
      <c r="EJ14" s="682"/>
      <c r="EK14" s="682"/>
      <c r="EL14" s="682"/>
      <c r="EM14" s="682"/>
    </row>
    <row r="15" spans="2:143" ht="15.95" customHeight="1" thickTop="1" thickBot="1" x14ac:dyDescent="0.3">
      <c r="B15" s="1660">
        <v>2</v>
      </c>
      <c r="C15" s="1661"/>
      <c r="D15" s="1661"/>
      <c r="E15" s="1661"/>
      <c r="F15" s="1716" t="str">
        <f>IF('INGRESO DE DATOS'!A152&lt;&gt;"",'INGRESO DE DATOS'!A152,"")</f>
        <v/>
      </c>
      <c r="G15" s="1717"/>
      <c r="H15" s="1717"/>
      <c r="I15" s="1717"/>
      <c r="J15" s="1717"/>
      <c r="K15" s="1718"/>
      <c r="L15" s="1686"/>
      <c r="M15" s="1687"/>
      <c r="N15" s="1687"/>
      <c r="O15" s="1687"/>
      <c r="P15" s="1729"/>
      <c r="Q15" s="1716" t="str">
        <f>IF('INGRESO DE DATOS'!H152&lt;&gt;"",'INGRESO DE DATOS'!H152,"")</f>
        <v/>
      </c>
      <c r="R15" s="1717"/>
      <c r="S15" s="1717"/>
      <c r="T15" s="1717"/>
      <c r="U15" s="1717"/>
      <c r="V15" s="1718"/>
      <c r="W15" s="1683" t="str">
        <f>IF('INGRESO DE DATOS'!I152&lt;&gt;"",'INGRESO DE DATOS'!I152,"")</f>
        <v/>
      </c>
      <c r="X15" s="1684"/>
      <c r="Y15" s="1684"/>
      <c r="Z15" s="1684"/>
      <c r="AA15" s="1684"/>
      <c r="AB15" s="1685"/>
      <c r="AC15" s="1692"/>
      <c r="AD15" s="1693"/>
      <c r="AE15" s="1693"/>
      <c r="AF15" s="1693"/>
      <c r="AG15" s="1693"/>
      <c r="AH15" s="1693"/>
      <c r="AI15" s="1694"/>
      <c r="AJ15" s="1683" t="str">
        <f t="shared" si="0"/>
        <v/>
      </c>
      <c r="AK15" s="1684"/>
      <c r="AL15" s="1684"/>
      <c r="AM15" s="1684"/>
      <c r="AN15" s="1684"/>
      <c r="AO15" s="1684"/>
      <c r="AP15" s="1685"/>
      <c r="AQ15" s="1730" t="str">
        <f t="shared" si="1"/>
        <v/>
      </c>
      <c r="AR15" s="1687"/>
      <c r="AS15" s="1687"/>
      <c r="AT15" s="1687"/>
      <c r="AU15" s="1687"/>
      <c r="AV15" s="1688"/>
      <c r="AW15" s="1660">
        <v>24</v>
      </c>
      <c r="AX15" s="1661"/>
      <c r="AY15" s="1661"/>
      <c r="AZ15" s="1661"/>
      <c r="BA15" s="1716" t="str">
        <f>IF('INGRESO DE DATOS'!A178&lt;&gt;"",'INGRESO DE DATOS'!A178,"")</f>
        <v/>
      </c>
      <c r="BB15" s="1717"/>
      <c r="BC15" s="1717"/>
      <c r="BD15" s="1717"/>
      <c r="BE15" s="1717"/>
      <c r="BF15" s="1718"/>
      <c r="BG15" s="1686"/>
      <c r="BH15" s="1687"/>
      <c r="BI15" s="1687"/>
      <c r="BJ15" s="1687"/>
      <c r="BK15" s="1729"/>
      <c r="BL15" s="1716" t="str">
        <f>IF('INGRESO DE DATOS'!H178&lt;&gt;"",'INGRESO DE DATOS'!H178,"")</f>
        <v/>
      </c>
      <c r="BM15" s="1717"/>
      <c r="BN15" s="1717"/>
      <c r="BO15" s="1717"/>
      <c r="BP15" s="1717"/>
      <c r="BQ15" s="1718"/>
      <c r="BR15" s="1683" t="str">
        <f>IF('INGRESO DE DATOS'!I178&lt;&gt;"",'INGRESO DE DATOS'!I178,"")</f>
        <v/>
      </c>
      <c r="BS15" s="1684"/>
      <c r="BT15" s="1684"/>
      <c r="BU15" s="1684"/>
      <c r="BV15" s="1684"/>
      <c r="BW15" s="1685"/>
      <c r="BX15" s="1692"/>
      <c r="BY15" s="1693"/>
      <c r="BZ15" s="1693"/>
      <c r="CA15" s="1693"/>
      <c r="CB15" s="1693"/>
      <c r="CC15" s="1693"/>
      <c r="CD15" s="1694"/>
      <c r="CE15" s="1683" t="str">
        <f>IF(BR15="","",BR15)</f>
        <v/>
      </c>
      <c r="CF15" s="1684"/>
      <c r="CG15" s="1684"/>
      <c r="CH15" s="1684"/>
      <c r="CI15" s="1684"/>
      <c r="CJ15" s="1684"/>
      <c r="CK15" s="1685"/>
      <c r="CL15" s="1730" t="str">
        <f>IF(BL15="","",IF(BL15&lt;&gt;0,IF(BL15="N.D","N.D",(BR15*VLOOKUP(BL15,$CZ$14:$DQ$30,10,FALSE)))))</f>
        <v/>
      </c>
      <c r="CM15" s="1687"/>
      <c r="CN15" s="1687"/>
      <c r="CO15" s="1687"/>
      <c r="CP15" s="1687"/>
      <c r="CQ15" s="1687"/>
      <c r="CR15" s="1688"/>
      <c r="CZ15" s="1837" t="s">
        <v>308</v>
      </c>
      <c r="DA15" s="1837"/>
      <c r="DB15" s="1837"/>
      <c r="DC15" s="1837"/>
      <c r="DD15" s="1837"/>
      <c r="DE15" s="1837"/>
      <c r="DF15" s="1837"/>
      <c r="DG15" s="1837"/>
      <c r="DH15" s="1837"/>
      <c r="DI15" s="1842">
        <v>2000</v>
      </c>
      <c r="DJ15" s="1842"/>
      <c r="DK15" s="1842"/>
      <c r="DL15" s="1842"/>
      <c r="DM15" s="1842"/>
      <c r="DN15" s="1842"/>
      <c r="DO15" s="1842"/>
      <c r="DP15" s="1842"/>
      <c r="DQ15" s="1842"/>
    </row>
    <row r="16" spans="2:143" ht="15.95" customHeight="1" thickTop="1" thickBot="1" x14ac:dyDescent="0.3">
      <c r="B16" s="1712">
        <v>3</v>
      </c>
      <c r="C16" s="1693"/>
      <c r="D16" s="1693"/>
      <c r="E16" s="1694"/>
      <c r="F16" s="1716" t="str">
        <f>IF('INGRESO DE DATOS'!A153&lt;&gt;"",'INGRESO DE DATOS'!A153,"")</f>
        <v/>
      </c>
      <c r="G16" s="1717"/>
      <c r="H16" s="1717"/>
      <c r="I16" s="1717"/>
      <c r="J16" s="1717"/>
      <c r="K16" s="1718"/>
      <c r="L16" s="1686"/>
      <c r="M16" s="1687"/>
      <c r="N16" s="1687"/>
      <c r="O16" s="1687"/>
      <c r="P16" s="1729"/>
      <c r="Q16" s="1716" t="str">
        <f>IF('INGRESO DE DATOS'!H153&lt;&gt;"",'INGRESO DE DATOS'!H153,"")</f>
        <v/>
      </c>
      <c r="R16" s="1717"/>
      <c r="S16" s="1717"/>
      <c r="T16" s="1717"/>
      <c r="U16" s="1717"/>
      <c r="V16" s="1718"/>
      <c r="W16" s="1683" t="str">
        <f>IF('INGRESO DE DATOS'!I153&lt;&gt;"",'INGRESO DE DATOS'!I153,"")</f>
        <v/>
      </c>
      <c r="X16" s="1684"/>
      <c r="Y16" s="1684"/>
      <c r="Z16" s="1684"/>
      <c r="AA16" s="1684"/>
      <c r="AB16" s="1685"/>
      <c r="AC16" s="1692"/>
      <c r="AD16" s="1693"/>
      <c r="AE16" s="1693"/>
      <c r="AF16" s="1693"/>
      <c r="AG16" s="1693"/>
      <c r="AH16" s="1693"/>
      <c r="AI16" s="1694"/>
      <c r="AJ16" s="1683" t="str">
        <f t="shared" si="0"/>
        <v/>
      </c>
      <c r="AK16" s="1684"/>
      <c r="AL16" s="1684"/>
      <c r="AM16" s="1684"/>
      <c r="AN16" s="1684"/>
      <c r="AO16" s="1684"/>
      <c r="AP16" s="1685"/>
      <c r="AQ16" s="1730" t="str">
        <f t="shared" si="1"/>
        <v/>
      </c>
      <c r="AR16" s="1687"/>
      <c r="AS16" s="1687"/>
      <c r="AT16" s="1687"/>
      <c r="AU16" s="1687"/>
      <c r="AV16" s="1688"/>
      <c r="AW16" s="1660">
        <v>25</v>
      </c>
      <c r="AX16" s="1661"/>
      <c r="AY16" s="1661"/>
      <c r="AZ16" s="1661"/>
      <c r="BA16" s="1716" t="str">
        <f>IF('INGRESO DE DATOS'!A179&lt;&gt;"",'INGRESO DE DATOS'!A179,"")</f>
        <v/>
      </c>
      <c r="BB16" s="1717"/>
      <c r="BC16" s="1717"/>
      <c r="BD16" s="1717"/>
      <c r="BE16" s="1717"/>
      <c r="BF16" s="1718"/>
      <c r="BG16" s="1686"/>
      <c r="BH16" s="1687"/>
      <c r="BI16" s="1687"/>
      <c r="BJ16" s="1687"/>
      <c r="BK16" s="1729"/>
      <c r="BL16" s="1716" t="str">
        <f>IF('INGRESO DE DATOS'!H179&lt;&gt;"",'INGRESO DE DATOS'!H179,"")</f>
        <v/>
      </c>
      <c r="BM16" s="1717"/>
      <c r="BN16" s="1717"/>
      <c r="BO16" s="1717"/>
      <c r="BP16" s="1717"/>
      <c r="BQ16" s="1718"/>
      <c r="BR16" s="1683" t="str">
        <f>IF('INGRESO DE DATOS'!I179&lt;&gt;"",'INGRESO DE DATOS'!I179,"")</f>
        <v/>
      </c>
      <c r="BS16" s="1684"/>
      <c r="BT16" s="1684"/>
      <c r="BU16" s="1684"/>
      <c r="BV16" s="1684"/>
      <c r="BW16" s="1685"/>
      <c r="BX16" s="1692"/>
      <c r="BY16" s="1693"/>
      <c r="BZ16" s="1693"/>
      <c r="CA16" s="1693"/>
      <c r="CB16" s="1693"/>
      <c r="CC16" s="1693"/>
      <c r="CD16" s="1694"/>
      <c r="CE16" s="1683" t="str">
        <f>IF(BR16="","",BR16)</f>
        <v/>
      </c>
      <c r="CF16" s="1684"/>
      <c r="CG16" s="1684"/>
      <c r="CH16" s="1684"/>
      <c r="CI16" s="1684"/>
      <c r="CJ16" s="1684"/>
      <c r="CK16" s="1685"/>
      <c r="CL16" s="1730" t="str">
        <f>IF(BL16="","",IF(BL16&lt;&gt;0,IF(BL16="N.D","N.D",(BR16*VLOOKUP(BL16,$CZ$14:$DQ$30,10,FALSE)))))</f>
        <v/>
      </c>
      <c r="CM16" s="1687"/>
      <c r="CN16" s="1687"/>
      <c r="CO16" s="1687"/>
      <c r="CP16" s="1687"/>
      <c r="CQ16" s="1687"/>
      <c r="CR16" s="1688"/>
      <c r="CZ16" s="1837" t="s">
        <v>309</v>
      </c>
      <c r="DA16" s="1837"/>
      <c r="DB16" s="1837"/>
      <c r="DC16" s="1837"/>
      <c r="DD16" s="1837"/>
      <c r="DE16" s="1837"/>
      <c r="DF16" s="1837"/>
      <c r="DG16" s="1837"/>
      <c r="DH16" s="1837"/>
      <c r="DI16" s="1842">
        <v>1500</v>
      </c>
      <c r="DJ16" s="1842"/>
      <c r="DK16" s="1842"/>
      <c r="DL16" s="1842"/>
      <c r="DM16" s="1842"/>
      <c r="DN16" s="1842"/>
      <c r="DO16" s="1842"/>
      <c r="DP16" s="1842"/>
      <c r="DQ16" s="1842"/>
    </row>
    <row r="17" spans="2:121" ht="15.95" customHeight="1" thickTop="1" thickBot="1" x14ac:dyDescent="0.3">
      <c r="B17" s="1712">
        <v>4</v>
      </c>
      <c r="C17" s="1693"/>
      <c r="D17" s="1693"/>
      <c r="E17" s="1694"/>
      <c r="F17" s="1716" t="str">
        <f>IF('INGRESO DE DATOS'!A154&lt;&gt;"",'INGRESO DE DATOS'!A154,"")</f>
        <v/>
      </c>
      <c r="G17" s="1717"/>
      <c r="H17" s="1717"/>
      <c r="I17" s="1717"/>
      <c r="J17" s="1717"/>
      <c r="K17" s="1718"/>
      <c r="L17" s="1686"/>
      <c r="M17" s="1687"/>
      <c r="N17" s="1687"/>
      <c r="O17" s="1687"/>
      <c r="P17" s="1729"/>
      <c r="Q17" s="1716" t="str">
        <f>IF('INGRESO DE DATOS'!H154&lt;&gt;"",'INGRESO DE DATOS'!H154,"")</f>
        <v/>
      </c>
      <c r="R17" s="1717"/>
      <c r="S17" s="1717"/>
      <c r="T17" s="1717"/>
      <c r="U17" s="1717"/>
      <c r="V17" s="1718"/>
      <c r="W17" s="1683" t="str">
        <f>IF('INGRESO DE DATOS'!I154&lt;&gt;"",'INGRESO DE DATOS'!I154,"")</f>
        <v/>
      </c>
      <c r="X17" s="1684"/>
      <c r="Y17" s="1684"/>
      <c r="Z17" s="1684"/>
      <c r="AA17" s="1684"/>
      <c r="AB17" s="1685"/>
      <c r="AC17" s="1692"/>
      <c r="AD17" s="1693"/>
      <c r="AE17" s="1693"/>
      <c r="AF17" s="1693"/>
      <c r="AG17" s="1693"/>
      <c r="AH17" s="1693"/>
      <c r="AI17" s="1694"/>
      <c r="AJ17" s="1683" t="str">
        <f t="shared" si="0"/>
        <v/>
      </c>
      <c r="AK17" s="1684"/>
      <c r="AL17" s="1684"/>
      <c r="AM17" s="1684"/>
      <c r="AN17" s="1684"/>
      <c r="AO17" s="1684"/>
      <c r="AP17" s="1685"/>
      <c r="AQ17" s="1730" t="str">
        <f t="shared" si="1"/>
        <v/>
      </c>
      <c r="AR17" s="1687"/>
      <c r="AS17" s="1687"/>
      <c r="AT17" s="1687"/>
      <c r="AU17" s="1687"/>
      <c r="AV17" s="1688"/>
      <c r="AW17" s="1660">
        <v>26</v>
      </c>
      <c r="AX17" s="1661"/>
      <c r="AY17" s="1661"/>
      <c r="AZ17" s="1661"/>
      <c r="BA17" s="1716" t="str">
        <f>IF('INGRESO DE DATOS'!A180&lt;&gt;"",'INGRESO DE DATOS'!A180,"")</f>
        <v/>
      </c>
      <c r="BB17" s="1717"/>
      <c r="BC17" s="1717"/>
      <c r="BD17" s="1717"/>
      <c r="BE17" s="1717"/>
      <c r="BF17" s="1718"/>
      <c r="BG17" s="1686"/>
      <c r="BH17" s="1687"/>
      <c r="BI17" s="1687"/>
      <c r="BJ17" s="1687"/>
      <c r="BK17" s="1729"/>
      <c r="BL17" s="1716" t="str">
        <f>IF('INGRESO DE DATOS'!H180&lt;&gt;"",'INGRESO DE DATOS'!H180,"")</f>
        <v/>
      </c>
      <c r="BM17" s="1717"/>
      <c r="BN17" s="1717"/>
      <c r="BO17" s="1717"/>
      <c r="BP17" s="1717"/>
      <c r="BQ17" s="1718"/>
      <c r="BR17" s="1683" t="str">
        <f>IF('INGRESO DE DATOS'!I180&lt;&gt;"",'INGRESO DE DATOS'!I180,"")</f>
        <v/>
      </c>
      <c r="BS17" s="1684"/>
      <c r="BT17" s="1684"/>
      <c r="BU17" s="1684"/>
      <c r="BV17" s="1684"/>
      <c r="BW17" s="1685"/>
      <c r="BX17" s="1692"/>
      <c r="BY17" s="1693"/>
      <c r="BZ17" s="1693"/>
      <c r="CA17" s="1693"/>
      <c r="CB17" s="1693"/>
      <c r="CC17" s="1693"/>
      <c r="CD17" s="1694"/>
      <c r="CE17" s="1683" t="str">
        <f>IF(BR17="","",BR17)</f>
        <v/>
      </c>
      <c r="CF17" s="1684"/>
      <c r="CG17" s="1684"/>
      <c r="CH17" s="1684"/>
      <c r="CI17" s="1684"/>
      <c r="CJ17" s="1684"/>
      <c r="CK17" s="1685"/>
      <c r="CL17" s="1730" t="str">
        <f>IF(BL17="","",IF(BL17&lt;&gt;0,IF(BL17="N.D","N.D",(BR17*VLOOKUP(BL17,$CZ$14:$DQ$30,10,FALSE)))))</f>
        <v/>
      </c>
      <c r="CM17" s="1687"/>
      <c r="CN17" s="1687"/>
      <c r="CO17" s="1687"/>
      <c r="CP17" s="1687"/>
      <c r="CQ17" s="1687"/>
      <c r="CR17" s="1688"/>
      <c r="CZ17" s="1838" t="s">
        <v>310</v>
      </c>
      <c r="DA17" s="1838"/>
      <c r="DB17" s="1838"/>
      <c r="DC17" s="1838"/>
      <c r="DD17" s="1838"/>
      <c r="DE17" s="1838"/>
      <c r="DF17" s="1838"/>
      <c r="DG17" s="1838"/>
      <c r="DH17" s="1838"/>
      <c r="DI17" s="1842">
        <v>1000</v>
      </c>
      <c r="DJ17" s="1842"/>
      <c r="DK17" s="1842"/>
      <c r="DL17" s="1842"/>
      <c r="DM17" s="1842"/>
      <c r="DN17" s="1842"/>
      <c r="DO17" s="1842"/>
      <c r="DP17" s="1842"/>
      <c r="DQ17" s="1842"/>
    </row>
    <row r="18" spans="2:121" ht="15.95" customHeight="1" thickTop="1" thickBot="1" x14ac:dyDescent="0.3">
      <c r="B18" s="1712">
        <v>5</v>
      </c>
      <c r="C18" s="1693"/>
      <c r="D18" s="1693"/>
      <c r="E18" s="1694"/>
      <c r="F18" s="1716" t="str">
        <f>IF('INGRESO DE DATOS'!A155&lt;&gt;"",'INGRESO DE DATOS'!A155,"")</f>
        <v/>
      </c>
      <c r="G18" s="1717"/>
      <c r="H18" s="1717"/>
      <c r="I18" s="1717"/>
      <c r="J18" s="1717"/>
      <c r="K18" s="1718"/>
      <c r="L18" s="1686"/>
      <c r="M18" s="1687"/>
      <c r="N18" s="1687"/>
      <c r="O18" s="1687"/>
      <c r="P18" s="1729"/>
      <c r="Q18" s="1716" t="str">
        <f>IF('INGRESO DE DATOS'!H155&lt;&gt;"",'INGRESO DE DATOS'!H155,"")</f>
        <v/>
      </c>
      <c r="R18" s="1717"/>
      <c r="S18" s="1717"/>
      <c r="T18" s="1717"/>
      <c r="U18" s="1717"/>
      <c r="V18" s="1718"/>
      <c r="W18" s="1683" t="str">
        <f>IF('INGRESO DE DATOS'!I155&lt;&gt;"",'INGRESO DE DATOS'!I155,"")</f>
        <v/>
      </c>
      <c r="X18" s="1684"/>
      <c r="Y18" s="1684"/>
      <c r="Z18" s="1684"/>
      <c r="AA18" s="1684"/>
      <c r="AB18" s="1685"/>
      <c r="AC18" s="1692"/>
      <c r="AD18" s="1693"/>
      <c r="AE18" s="1693"/>
      <c r="AF18" s="1693"/>
      <c r="AG18" s="1693"/>
      <c r="AH18" s="1693"/>
      <c r="AI18" s="1694"/>
      <c r="AJ18" s="1683" t="str">
        <f t="shared" si="0"/>
        <v/>
      </c>
      <c r="AK18" s="1684"/>
      <c r="AL18" s="1684"/>
      <c r="AM18" s="1684"/>
      <c r="AN18" s="1684"/>
      <c r="AO18" s="1684"/>
      <c r="AP18" s="1685"/>
      <c r="AQ18" s="1730" t="str">
        <f t="shared" si="1"/>
        <v/>
      </c>
      <c r="AR18" s="1687"/>
      <c r="AS18" s="1687"/>
      <c r="AT18" s="1687"/>
      <c r="AU18" s="1687"/>
      <c r="AV18" s="1688"/>
      <c r="AW18" s="1732" t="s">
        <v>53</v>
      </c>
      <c r="AX18" s="1733"/>
      <c r="AY18" s="1733"/>
      <c r="AZ18" s="1733"/>
      <c r="BA18" s="1733"/>
      <c r="BB18" s="1733"/>
      <c r="BC18" s="1733"/>
      <c r="BD18" s="1733"/>
      <c r="BE18" s="1733"/>
      <c r="BF18" s="1734"/>
      <c r="BG18" s="1692"/>
      <c r="BH18" s="1693"/>
      <c r="BI18" s="1693"/>
      <c r="BJ18" s="1693"/>
      <c r="BK18" s="1694"/>
      <c r="BL18" s="1692"/>
      <c r="BM18" s="1693"/>
      <c r="BN18" s="1693"/>
      <c r="BO18" s="1693"/>
      <c r="BP18" s="1693"/>
      <c r="BQ18" s="1694"/>
      <c r="BR18" s="1692"/>
      <c r="BS18" s="1693"/>
      <c r="BT18" s="1693"/>
      <c r="BU18" s="1693"/>
      <c r="BV18" s="1693"/>
      <c r="BW18" s="1694"/>
      <c r="BX18" s="1692"/>
      <c r="BY18" s="1693"/>
      <c r="BZ18" s="1693"/>
      <c r="CA18" s="1693"/>
      <c r="CB18" s="1693"/>
      <c r="CC18" s="1693"/>
      <c r="CD18" s="1694"/>
      <c r="CE18" s="1692"/>
      <c r="CF18" s="1693"/>
      <c r="CG18" s="1693"/>
      <c r="CH18" s="1693"/>
      <c r="CI18" s="1693"/>
      <c r="CJ18" s="1693"/>
      <c r="CK18" s="1694"/>
      <c r="CL18" s="1692"/>
      <c r="CM18" s="1693"/>
      <c r="CN18" s="1693"/>
      <c r="CO18" s="1693"/>
      <c r="CP18" s="1693"/>
      <c r="CQ18" s="1693"/>
      <c r="CR18" s="1731"/>
      <c r="CZ18" s="1837" t="s">
        <v>311</v>
      </c>
      <c r="DA18" s="1837"/>
      <c r="DB18" s="1837"/>
      <c r="DC18" s="1837"/>
      <c r="DD18" s="1837"/>
      <c r="DE18" s="1837"/>
      <c r="DF18" s="1837"/>
      <c r="DG18" s="1837"/>
      <c r="DH18" s="1837"/>
      <c r="DI18" s="1842">
        <v>500</v>
      </c>
      <c r="DJ18" s="1842"/>
      <c r="DK18" s="1842"/>
      <c r="DL18" s="1842"/>
      <c r="DM18" s="1842"/>
      <c r="DN18" s="1842"/>
      <c r="DO18" s="1842"/>
      <c r="DP18" s="1842"/>
      <c r="DQ18" s="1842"/>
    </row>
    <row r="19" spans="2:121" ht="15.95" customHeight="1" thickTop="1" thickBot="1" x14ac:dyDescent="0.3">
      <c r="B19" s="1712">
        <v>6</v>
      </c>
      <c r="C19" s="1693"/>
      <c r="D19" s="1693"/>
      <c r="E19" s="1694"/>
      <c r="F19" s="1716" t="str">
        <f>IF('INGRESO DE DATOS'!A156&lt;&gt;"",'INGRESO DE DATOS'!A156,"")</f>
        <v/>
      </c>
      <c r="G19" s="1717"/>
      <c r="H19" s="1717"/>
      <c r="I19" s="1717"/>
      <c r="J19" s="1717"/>
      <c r="K19" s="1718"/>
      <c r="L19" s="1686"/>
      <c r="M19" s="1687"/>
      <c r="N19" s="1687"/>
      <c r="O19" s="1687"/>
      <c r="P19" s="1729"/>
      <c r="Q19" s="1716" t="str">
        <f>IF('INGRESO DE DATOS'!H156&lt;&gt;"",'INGRESO DE DATOS'!H156,"")</f>
        <v/>
      </c>
      <c r="R19" s="1717"/>
      <c r="S19" s="1717"/>
      <c r="T19" s="1717"/>
      <c r="U19" s="1717"/>
      <c r="V19" s="1718"/>
      <c r="W19" s="1683" t="str">
        <f>IF('INGRESO DE DATOS'!I156&lt;&gt;"",'INGRESO DE DATOS'!I156,"")</f>
        <v/>
      </c>
      <c r="X19" s="1684"/>
      <c r="Y19" s="1684"/>
      <c r="Z19" s="1684"/>
      <c r="AA19" s="1684"/>
      <c r="AB19" s="1685"/>
      <c r="AC19" s="1692"/>
      <c r="AD19" s="1693"/>
      <c r="AE19" s="1693"/>
      <c r="AF19" s="1693"/>
      <c r="AG19" s="1693"/>
      <c r="AH19" s="1693"/>
      <c r="AI19" s="1694"/>
      <c r="AJ19" s="1683" t="str">
        <f t="shared" si="0"/>
        <v/>
      </c>
      <c r="AK19" s="1684"/>
      <c r="AL19" s="1684"/>
      <c r="AM19" s="1684"/>
      <c r="AN19" s="1684"/>
      <c r="AO19" s="1684"/>
      <c r="AP19" s="1685"/>
      <c r="AQ19" s="1730" t="str">
        <f t="shared" si="1"/>
        <v/>
      </c>
      <c r="AR19" s="1687"/>
      <c r="AS19" s="1687"/>
      <c r="AT19" s="1687"/>
      <c r="AU19" s="1687"/>
      <c r="AV19" s="1688"/>
      <c r="AW19" s="1660">
        <v>27</v>
      </c>
      <c r="AX19" s="1661"/>
      <c r="AY19" s="1661"/>
      <c r="AZ19" s="1661"/>
      <c r="BA19" s="1716" t="str">
        <f>IF('INGRESO DE DATOS'!A182&lt;&gt;"",'INGRESO DE DATOS'!A182,"")</f>
        <v/>
      </c>
      <c r="BB19" s="1717"/>
      <c r="BC19" s="1717"/>
      <c r="BD19" s="1717"/>
      <c r="BE19" s="1717"/>
      <c r="BF19" s="1718"/>
      <c r="BG19" s="1686"/>
      <c r="BH19" s="1687"/>
      <c r="BI19" s="1687"/>
      <c r="BJ19" s="1687"/>
      <c r="BK19" s="1729"/>
      <c r="BL19" s="1716" t="str">
        <f>IF('INGRESO DE DATOS'!H182&lt;&gt;"",'INGRESO DE DATOS'!H182,"")</f>
        <v/>
      </c>
      <c r="BM19" s="1717"/>
      <c r="BN19" s="1717"/>
      <c r="BO19" s="1717"/>
      <c r="BP19" s="1717"/>
      <c r="BQ19" s="1718"/>
      <c r="BR19" s="1683" t="str">
        <f>IF('INGRESO DE DATOS'!I182&lt;&gt;"",'INGRESO DE DATOS'!I182,"")</f>
        <v/>
      </c>
      <c r="BS19" s="1684"/>
      <c r="BT19" s="1684"/>
      <c r="BU19" s="1684"/>
      <c r="BV19" s="1684"/>
      <c r="BW19" s="1685"/>
      <c r="BX19" s="1692"/>
      <c r="BY19" s="1693"/>
      <c r="BZ19" s="1693"/>
      <c r="CA19" s="1693"/>
      <c r="CB19" s="1693"/>
      <c r="CC19" s="1693"/>
      <c r="CD19" s="1694"/>
      <c r="CE19" s="1683" t="str">
        <f>IF(BR19="","",BR19)</f>
        <v/>
      </c>
      <c r="CF19" s="1684"/>
      <c r="CG19" s="1684"/>
      <c r="CH19" s="1684"/>
      <c r="CI19" s="1684"/>
      <c r="CJ19" s="1684"/>
      <c r="CK19" s="1685"/>
      <c r="CL19" s="1730" t="str">
        <f>IF(BL19="","",IF(BL19&lt;&gt;0,IF(BL19="N.D","N.D",(BR19*VLOOKUP(BL19,$CZ$14:$DQ$30,10,FALSE)))))</f>
        <v/>
      </c>
      <c r="CM19" s="1687"/>
      <c r="CN19" s="1687"/>
      <c r="CO19" s="1687"/>
      <c r="CP19" s="1687"/>
      <c r="CQ19" s="1687"/>
      <c r="CR19" s="1688"/>
      <c r="CZ19" s="1837" t="s">
        <v>312</v>
      </c>
      <c r="DA19" s="1837"/>
      <c r="DB19" s="1837"/>
      <c r="DC19" s="1837"/>
      <c r="DD19" s="1837"/>
      <c r="DE19" s="1837"/>
      <c r="DF19" s="1837"/>
      <c r="DG19" s="1837"/>
      <c r="DH19" s="1837"/>
      <c r="DI19" s="1842">
        <v>200</v>
      </c>
      <c r="DJ19" s="1842"/>
      <c r="DK19" s="1842"/>
      <c r="DL19" s="1842"/>
      <c r="DM19" s="1842"/>
      <c r="DN19" s="1842"/>
      <c r="DO19" s="1842"/>
      <c r="DP19" s="1842"/>
      <c r="DQ19" s="1842"/>
    </row>
    <row r="20" spans="2:121" ht="15.95" customHeight="1" thickTop="1" thickBot="1" x14ac:dyDescent="0.3">
      <c r="B20" s="1732" t="s">
        <v>53</v>
      </c>
      <c r="C20" s="1733"/>
      <c r="D20" s="1733"/>
      <c r="E20" s="1733"/>
      <c r="F20" s="1733"/>
      <c r="G20" s="1733"/>
      <c r="H20" s="1733"/>
      <c r="I20" s="1733"/>
      <c r="J20" s="1733"/>
      <c r="K20" s="1734"/>
      <c r="L20" s="1692"/>
      <c r="M20" s="1693"/>
      <c r="N20" s="1693"/>
      <c r="O20" s="1693"/>
      <c r="P20" s="1694"/>
      <c r="Q20" s="1692"/>
      <c r="R20" s="1693"/>
      <c r="S20" s="1693"/>
      <c r="T20" s="1693"/>
      <c r="U20" s="1693"/>
      <c r="V20" s="1694"/>
      <c r="W20" s="1692"/>
      <c r="X20" s="1693"/>
      <c r="Y20" s="1693"/>
      <c r="Z20" s="1693"/>
      <c r="AA20" s="1693"/>
      <c r="AB20" s="1694"/>
      <c r="AC20" s="1692"/>
      <c r="AD20" s="1693"/>
      <c r="AE20" s="1693"/>
      <c r="AF20" s="1693"/>
      <c r="AG20" s="1693"/>
      <c r="AH20" s="1693"/>
      <c r="AI20" s="1694"/>
      <c r="AJ20" s="1692"/>
      <c r="AK20" s="1693"/>
      <c r="AL20" s="1693"/>
      <c r="AM20" s="1693"/>
      <c r="AN20" s="1693"/>
      <c r="AO20" s="1693"/>
      <c r="AP20" s="1694"/>
      <c r="AQ20" s="1692"/>
      <c r="AR20" s="1693"/>
      <c r="AS20" s="1693"/>
      <c r="AT20" s="1693"/>
      <c r="AU20" s="1693"/>
      <c r="AV20" s="1731"/>
      <c r="AW20" s="1712">
        <v>28</v>
      </c>
      <c r="AX20" s="1693"/>
      <c r="AY20" s="1693"/>
      <c r="AZ20" s="1694"/>
      <c r="BA20" s="1716" t="str">
        <f>IF('INGRESO DE DATOS'!A183&lt;&gt;"",'INGRESO DE DATOS'!A183,"")</f>
        <v/>
      </c>
      <c r="BB20" s="1717"/>
      <c r="BC20" s="1717"/>
      <c r="BD20" s="1717"/>
      <c r="BE20" s="1717"/>
      <c r="BF20" s="1718"/>
      <c r="BG20" s="1686"/>
      <c r="BH20" s="1687"/>
      <c r="BI20" s="1687"/>
      <c r="BJ20" s="1687"/>
      <c r="BK20" s="1729"/>
      <c r="BL20" s="1716" t="str">
        <f>IF('INGRESO DE DATOS'!H183&lt;&gt;"",'INGRESO DE DATOS'!H183,"")</f>
        <v/>
      </c>
      <c r="BM20" s="1717"/>
      <c r="BN20" s="1717"/>
      <c r="BO20" s="1717"/>
      <c r="BP20" s="1717"/>
      <c r="BQ20" s="1718"/>
      <c r="BR20" s="1683" t="str">
        <f>IF('INGRESO DE DATOS'!I183&lt;&gt;"",'INGRESO DE DATOS'!I183,"")</f>
        <v/>
      </c>
      <c r="BS20" s="1684"/>
      <c r="BT20" s="1684"/>
      <c r="BU20" s="1684"/>
      <c r="BV20" s="1684"/>
      <c r="BW20" s="1685"/>
      <c r="BX20" s="1692"/>
      <c r="BY20" s="1693"/>
      <c r="BZ20" s="1693"/>
      <c r="CA20" s="1693"/>
      <c r="CB20" s="1693"/>
      <c r="CC20" s="1693"/>
      <c r="CD20" s="1694"/>
      <c r="CE20" s="1683" t="str">
        <f>IF(BR20="","",BR20)</f>
        <v/>
      </c>
      <c r="CF20" s="1684"/>
      <c r="CG20" s="1684"/>
      <c r="CH20" s="1684"/>
      <c r="CI20" s="1684"/>
      <c r="CJ20" s="1684"/>
      <c r="CK20" s="1685"/>
      <c r="CL20" s="1730" t="str">
        <f>IF(BL20="","",IF(BL20&lt;&gt;0,IF(BL20="N.D","N.D",(BR20*VLOOKUP(BL20,$CZ$14:$DQ$30,10,FALSE)))))</f>
        <v/>
      </c>
      <c r="CM20" s="1687"/>
      <c r="CN20" s="1687"/>
      <c r="CO20" s="1687"/>
      <c r="CP20" s="1687"/>
      <c r="CQ20" s="1687"/>
      <c r="CR20" s="1688"/>
      <c r="CZ20" s="1837" t="s">
        <v>313</v>
      </c>
      <c r="DA20" s="1837"/>
      <c r="DB20" s="1837"/>
      <c r="DC20" s="1837"/>
      <c r="DD20" s="1837"/>
      <c r="DE20" s="1837"/>
      <c r="DF20" s="1837"/>
      <c r="DG20" s="1837"/>
      <c r="DH20" s="1837"/>
      <c r="DI20" s="1842">
        <v>100</v>
      </c>
      <c r="DJ20" s="1842"/>
      <c r="DK20" s="1842"/>
      <c r="DL20" s="1842"/>
      <c r="DM20" s="1842"/>
      <c r="DN20" s="1842"/>
      <c r="DO20" s="1842"/>
      <c r="DP20" s="1842"/>
      <c r="DQ20" s="1842"/>
    </row>
    <row r="21" spans="2:121" ht="15.95" customHeight="1" thickTop="1" thickBot="1" x14ac:dyDescent="0.3">
      <c r="B21" s="1660">
        <v>7</v>
      </c>
      <c r="C21" s="1661"/>
      <c r="D21" s="1661"/>
      <c r="E21" s="1661"/>
      <c r="F21" s="1716" t="str">
        <f>IF('INGRESO DE DATOS'!A158&lt;&gt;"",'INGRESO DE DATOS'!A158,"")</f>
        <v/>
      </c>
      <c r="G21" s="1717"/>
      <c r="H21" s="1717"/>
      <c r="I21" s="1717"/>
      <c r="J21" s="1717"/>
      <c r="K21" s="1718"/>
      <c r="L21" s="1686"/>
      <c r="M21" s="1687"/>
      <c r="N21" s="1687"/>
      <c r="O21" s="1687"/>
      <c r="P21" s="1729"/>
      <c r="Q21" s="1716" t="str">
        <f>IF('INGRESO DE DATOS'!H158&lt;&gt;"",'INGRESO DE DATOS'!H158,"")</f>
        <v/>
      </c>
      <c r="R21" s="1717"/>
      <c r="S21" s="1717"/>
      <c r="T21" s="1717"/>
      <c r="U21" s="1717"/>
      <c r="V21" s="1718"/>
      <c r="W21" s="1683" t="str">
        <f>IF('INGRESO DE DATOS'!I158&lt;&gt;"",'INGRESO DE DATOS'!I158,"")</f>
        <v/>
      </c>
      <c r="X21" s="1684"/>
      <c r="Y21" s="1684"/>
      <c r="Z21" s="1684"/>
      <c r="AA21" s="1684"/>
      <c r="AB21" s="1685"/>
      <c r="AC21" s="1692"/>
      <c r="AD21" s="1693"/>
      <c r="AE21" s="1693"/>
      <c r="AF21" s="1693"/>
      <c r="AG21" s="1693"/>
      <c r="AH21" s="1693"/>
      <c r="AI21" s="1694"/>
      <c r="AJ21" s="1683" t="str">
        <f>IF(W21="","",W21)</f>
        <v/>
      </c>
      <c r="AK21" s="1684"/>
      <c r="AL21" s="1684"/>
      <c r="AM21" s="1684"/>
      <c r="AN21" s="1684"/>
      <c r="AO21" s="1684"/>
      <c r="AP21" s="1685"/>
      <c r="AQ21" s="1730" t="str">
        <f>IF(Q21="","",IF(Q21&lt;&gt;0,IF(Q21="N.D","N.D",(AJ21*VLOOKUP(Q21,$CZ$14:$DQ$30,10,FALSE)))))</f>
        <v/>
      </c>
      <c r="AR21" s="1687"/>
      <c r="AS21" s="1687"/>
      <c r="AT21" s="1687"/>
      <c r="AU21" s="1687"/>
      <c r="AV21" s="1688"/>
      <c r="AW21" s="1660">
        <v>29</v>
      </c>
      <c r="AX21" s="1661"/>
      <c r="AY21" s="1661"/>
      <c r="AZ21" s="1661"/>
      <c r="BA21" s="1716" t="str">
        <f>IF('INGRESO DE DATOS'!A184&lt;&gt;"",'INGRESO DE DATOS'!A184,"")</f>
        <v/>
      </c>
      <c r="BB21" s="1717"/>
      <c r="BC21" s="1717"/>
      <c r="BD21" s="1717"/>
      <c r="BE21" s="1717"/>
      <c r="BF21" s="1718"/>
      <c r="BG21" s="1686"/>
      <c r="BH21" s="1687"/>
      <c r="BI21" s="1687"/>
      <c r="BJ21" s="1687"/>
      <c r="BK21" s="1729"/>
      <c r="BL21" s="1716" t="str">
        <f>IF('INGRESO DE DATOS'!H184&lt;&gt;"",'INGRESO DE DATOS'!H184,"")</f>
        <v/>
      </c>
      <c r="BM21" s="1717"/>
      <c r="BN21" s="1717"/>
      <c r="BO21" s="1717"/>
      <c r="BP21" s="1717"/>
      <c r="BQ21" s="1718"/>
      <c r="BR21" s="1683" t="str">
        <f>IF('INGRESO DE DATOS'!I184&lt;&gt;"",'INGRESO DE DATOS'!I184,"")</f>
        <v/>
      </c>
      <c r="BS21" s="1684"/>
      <c r="BT21" s="1684"/>
      <c r="BU21" s="1684"/>
      <c r="BV21" s="1684"/>
      <c r="BW21" s="1685"/>
      <c r="BX21" s="1692"/>
      <c r="BY21" s="1693"/>
      <c r="BZ21" s="1693"/>
      <c r="CA21" s="1693"/>
      <c r="CB21" s="1693"/>
      <c r="CC21" s="1693"/>
      <c r="CD21" s="1694"/>
      <c r="CE21" s="1683" t="str">
        <f>IF(BR21="","",BR21)</f>
        <v/>
      </c>
      <c r="CF21" s="1684"/>
      <c r="CG21" s="1684"/>
      <c r="CH21" s="1684"/>
      <c r="CI21" s="1684"/>
      <c r="CJ21" s="1684"/>
      <c r="CK21" s="1685"/>
      <c r="CL21" s="1730" t="str">
        <f>IF(BL21="","",IF(BL21&lt;&gt;0,IF(BL21="N.D","N.D",(BR21*VLOOKUP(BL21,$CZ$14:$DQ$30,10,FALSE)))))</f>
        <v/>
      </c>
      <c r="CM21" s="1687"/>
      <c r="CN21" s="1687"/>
      <c r="CO21" s="1687"/>
      <c r="CP21" s="1687"/>
      <c r="CQ21" s="1687"/>
      <c r="CR21" s="1688"/>
      <c r="CZ21" s="1838" t="s">
        <v>314</v>
      </c>
      <c r="DA21" s="1838"/>
      <c r="DB21" s="1838"/>
      <c r="DC21" s="1838"/>
      <c r="DD21" s="1838"/>
      <c r="DE21" s="1838"/>
      <c r="DF21" s="1838"/>
      <c r="DG21" s="1838"/>
      <c r="DH21" s="1838"/>
      <c r="DI21" s="1842">
        <v>10</v>
      </c>
      <c r="DJ21" s="1842"/>
      <c r="DK21" s="1842"/>
      <c r="DL21" s="1842"/>
      <c r="DM21" s="1842"/>
      <c r="DN21" s="1842"/>
      <c r="DO21" s="1842"/>
      <c r="DP21" s="1842"/>
      <c r="DQ21" s="1842"/>
    </row>
    <row r="22" spans="2:121" ht="15.95" customHeight="1" thickTop="1" thickBot="1" x14ac:dyDescent="0.3">
      <c r="B22" s="1660">
        <v>8</v>
      </c>
      <c r="C22" s="1661"/>
      <c r="D22" s="1661"/>
      <c r="E22" s="1661"/>
      <c r="F22" s="1716" t="str">
        <f>IF('INGRESO DE DATOS'!A159&lt;&gt;"",'INGRESO DE DATOS'!A159,"")</f>
        <v/>
      </c>
      <c r="G22" s="1717"/>
      <c r="H22" s="1717"/>
      <c r="I22" s="1717"/>
      <c r="J22" s="1717"/>
      <c r="K22" s="1718"/>
      <c r="L22" s="1686"/>
      <c r="M22" s="1687"/>
      <c r="N22" s="1687"/>
      <c r="O22" s="1687"/>
      <c r="P22" s="1729"/>
      <c r="Q22" s="1716" t="str">
        <f>IF('INGRESO DE DATOS'!H159&lt;&gt;"",'INGRESO DE DATOS'!H159,"")</f>
        <v/>
      </c>
      <c r="R22" s="1717"/>
      <c r="S22" s="1717"/>
      <c r="T22" s="1717"/>
      <c r="U22" s="1717"/>
      <c r="V22" s="1718"/>
      <c r="W22" s="1683" t="str">
        <f>IF('INGRESO DE DATOS'!I159&lt;&gt;"",'INGRESO DE DATOS'!I159,"")</f>
        <v/>
      </c>
      <c r="X22" s="1684"/>
      <c r="Y22" s="1684"/>
      <c r="Z22" s="1684"/>
      <c r="AA22" s="1684"/>
      <c r="AB22" s="1685"/>
      <c r="AC22" s="1692"/>
      <c r="AD22" s="1693"/>
      <c r="AE22" s="1693"/>
      <c r="AF22" s="1693"/>
      <c r="AG22" s="1693"/>
      <c r="AH22" s="1693"/>
      <c r="AI22" s="1694"/>
      <c r="AJ22" s="1683" t="str">
        <f>IF(W22="","",W22)</f>
        <v/>
      </c>
      <c r="AK22" s="1684"/>
      <c r="AL22" s="1684"/>
      <c r="AM22" s="1684"/>
      <c r="AN22" s="1684"/>
      <c r="AO22" s="1684"/>
      <c r="AP22" s="1685"/>
      <c r="AQ22" s="1730" t="str">
        <f>IF(Q22="","",IF(Q22&lt;&gt;0,IF(Q22="N.D","N.D",(AJ22*VLOOKUP(Q22,$CZ$14:$DQ$30,10,FALSE)))))</f>
        <v/>
      </c>
      <c r="AR22" s="1687"/>
      <c r="AS22" s="1687"/>
      <c r="AT22" s="1687"/>
      <c r="AU22" s="1687"/>
      <c r="AV22" s="1688"/>
      <c r="AW22" s="1660">
        <v>30</v>
      </c>
      <c r="AX22" s="1661"/>
      <c r="AY22" s="1661"/>
      <c r="AZ22" s="1661"/>
      <c r="BA22" s="1716" t="str">
        <f>IF('INGRESO DE DATOS'!A185&lt;&gt;"",'INGRESO DE DATOS'!A185,"")</f>
        <v/>
      </c>
      <c r="BB22" s="1717"/>
      <c r="BC22" s="1717"/>
      <c r="BD22" s="1717"/>
      <c r="BE22" s="1717"/>
      <c r="BF22" s="1718"/>
      <c r="BG22" s="1686"/>
      <c r="BH22" s="1687"/>
      <c r="BI22" s="1687"/>
      <c r="BJ22" s="1687"/>
      <c r="BK22" s="1729"/>
      <c r="BL22" s="1716" t="str">
        <f>IF('INGRESO DE DATOS'!H185&lt;&gt;"",'INGRESO DE DATOS'!H185,"")</f>
        <v/>
      </c>
      <c r="BM22" s="1717"/>
      <c r="BN22" s="1717"/>
      <c r="BO22" s="1717"/>
      <c r="BP22" s="1717"/>
      <c r="BQ22" s="1718"/>
      <c r="BR22" s="1683" t="str">
        <f>IF('INGRESO DE DATOS'!I185&lt;&gt;"",'INGRESO DE DATOS'!I185,"")</f>
        <v/>
      </c>
      <c r="BS22" s="1684"/>
      <c r="BT22" s="1684"/>
      <c r="BU22" s="1684"/>
      <c r="BV22" s="1684"/>
      <c r="BW22" s="1685"/>
      <c r="BX22" s="1692"/>
      <c r="BY22" s="1693"/>
      <c r="BZ22" s="1693"/>
      <c r="CA22" s="1693"/>
      <c r="CB22" s="1693"/>
      <c r="CC22" s="1693"/>
      <c r="CD22" s="1694"/>
      <c r="CE22" s="1683" t="str">
        <f>IF(BR22="","",BR22)</f>
        <v/>
      </c>
      <c r="CF22" s="1684"/>
      <c r="CG22" s="1684"/>
      <c r="CH22" s="1684"/>
      <c r="CI22" s="1684"/>
      <c r="CJ22" s="1684"/>
      <c r="CK22" s="1685"/>
      <c r="CL22" s="1730" t="str">
        <f>IF(BL22="","",IF(BL22&lt;&gt;0,IF(BL22="N.D","N.D",(BR22*VLOOKUP(BL22,$CZ$14:$DQ$30,10,FALSE)))))</f>
        <v/>
      </c>
      <c r="CM22" s="1687"/>
      <c r="CN22" s="1687"/>
      <c r="CO22" s="1687"/>
      <c r="CP22" s="1687"/>
      <c r="CQ22" s="1687"/>
      <c r="CR22" s="1688"/>
      <c r="CZ22" s="1839" t="s">
        <v>315</v>
      </c>
      <c r="DA22" s="1839"/>
      <c r="DB22" s="1839"/>
      <c r="DC22" s="1839"/>
      <c r="DD22" s="1839"/>
      <c r="DE22" s="1839"/>
      <c r="DF22" s="1839"/>
      <c r="DG22" s="1839"/>
      <c r="DH22" s="1839"/>
      <c r="DI22" s="1842">
        <v>2</v>
      </c>
      <c r="DJ22" s="1842"/>
      <c r="DK22" s="1842"/>
      <c r="DL22" s="1842"/>
      <c r="DM22" s="1842"/>
      <c r="DN22" s="1842"/>
      <c r="DO22" s="1842"/>
      <c r="DP22" s="1842"/>
      <c r="DQ22" s="1842"/>
    </row>
    <row r="23" spans="2:121" ht="15.95" customHeight="1" thickTop="1" thickBot="1" x14ac:dyDescent="0.3">
      <c r="B23" s="1660">
        <v>9</v>
      </c>
      <c r="C23" s="1661"/>
      <c r="D23" s="1661"/>
      <c r="E23" s="1661"/>
      <c r="F23" s="1716" t="str">
        <f>IF('INGRESO DE DATOS'!A160&lt;&gt;"",'INGRESO DE DATOS'!A160,"")</f>
        <v/>
      </c>
      <c r="G23" s="1717"/>
      <c r="H23" s="1717"/>
      <c r="I23" s="1717"/>
      <c r="J23" s="1717"/>
      <c r="K23" s="1718"/>
      <c r="L23" s="1686"/>
      <c r="M23" s="1687"/>
      <c r="N23" s="1687"/>
      <c r="O23" s="1687"/>
      <c r="P23" s="1729"/>
      <c r="Q23" s="1716" t="str">
        <f>IF('INGRESO DE DATOS'!H160&lt;&gt;"",'INGRESO DE DATOS'!H160,"")</f>
        <v/>
      </c>
      <c r="R23" s="1717"/>
      <c r="S23" s="1717"/>
      <c r="T23" s="1717"/>
      <c r="U23" s="1717"/>
      <c r="V23" s="1718"/>
      <c r="W23" s="1683" t="str">
        <f>IF('INGRESO DE DATOS'!I160&lt;&gt;"",'INGRESO DE DATOS'!I160,"")</f>
        <v/>
      </c>
      <c r="X23" s="1684"/>
      <c r="Y23" s="1684"/>
      <c r="Z23" s="1684"/>
      <c r="AA23" s="1684"/>
      <c r="AB23" s="1685"/>
      <c r="AC23" s="1692"/>
      <c r="AD23" s="1693"/>
      <c r="AE23" s="1693"/>
      <c r="AF23" s="1693"/>
      <c r="AG23" s="1693"/>
      <c r="AH23" s="1693"/>
      <c r="AI23" s="1694"/>
      <c r="AJ23" s="1683" t="str">
        <f>IF(W23="","",W23)</f>
        <v/>
      </c>
      <c r="AK23" s="1684"/>
      <c r="AL23" s="1684"/>
      <c r="AM23" s="1684"/>
      <c r="AN23" s="1684"/>
      <c r="AO23" s="1684"/>
      <c r="AP23" s="1685"/>
      <c r="AQ23" s="1730" t="str">
        <f>IF(Q23="","",IF(Q23&lt;&gt;0,IF(Q23="N.D","N.D",(AJ23*VLOOKUP(Q23,$CZ$14:$DQ$30,10,FALSE)))))</f>
        <v/>
      </c>
      <c r="AR23" s="1687"/>
      <c r="AS23" s="1687"/>
      <c r="AT23" s="1687"/>
      <c r="AU23" s="1687"/>
      <c r="AV23" s="1688"/>
      <c r="AW23" s="1660">
        <v>31</v>
      </c>
      <c r="AX23" s="1661"/>
      <c r="AY23" s="1661"/>
      <c r="AZ23" s="1661"/>
      <c r="BA23" s="1716" t="str">
        <f>IF('INGRESO DE DATOS'!A186&lt;&gt;"",'INGRESO DE DATOS'!A186,"")</f>
        <v/>
      </c>
      <c r="BB23" s="1717"/>
      <c r="BC23" s="1717"/>
      <c r="BD23" s="1717"/>
      <c r="BE23" s="1717"/>
      <c r="BF23" s="1718"/>
      <c r="BG23" s="1686"/>
      <c r="BH23" s="1687"/>
      <c r="BI23" s="1687"/>
      <c r="BJ23" s="1687"/>
      <c r="BK23" s="1729"/>
      <c r="BL23" s="1716" t="str">
        <f>IF('INGRESO DE DATOS'!H186&lt;&gt;"",'INGRESO DE DATOS'!H186,"")</f>
        <v/>
      </c>
      <c r="BM23" s="1717"/>
      <c r="BN23" s="1717"/>
      <c r="BO23" s="1717"/>
      <c r="BP23" s="1717"/>
      <c r="BQ23" s="1718"/>
      <c r="BR23" s="1683" t="str">
        <f>IF('INGRESO DE DATOS'!I186&lt;&gt;"",'INGRESO DE DATOS'!I186,"")</f>
        <v/>
      </c>
      <c r="BS23" s="1684"/>
      <c r="BT23" s="1684"/>
      <c r="BU23" s="1684"/>
      <c r="BV23" s="1684"/>
      <c r="BW23" s="1685"/>
      <c r="BX23" s="1692"/>
      <c r="BY23" s="1693"/>
      <c r="BZ23" s="1693"/>
      <c r="CA23" s="1693"/>
      <c r="CB23" s="1693"/>
      <c r="CC23" s="1693"/>
      <c r="CD23" s="1694"/>
      <c r="CE23" s="1683" t="str">
        <f>IF(BR23="","",BR23)</f>
        <v/>
      </c>
      <c r="CF23" s="1684"/>
      <c r="CG23" s="1684"/>
      <c r="CH23" s="1684"/>
      <c r="CI23" s="1684"/>
      <c r="CJ23" s="1684"/>
      <c r="CK23" s="1685"/>
      <c r="CL23" s="1730" t="str">
        <f>IF(BL23="","",IF(BL23&lt;&gt;0,IF(BL23="N.D","N.D",(BR23*VLOOKUP(BL23,$CZ$14:$DQ$30,10,FALSE)))))</f>
        <v/>
      </c>
      <c r="CM23" s="1687"/>
      <c r="CN23" s="1687"/>
      <c r="CO23" s="1687"/>
      <c r="CP23" s="1687"/>
      <c r="CQ23" s="1687"/>
      <c r="CR23" s="1688"/>
      <c r="CZ23" s="1838" t="s">
        <v>316</v>
      </c>
      <c r="DA23" s="1838"/>
      <c r="DB23" s="1838"/>
      <c r="DC23" s="1838"/>
      <c r="DD23" s="1838"/>
      <c r="DE23" s="1838"/>
      <c r="DF23" s="1838"/>
      <c r="DG23" s="1838"/>
      <c r="DH23" s="1838"/>
      <c r="DI23" s="1842">
        <v>20</v>
      </c>
      <c r="DJ23" s="1842"/>
      <c r="DK23" s="1842"/>
      <c r="DL23" s="1842"/>
      <c r="DM23" s="1842"/>
      <c r="DN23" s="1842"/>
      <c r="DO23" s="1842"/>
      <c r="DP23" s="1842"/>
      <c r="DQ23" s="1842"/>
    </row>
    <row r="24" spans="2:121" ht="15.95" customHeight="1" thickTop="1" thickBot="1" x14ac:dyDescent="0.3">
      <c r="B24" s="1660">
        <v>10</v>
      </c>
      <c r="C24" s="1661"/>
      <c r="D24" s="1661"/>
      <c r="E24" s="1661"/>
      <c r="F24" s="1716" t="str">
        <f>IF('INGRESO DE DATOS'!A161&lt;&gt;"",'INGRESO DE DATOS'!A161,"")</f>
        <v/>
      </c>
      <c r="G24" s="1717"/>
      <c r="H24" s="1717"/>
      <c r="I24" s="1717"/>
      <c r="J24" s="1717"/>
      <c r="K24" s="1718"/>
      <c r="L24" s="1686"/>
      <c r="M24" s="1687"/>
      <c r="N24" s="1687"/>
      <c r="O24" s="1687"/>
      <c r="P24" s="1729"/>
      <c r="Q24" s="1716" t="str">
        <f>IF('INGRESO DE DATOS'!H161&lt;&gt;"",'INGRESO DE DATOS'!H161,"")</f>
        <v/>
      </c>
      <c r="R24" s="1717"/>
      <c r="S24" s="1717"/>
      <c r="T24" s="1717"/>
      <c r="U24" s="1717"/>
      <c r="V24" s="1718"/>
      <c r="W24" s="1683" t="str">
        <f>IF('INGRESO DE DATOS'!I161&lt;&gt;"",'INGRESO DE DATOS'!I161,"")</f>
        <v/>
      </c>
      <c r="X24" s="1684"/>
      <c r="Y24" s="1684"/>
      <c r="Z24" s="1684"/>
      <c r="AA24" s="1684"/>
      <c r="AB24" s="1685"/>
      <c r="AC24" s="1692"/>
      <c r="AD24" s="1693"/>
      <c r="AE24" s="1693"/>
      <c r="AF24" s="1693"/>
      <c r="AG24" s="1693"/>
      <c r="AH24" s="1693"/>
      <c r="AI24" s="1694"/>
      <c r="AJ24" s="1683" t="str">
        <f>IF(W24="","",W24)</f>
        <v/>
      </c>
      <c r="AK24" s="1684"/>
      <c r="AL24" s="1684"/>
      <c r="AM24" s="1684"/>
      <c r="AN24" s="1684"/>
      <c r="AO24" s="1684"/>
      <c r="AP24" s="1685"/>
      <c r="AQ24" s="1730" t="str">
        <f>IF(Q24="","",IF(Q24&lt;&gt;0,IF(Q24="N.D","N.D",(AJ24*VLOOKUP(Q24,$CZ$14:$DQ$30,10,FALSE)))))</f>
        <v/>
      </c>
      <c r="AR24" s="1687"/>
      <c r="AS24" s="1687"/>
      <c r="AT24" s="1687"/>
      <c r="AU24" s="1687"/>
      <c r="AV24" s="1688"/>
      <c r="AW24" s="1732" t="s">
        <v>53</v>
      </c>
      <c r="AX24" s="1733"/>
      <c r="AY24" s="1733"/>
      <c r="AZ24" s="1733"/>
      <c r="BA24" s="1733"/>
      <c r="BB24" s="1733"/>
      <c r="BC24" s="1733"/>
      <c r="BD24" s="1733"/>
      <c r="BE24" s="1733"/>
      <c r="BF24" s="1734"/>
      <c r="BG24" s="1692"/>
      <c r="BH24" s="1693"/>
      <c r="BI24" s="1693"/>
      <c r="BJ24" s="1693"/>
      <c r="BK24" s="1694"/>
      <c r="BL24" s="1692"/>
      <c r="BM24" s="1693"/>
      <c r="BN24" s="1693"/>
      <c r="BO24" s="1693"/>
      <c r="BP24" s="1693"/>
      <c r="BQ24" s="1694"/>
      <c r="BR24" s="1692"/>
      <c r="BS24" s="1693"/>
      <c r="BT24" s="1693"/>
      <c r="BU24" s="1693"/>
      <c r="BV24" s="1693"/>
      <c r="BW24" s="1694"/>
      <c r="BX24" s="1692"/>
      <c r="BY24" s="1693"/>
      <c r="BZ24" s="1693"/>
      <c r="CA24" s="1693"/>
      <c r="CB24" s="1693"/>
      <c r="CC24" s="1693"/>
      <c r="CD24" s="1694"/>
      <c r="CE24" s="1692"/>
      <c r="CF24" s="1693"/>
      <c r="CG24" s="1693"/>
      <c r="CH24" s="1693"/>
      <c r="CI24" s="1693"/>
      <c r="CJ24" s="1693"/>
      <c r="CK24" s="1694"/>
      <c r="CL24" s="1692"/>
      <c r="CM24" s="1693"/>
      <c r="CN24" s="1693"/>
      <c r="CO24" s="1693"/>
      <c r="CP24" s="1693"/>
      <c r="CQ24" s="1693"/>
      <c r="CR24" s="1731"/>
      <c r="CZ24" s="1839" t="s">
        <v>317</v>
      </c>
      <c r="DA24" s="1839"/>
      <c r="DB24" s="1839"/>
      <c r="DC24" s="1839"/>
      <c r="DD24" s="1839"/>
      <c r="DE24" s="1839"/>
      <c r="DF24" s="1839"/>
      <c r="DG24" s="1839"/>
      <c r="DH24" s="1839"/>
      <c r="DI24" s="1842">
        <v>25</v>
      </c>
      <c r="DJ24" s="1842"/>
      <c r="DK24" s="1842"/>
      <c r="DL24" s="1842"/>
      <c r="DM24" s="1842"/>
      <c r="DN24" s="1842"/>
      <c r="DO24" s="1842"/>
      <c r="DP24" s="1842"/>
      <c r="DQ24" s="1842"/>
    </row>
    <row r="25" spans="2:121" ht="15.95" customHeight="1" thickTop="1" thickBot="1" x14ac:dyDescent="0.3">
      <c r="B25" s="1660">
        <v>11</v>
      </c>
      <c r="C25" s="1661"/>
      <c r="D25" s="1661"/>
      <c r="E25" s="1661"/>
      <c r="F25" s="1716" t="str">
        <f>IF('INGRESO DE DATOS'!A162&lt;&gt;"",'INGRESO DE DATOS'!A162,"")</f>
        <v/>
      </c>
      <c r="G25" s="1717"/>
      <c r="H25" s="1717"/>
      <c r="I25" s="1717"/>
      <c r="J25" s="1717"/>
      <c r="K25" s="1718"/>
      <c r="L25" s="1686"/>
      <c r="M25" s="1687"/>
      <c r="N25" s="1687"/>
      <c r="O25" s="1687"/>
      <c r="P25" s="1729"/>
      <c r="Q25" s="1716" t="str">
        <f>IF('INGRESO DE DATOS'!H162&lt;&gt;"",'INGRESO DE DATOS'!H162,"")</f>
        <v/>
      </c>
      <c r="R25" s="1717"/>
      <c r="S25" s="1717"/>
      <c r="T25" s="1717"/>
      <c r="U25" s="1717"/>
      <c r="V25" s="1718"/>
      <c r="W25" s="1683" t="str">
        <f>IF('INGRESO DE DATOS'!I162&lt;&gt;"",'INGRESO DE DATOS'!I162,"")</f>
        <v/>
      </c>
      <c r="X25" s="1684"/>
      <c r="Y25" s="1684"/>
      <c r="Z25" s="1684"/>
      <c r="AA25" s="1684"/>
      <c r="AB25" s="1685"/>
      <c r="AC25" s="1692"/>
      <c r="AD25" s="1693"/>
      <c r="AE25" s="1693"/>
      <c r="AF25" s="1693"/>
      <c r="AG25" s="1693"/>
      <c r="AH25" s="1693"/>
      <c r="AI25" s="1694"/>
      <c r="AJ25" s="1683" t="str">
        <f>IF(W25="","",W25)</f>
        <v/>
      </c>
      <c r="AK25" s="1684"/>
      <c r="AL25" s="1684"/>
      <c r="AM25" s="1684"/>
      <c r="AN25" s="1684"/>
      <c r="AO25" s="1684"/>
      <c r="AP25" s="1685"/>
      <c r="AQ25" s="1730" t="str">
        <f>IF(Q25="","",IF(Q25&lt;&gt;0,IF(Q25="N.D","N.D",(AJ25*VLOOKUP(Q25,$CZ$14:$DQ$30,10,FALSE)))))</f>
        <v/>
      </c>
      <c r="AR25" s="1687"/>
      <c r="AS25" s="1687"/>
      <c r="AT25" s="1687"/>
      <c r="AU25" s="1687"/>
      <c r="AV25" s="1688"/>
      <c r="AW25" s="1660">
        <v>32</v>
      </c>
      <c r="AX25" s="1661"/>
      <c r="AY25" s="1661"/>
      <c r="AZ25" s="1661"/>
      <c r="BA25" s="1716" t="str">
        <f>IF('INGRESO DE DATOS'!A188&lt;&gt;"",'INGRESO DE DATOS'!A188,"")</f>
        <v/>
      </c>
      <c r="BB25" s="1717"/>
      <c r="BC25" s="1717"/>
      <c r="BD25" s="1717"/>
      <c r="BE25" s="1717"/>
      <c r="BF25" s="1718"/>
      <c r="BG25" s="1686"/>
      <c r="BH25" s="1687"/>
      <c r="BI25" s="1687"/>
      <c r="BJ25" s="1687"/>
      <c r="BK25" s="1729"/>
      <c r="BL25" s="1716" t="str">
        <f>IF('INGRESO DE DATOS'!H188&lt;&gt;"",'INGRESO DE DATOS'!H188,"")</f>
        <v/>
      </c>
      <c r="BM25" s="1717"/>
      <c r="BN25" s="1717"/>
      <c r="BO25" s="1717"/>
      <c r="BP25" s="1717"/>
      <c r="BQ25" s="1718"/>
      <c r="BR25" s="1683" t="str">
        <f>IF('INGRESO DE DATOS'!I188&lt;&gt;"",'INGRESO DE DATOS'!I188,"")</f>
        <v/>
      </c>
      <c r="BS25" s="1684"/>
      <c r="BT25" s="1684"/>
      <c r="BU25" s="1684"/>
      <c r="BV25" s="1684"/>
      <c r="BW25" s="1685"/>
      <c r="BX25" s="1692"/>
      <c r="BY25" s="1693"/>
      <c r="BZ25" s="1693"/>
      <c r="CA25" s="1693"/>
      <c r="CB25" s="1693"/>
      <c r="CC25" s="1693"/>
      <c r="CD25" s="1694"/>
      <c r="CE25" s="1683" t="str">
        <f>IF(BR25="","",BR25)</f>
        <v/>
      </c>
      <c r="CF25" s="1684"/>
      <c r="CG25" s="1684"/>
      <c r="CH25" s="1684"/>
      <c r="CI25" s="1684"/>
      <c r="CJ25" s="1684"/>
      <c r="CK25" s="1685"/>
      <c r="CL25" s="1730" t="str">
        <f>IF(BL25="","",IF(BL25&lt;&gt;0,IF(BL25="N.D","N.D",(BR25*VLOOKUP(BL25,$CZ$14:$DQ$30,10,FALSE)))))</f>
        <v/>
      </c>
      <c r="CM25" s="1687"/>
      <c r="CN25" s="1687"/>
      <c r="CO25" s="1687"/>
      <c r="CP25" s="1687"/>
      <c r="CQ25" s="1687"/>
      <c r="CR25" s="1688"/>
      <c r="CZ25" s="1838" t="s">
        <v>318</v>
      </c>
      <c r="DA25" s="1838"/>
      <c r="DB25" s="1838"/>
      <c r="DC25" s="1838"/>
      <c r="DD25" s="1838"/>
      <c r="DE25" s="1838"/>
      <c r="DF25" s="1838"/>
      <c r="DG25" s="1838"/>
      <c r="DH25" s="1838"/>
      <c r="DI25" s="1842">
        <v>30</v>
      </c>
      <c r="DJ25" s="1842"/>
      <c r="DK25" s="1842"/>
      <c r="DL25" s="1842"/>
      <c r="DM25" s="1842"/>
      <c r="DN25" s="1842"/>
      <c r="DO25" s="1842"/>
      <c r="DP25" s="1842"/>
      <c r="DQ25" s="1842"/>
    </row>
    <row r="26" spans="2:121" ht="15.95" customHeight="1" thickTop="1" thickBot="1" x14ac:dyDescent="0.3">
      <c r="B26" s="1732" t="s">
        <v>53</v>
      </c>
      <c r="C26" s="1733"/>
      <c r="D26" s="1733"/>
      <c r="E26" s="1733"/>
      <c r="F26" s="1733"/>
      <c r="G26" s="1733"/>
      <c r="H26" s="1733"/>
      <c r="I26" s="1733"/>
      <c r="J26" s="1733"/>
      <c r="K26" s="1734"/>
      <c r="L26" s="1692"/>
      <c r="M26" s="1693"/>
      <c r="N26" s="1693"/>
      <c r="O26" s="1693"/>
      <c r="P26" s="1694"/>
      <c r="Q26" s="1692"/>
      <c r="R26" s="1693"/>
      <c r="S26" s="1693"/>
      <c r="T26" s="1693"/>
      <c r="U26" s="1693"/>
      <c r="V26" s="1694"/>
      <c r="W26" s="1692"/>
      <c r="X26" s="1693"/>
      <c r="Y26" s="1693"/>
      <c r="Z26" s="1693"/>
      <c r="AA26" s="1693"/>
      <c r="AB26" s="1694"/>
      <c r="AC26" s="1692"/>
      <c r="AD26" s="1693"/>
      <c r="AE26" s="1693"/>
      <c r="AF26" s="1693"/>
      <c r="AG26" s="1693"/>
      <c r="AH26" s="1693"/>
      <c r="AI26" s="1694"/>
      <c r="AJ26" s="1692"/>
      <c r="AK26" s="1693"/>
      <c r="AL26" s="1693"/>
      <c r="AM26" s="1693"/>
      <c r="AN26" s="1693"/>
      <c r="AO26" s="1693"/>
      <c r="AP26" s="1694"/>
      <c r="AQ26" s="1692"/>
      <c r="AR26" s="1693"/>
      <c r="AS26" s="1693"/>
      <c r="AT26" s="1693"/>
      <c r="AU26" s="1693"/>
      <c r="AV26" s="1731"/>
      <c r="AW26" s="1712">
        <v>33</v>
      </c>
      <c r="AX26" s="1693"/>
      <c r="AY26" s="1693"/>
      <c r="AZ26" s="1694"/>
      <c r="BA26" s="1716" t="str">
        <f>IF('INGRESO DE DATOS'!A189&lt;&gt;"",'INGRESO DE DATOS'!A189,"")</f>
        <v/>
      </c>
      <c r="BB26" s="1717"/>
      <c r="BC26" s="1717"/>
      <c r="BD26" s="1717"/>
      <c r="BE26" s="1717"/>
      <c r="BF26" s="1718"/>
      <c r="BG26" s="1686"/>
      <c r="BH26" s="1687"/>
      <c r="BI26" s="1687"/>
      <c r="BJ26" s="1687"/>
      <c r="BK26" s="1729"/>
      <c r="BL26" s="1716" t="str">
        <f>IF('INGRESO DE DATOS'!H189&lt;&gt;"",'INGRESO DE DATOS'!H189,"")</f>
        <v/>
      </c>
      <c r="BM26" s="1717"/>
      <c r="BN26" s="1717"/>
      <c r="BO26" s="1717"/>
      <c r="BP26" s="1717"/>
      <c r="BQ26" s="1718"/>
      <c r="BR26" s="1683" t="str">
        <f>IF('INGRESO DE DATOS'!I189&lt;&gt;"",'INGRESO DE DATOS'!I189,"")</f>
        <v/>
      </c>
      <c r="BS26" s="1684"/>
      <c r="BT26" s="1684"/>
      <c r="BU26" s="1684"/>
      <c r="BV26" s="1684"/>
      <c r="BW26" s="1685"/>
      <c r="BX26" s="1692"/>
      <c r="BY26" s="1693"/>
      <c r="BZ26" s="1693"/>
      <c r="CA26" s="1693"/>
      <c r="CB26" s="1693"/>
      <c r="CC26" s="1693"/>
      <c r="CD26" s="1694"/>
      <c r="CE26" s="1683" t="str">
        <f>IF(BR26="","",BR26)</f>
        <v/>
      </c>
      <c r="CF26" s="1684"/>
      <c r="CG26" s="1684"/>
      <c r="CH26" s="1684"/>
      <c r="CI26" s="1684"/>
      <c r="CJ26" s="1684"/>
      <c r="CK26" s="1685"/>
      <c r="CL26" s="1730" t="str">
        <f>IF(BL26="","",IF(BL26&lt;&gt;0,IF(BL26="N.D","N.D",(BR26*VLOOKUP(BL26,$CZ$14:$DQ$30,10,FALSE)))))</f>
        <v/>
      </c>
      <c r="CM26" s="1687"/>
      <c r="CN26" s="1687"/>
      <c r="CO26" s="1687"/>
      <c r="CP26" s="1687"/>
      <c r="CQ26" s="1687"/>
      <c r="CR26" s="1688"/>
      <c r="CZ26" s="1839" t="s">
        <v>319</v>
      </c>
      <c r="DA26" s="1839"/>
      <c r="DB26" s="1839"/>
      <c r="DC26" s="1839"/>
      <c r="DD26" s="1839"/>
      <c r="DE26" s="1839"/>
      <c r="DF26" s="1839"/>
      <c r="DG26" s="1839"/>
      <c r="DH26" s="1839"/>
      <c r="DI26" s="1842">
        <v>5</v>
      </c>
      <c r="DJ26" s="1842"/>
      <c r="DK26" s="1842"/>
      <c r="DL26" s="1842"/>
      <c r="DM26" s="1842"/>
      <c r="DN26" s="1842"/>
      <c r="DO26" s="1842"/>
      <c r="DP26" s="1842"/>
      <c r="DQ26" s="1842"/>
    </row>
    <row r="27" spans="2:121" ht="15.95" customHeight="1" thickTop="1" thickBot="1" x14ac:dyDescent="0.3">
      <c r="B27" s="1660">
        <v>12</v>
      </c>
      <c r="C27" s="1661"/>
      <c r="D27" s="1661"/>
      <c r="E27" s="1661"/>
      <c r="F27" s="1716" t="str">
        <f>IF('INGRESO DE DATOS'!A164&lt;&gt;"",'INGRESO DE DATOS'!A164,"")</f>
        <v/>
      </c>
      <c r="G27" s="1717"/>
      <c r="H27" s="1717"/>
      <c r="I27" s="1717"/>
      <c r="J27" s="1717"/>
      <c r="K27" s="1718"/>
      <c r="L27" s="1686"/>
      <c r="M27" s="1687"/>
      <c r="N27" s="1687"/>
      <c r="O27" s="1687"/>
      <c r="P27" s="1729"/>
      <c r="Q27" s="1716" t="str">
        <f>IF('INGRESO DE DATOS'!H164&lt;&gt;"",'INGRESO DE DATOS'!H164,"")</f>
        <v/>
      </c>
      <c r="R27" s="1717"/>
      <c r="S27" s="1717"/>
      <c r="T27" s="1717"/>
      <c r="U27" s="1717"/>
      <c r="V27" s="1718"/>
      <c r="W27" s="1683" t="str">
        <f>IF('INGRESO DE DATOS'!I164&lt;&gt;"",'INGRESO DE DATOS'!I164,"")</f>
        <v/>
      </c>
      <c r="X27" s="1684"/>
      <c r="Y27" s="1684"/>
      <c r="Z27" s="1684"/>
      <c r="AA27" s="1684"/>
      <c r="AB27" s="1685"/>
      <c r="AC27" s="1692"/>
      <c r="AD27" s="1693"/>
      <c r="AE27" s="1693"/>
      <c r="AF27" s="1693"/>
      <c r="AG27" s="1693"/>
      <c r="AH27" s="1693"/>
      <c r="AI27" s="1694"/>
      <c r="AJ27" s="1683" t="str">
        <f>IF(W27="","",W27)</f>
        <v/>
      </c>
      <c r="AK27" s="1684"/>
      <c r="AL27" s="1684"/>
      <c r="AM27" s="1684"/>
      <c r="AN27" s="1684"/>
      <c r="AO27" s="1684"/>
      <c r="AP27" s="1685"/>
      <c r="AQ27" s="1730" t="str">
        <f>IF(Q27="","",IF(Q27&lt;&gt;0,IF(Q27="N.D","N.D",(AJ27*VLOOKUP(Q27,$CZ$14:$DQ$30,10,FALSE)))))</f>
        <v/>
      </c>
      <c r="AR27" s="1687"/>
      <c r="AS27" s="1687"/>
      <c r="AT27" s="1687"/>
      <c r="AU27" s="1687"/>
      <c r="AV27" s="1688"/>
      <c r="AW27" s="1660">
        <v>34</v>
      </c>
      <c r="AX27" s="1661"/>
      <c r="AY27" s="1661"/>
      <c r="AZ27" s="1661"/>
      <c r="BA27" s="1716" t="str">
        <f>IF('INGRESO DE DATOS'!A190&lt;&gt;"",'INGRESO DE DATOS'!A190,"")</f>
        <v/>
      </c>
      <c r="BB27" s="1717"/>
      <c r="BC27" s="1717"/>
      <c r="BD27" s="1717"/>
      <c r="BE27" s="1717"/>
      <c r="BF27" s="1718"/>
      <c r="BG27" s="1686"/>
      <c r="BH27" s="1687"/>
      <c r="BI27" s="1687"/>
      <c r="BJ27" s="1687"/>
      <c r="BK27" s="1729"/>
      <c r="BL27" s="1716" t="str">
        <f>IF('INGRESO DE DATOS'!H190&lt;&gt;"",'INGRESO DE DATOS'!H190,"")</f>
        <v/>
      </c>
      <c r="BM27" s="1717"/>
      <c r="BN27" s="1717"/>
      <c r="BO27" s="1717"/>
      <c r="BP27" s="1717"/>
      <c r="BQ27" s="1718"/>
      <c r="BR27" s="1683" t="str">
        <f>IF('INGRESO DE DATOS'!I190&lt;&gt;"",'INGRESO DE DATOS'!I190,"")</f>
        <v/>
      </c>
      <c r="BS27" s="1684"/>
      <c r="BT27" s="1684"/>
      <c r="BU27" s="1684"/>
      <c r="BV27" s="1684"/>
      <c r="BW27" s="1685"/>
      <c r="BX27" s="1692"/>
      <c r="BY27" s="1693"/>
      <c r="BZ27" s="1693"/>
      <c r="CA27" s="1693"/>
      <c r="CB27" s="1693"/>
      <c r="CC27" s="1693"/>
      <c r="CD27" s="1694"/>
      <c r="CE27" s="1683" t="str">
        <f>IF(BR27="","",BR27)</f>
        <v/>
      </c>
      <c r="CF27" s="1684"/>
      <c r="CG27" s="1684"/>
      <c r="CH27" s="1684"/>
      <c r="CI27" s="1684"/>
      <c r="CJ27" s="1684"/>
      <c r="CK27" s="1685"/>
      <c r="CL27" s="1730" t="str">
        <f>IF(BL27="","",IF(BL27&lt;&gt;0,IF(BL27="N.D","N.D",(BR27*VLOOKUP(BL27,$CZ$14:$DQ$30,10,FALSE)))))</f>
        <v/>
      </c>
      <c r="CM27" s="1687"/>
      <c r="CN27" s="1687"/>
      <c r="CO27" s="1687"/>
      <c r="CP27" s="1687"/>
      <c r="CQ27" s="1687"/>
      <c r="CR27" s="1688"/>
      <c r="CZ27" s="1838" t="s">
        <v>320</v>
      </c>
      <c r="DA27" s="1838"/>
      <c r="DB27" s="1838"/>
      <c r="DC27" s="1838"/>
      <c r="DD27" s="1838"/>
      <c r="DE27" s="1838"/>
      <c r="DF27" s="1838"/>
      <c r="DG27" s="1838"/>
      <c r="DH27" s="1838"/>
      <c r="DI27" s="1842">
        <v>50</v>
      </c>
      <c r="DJ27" s="1842"/>
      <c r="DK27" s="1842"/>
      <c r="DL27" s="1842"/>
      <c r="DM27" s="1842"/>
      <c r="DN27" s="1842"/>
      <c r="DO27" s="1842"/>
      <c r="DP27" s="1842"/>
      <c r="DQ27" s="1842"/>
    </row>
    <row r="28" spans="2:121" ht="15.95" customHeight="1" thickTop="1" thickBot="1" x14ac:dyDescent="0.3">
      <c r="B28" s="1660">
        <v>13</v>
      </c>
      <c r="C28" s="1661"/>
      <c r="D28" s="1661"/>
      <c r="E28" s="1661"/>
      <c r="F28" s="1716" t="str">
        <f>IF('INGRESO DE DATOS'!A165&lt;&gt;"",'INGRESO DE DATOS'!A165,"")</f>
        <v/>
      </c>
      <c r="G28" s="1717"/>
      <c r="H28" s="1717"/>
      <c r="I28" s="1717"/>
      <c r="J28" s="1717"/>
      <c r="K28" s="1718"/>
      <c r="L28" s="1686"/>
      <c r="M28" s="1687"/>
      <c r="N28" s="1687"/>
      <c r="O28" s="1687"/>
      <c r="P28" s="1729"/>
      <c r="Q28" s="1716" t="str">
        <f>IF('INGRESO DE DATOS'!H165&lt;&gt;"",'INGRESO DE DATOS'!H165,"")</f>
        <v/>
      </c>
      <c r="R28" s="1717"/>
      <c r="S28" s="1717"/>
      <c r="T28" s="1717"/>
      <c r="U28" s="1717"/>
      <c r="V28" s="1718"/>
      <c r="W28" s="1683" t="str">
        <f>IF('INGRESO DE DATOS'!I165&lt;&gt;"",'INGRESO DE DATOS'!I165,"")</f>
        <v/>
      </c>
      <c r="X28" s="1684"/>
      <c r="Y28" s="1684"/>
      <c r="Z28" s="1684"/>
      <c r="AA28" s="1684"/>
      <c r="AB28" s="1685"/>
      <c r="AC28" s="1692"/>
      <c r="AD28" s="1693"/>
      <c r="AE28" s="1693"/>
      <c r="AF28" s="1693"/>
      <c r="AG28" s="1693"/>
      <c r="AH28" s="1693"/>
      <c r="AI28" s="1694"/>
      <c r="AJ28" s="1683" t="str">
        <f>IF(W28="","",W28)</f>
        <v/>
      </c>
      <c r="AK28" s="1684"/>
      <c r="AL28" s="1684"/>
      <c r="AM28" s="1684"/>
      <c r="AN28" s="1684"/>
      <c r="AO28" s="1684"/>
      <c r="AP28" s="1685"/>
      <c r="AQ28" s="1730" t="str">
        <f>IF(Q28="","",IF(Q28&lt;&gt;0,IF(Q28="N.D","N.D",(AJ28*VLOOKUP(Q28,$CZ$14:$DQ$30,10,FALSE)))))</f>
        <v/>
      </c>
      <c r="AR28" s="1687"/>
      <c r="AS28" s="1687"/>
      <c r="AT28" s="1687"/>
      <c r="AU28" s="1687"/>
      <c r="AV28" s="1688"/>
      <c r="AW28" s="1660">
        <v>35</v>
      </c>
      <c r="AX28" s="1661"/>
      <c r="AY28" s="1661"/>
      <c r="AZ28" s="1661"/>
      <c r="BA28" s="1716" t="str">
        <f>IF('INGRESO DE DATOS'!A191&lt;&gt;"",'INGRESO DE DATOS'!A191,"")</f>
        <v/>
      </c>
      <c r="BB28" s="1717"/>
      <c r="BC28" s="1717"/>
      <c r="BD28" s="1717"/>
      <c r="BE28" s="1717"/>
      <c r="BF28" s="1718"/>
      <c r="BG28" s="1686"/>
      <c r="BH28" s="1687"/>
      <c r="BI28" s="1687"/>
      <c r="BJ28" s="1687"/>
      <c r="BK28" s="1729"/>
      <c r="BL28" s="1716" t="str">
        <f>IF('INGRESO DE DATOS'!H191&lt;&gt;"",'INGRESO DE DATOS'!H191,"")</f>
        <v/>
      </c>
      <c r="BM28" s="1717"/>
      <c r="BN28" s="1717"/>
      <c r="BO28" s="1717"/>
      <c r="BP28" s="1717"/>
      <c r="BQ28" s="1718"/>
      <c r="BR28" s="1683" t="str">
        <f>IF('INGRESO DE DATOS'!I191&lt;&gt;"",'INGRESO DE DATOS'!I191,"")</f>
        <v/>
      </c>
      <c r="BS28" s="1684"/>
      <c r="BT28" s="1684"/>
      <c r="BU28" s="1684"/>
      <c r="BV28" s="1684"/>
      <c r="BW28" s="1685"/>
      <c r="BX28" s="1692"/>
      <c r="BY28" s="1693"/>
      <c r="BZ28" s="1693"/>
      <c r="CA28" s="1693"/>
      <c r="CB28" s="1693"/>
      <c r="CC28" s="1693"/>
      <c r="CD28" s="1694"/>
      <c r="CE28" s="1683" t="str">
        <f>IF(BR28="","",BR28)</f>
        <v/>
      </c>
      <c r="CF28" s="1684"/>
      <c r="CG28" s="1684"/>
      <c r="CH28" s="1684"/>
      <c r="CI28" s="1684"/>
      <c r="CJ28" s="1684"/>
      <c r="CK28" s="1685"/>
      <c r="CL28" s="1730" t="str">
        <f>IF(BL28="","",IF(BL28&lt;&gt;0,IF(BL28="N.D","N.D",(BR28*VLOOKUP(BL28,$CZ$14:$DQ$30,10,FALSE)))))</f>
        <v/>
      </c>
      <c r="CM28" s="1687"/>
      <c r="CN28" s="1687"/>
      <c r="CO28" s="1687"/>
      <c r="CP28" s="1687"/>
      <c r="CQ28" s="1687"/>
      <c r="CR28" s="1688"/>
      <c r="CZ28" s="1839" t="s">
        <v>321</v>
      </c>
      <c r="DA28" s="1839"/>
      <c r="DB28" s="1839"/>
      <c r="DC28" s="1839"/>
      <c r="DD28" s="1839"/>
      <c r="DE28" s="1839"/>
      <c r="DF28" s="1839"/>
      <c r="DG28" s="1839"/>
      <c r="DH28" s="1839"/>
      <c r="DI28" s="1842">
        <v>12.5</v>
      </c>
      <c r="DJ28" s="1842"/>
      <c r="DK28" s="1842"/>
      <c r="DL28" s="1842"/>
      <c r="DM28" s="1842"/>
      <c r="DN28" s="1842"/>
      <c r="DO28" s="1842"/>
      <c r="DP28" s="1842"/>
      <c r="DQ28" s="1842"/>
    </row>
    <row r="29" spans="2:121" ht="15.95" customHeight="1" thickTop="1" thickBot="1" x14ac:dyDescent="0.3">
      <c r="B29" s="1660">
        <v>14</v>
      </c>
      <c r="C29" s="1661"/>
      <c r="D29" s="1661"/>
      <c r="E29" s="1661"/>
      <c r="F29" s="1716" t="str">
        <f>IF('INGRESO DE DATOS'!A166&lt;&gt;"",'INGRESO DE DATOS'!A166,"")</f>
        <v/>
      </c>
      <c r="G29" s="1717"/>
      <c r="H29" s="1717"/>
      <c r="I29" s="1717"/>
      <c r="J29" s="1717"/>
      <c r="K29" s="1718"/>
      <c r="L29" s="1686"/>
      <c r="M29" s="1687"/>
      <c r="N29" s="1687"/>
      <c r="O29" s="1687"/>
      <c r="P29" s="1729"/>
      <c r="Q29" s="1716" t="str">
        <f>IF('INGRESO DE DATOS'!H166&lt;&gt;"",'INGRESO DE DATOS'!H166,"")</f>
        <v/>
      </c>
      <c r="R29" s="1717"/>
      <c r="S29" s="1717"/>
      <c r="T29" s="1717"/>
      <c r="U29" s="1717"/>
      <c r="V29" s="1718"/>
      <c r="W29" s="1683" t="str">
        <f>IF('INGRESO DE DATOS'!I166&lt;&gt;"",'INGRESO DE DATOS'!I166,"")</f>
        <v/>
      </c>
      <c r="X29" s="1684"/>
      <c r="Y29" s="1684"/>
      <c r="Z29" s="1684"/>
      <c r="AA29" s="1684"/>
      <c r="AB29" s="1685"/>
      <c r="AC29" s="1692"/>
      <c r="AD29" s="1693"/>
      <c r="AE29" s="1693"/>
      <c r="AF29" s="1693"/>
      <c r="AG29" s="1693"/>
      <c r="AH29" s="1693"/>
      <c r="AI29" s="1694"/>
      <c r="AJ29" s="1683" t="str">
        <f>IF(W29="","",W29)</f>
        <v/>
      </c>
      <c r="AK29" s="1684"/>
      <c r="AL29" s="1684"/>
      <c r="AM29" s="1684"/>
      <c r="AN29" s="1684"/>
      <c r="AO29" s="1684"/>
      <c r="AP29" s="1685"/>
      <c r="AQ29" s="1730" t="str">
        <f>IF(Q29="","",IF(Q29&lt;&gt;0,IF(Q29="N.D","N.D",(AJ29*VLOOKUP(Q29,$CZ$14:$DQ$30,10,FALSE)))))</f>
        <v/>
      </c>
      <c r="AR29" s="1687"/>
      <c r="AS29" s="1687"/>
      <c r="AT29" s="1687"/>
      <c r="AU29" s="1687"/>
      <c r="AV29" s="1688"/>
      <c r="AW29" s="1660">
        <v>36</v>
      </c>
      <c r="AX29" s="1661"/>
      <c r="AY29" s="1661"/>
      <c r="AZ29" s="1661"/>
      <c r="BA29" s="1716" t="str">
        <f>IF('INGRESO DE DATOS'!A192&lt;&gt;"",'INGRESO DE DATOS'!A192,"")</f>
        <v/>
      </c>
      <c r="BB29" s="1717"/>
      <c r="BC29" s="1717"/>
      <c r="BD29" s="1717"/>
      <c r="BE29" s="1717"/>
      <c r="BF29" s="1718"/>
      <c r="BG29" s="1686"/>
      <c r="BH29" s="1687"/>
      <c r="BI29" s="1687"/>
      <c r="BJ29" s="1687"/>
      <c r="BK29" s="1729"/>
      <c r="BL29" s="1716" t="str">
        <f>IF('INGRESO DE DATOS'!H192&lt;&gt;"",'INGRESO DE DATOS'!H192,"")</f>
        <v/>
      </c>
      <c r="BM29" s="1717"/>
      <c r="BN29" s="1717"/>
      <c r="BO29" s="1717"/>
      <c r="BP29" s="1717"/>
      <c r="BQ29" s="1718"/>
      <c r="BR29" s="1683" t="str">
        <f>IF('INGRESO DE DATOS'!I192&lt;&gt;"",'INGRESO DE DATOS'!I192,"")</f>
        <v/>
      </c>
      <c r="BS29" s="1684"/>
      <c r="BT29" s="1684"/>
      <c r="BU29" s="1684"/>
      <c r="BV29" s="1684"/>
      <c r="BW29" s="1685"/>
      <c r="BX29" s="1692"/>
      <c r="BY29" s="1693"/>
      <c r="BZ29" s="1693"/>
      <c r="CA29" s="1693"/>
      <c r="CB29" s="1693"/>
      <c r="CC29" s="1693"/>
      <c r="CD29" s="1694"/>
      <c r="CE29" s="1683" t="str">
        <f>IF(BR29="","",BR29)</f>
        <v/>
      </c>
      <c r="CF29" s="1684"/>
      <c r="CG29" s="1684"/>
      <c r="CH29" s="1684"/>
      <c r="CI29" s="1684"/>
      <c r="CJ29" s="1684"/>
      <c r="CK29" s="1685"/>
      <c r="CL29" s="1730" t="str">
        <f>IF(BL29="","",IF(BL29&lt;&gt;0,IF(BL29="N.D","N.D",(BR29*VLOOKUP(BL29,$CZ$14:$DQ$30,10,FALSE)))))</f>
        <v/>
      </c>
      <c r="CM29" s="1687"/>
      <c r="CN29" s="1687"/>
      <c r="CO29" s="1687"/>
      <c r="CP29" s="1687"/>
      <c r="CQ29" s="1687"/>
      <c r="CR29" s="1688"/>
      <c r="CZ29" s="1839" t="s">
        <v>322</v>
      </c>
      <c r="DA29" s="1839"/>
      <c r="DB29" s="1839"/>
      <c r="DC29" s="1839"/>
      <c r="DD29" s="1839"/>
      <c r="DE29" s="1839"/>
      <c r="DF29" s="1839"/>
      <c r="DG29" s="1839"/>
      <c r="DH29" s="1839"/>
      <c r="DI29" s="1842">
        <v>5</v>
      </c>
      <c r="DJ29" s="1842"/>
      <c r="DK29" s="1842"/>
      <c r="DL29" s="1842"/>
      <c r="DM29" s="1842"/>
      <c r="DN29" s="1842"/>
      <c r="DO29" s="1842"/>
      <c r="DP29" s="1842"/>
      <c r="DQ29" s="1842"/>
    </row>
    <row r="30" spans="2:121" ht="15.95" customHeight="1" thickTop="1" thickBot="1" x14ac:dyDescent="0.3">
      <c r="B30" s="1660">
        <v>15</v>
      </c>
      <c r="C30" s="1661"/>
      <c r="D30" s="1661"/>
      <c r="E30" s="1661"/>
      <c r="F30" s="1716" t="str">
        <f>IF('INGRESO DE DATOS'!A167&lt;&gt;"",'INGRESO DE DATOS'!A167,"")</f>
        <v/>
      </c>
      <c r="G30" s="1717"/>
      <c r="H30" s="1717"/>
      <c r="I30" s="1717"/>
      <c r="J30" s="1717"/>
      <c r="K30" s="1718"/>
      <c r="L30" s="1686"/>
      <c r="M30" s="1687"/>
      <c r="N30" s="1687"/>
      <c r="O30" s="1687"/>
      <c r="P30" s="1729"/>
      <c r="Q30" s="1716" t="str">
        <f>IF('INGRESO DE DATOS'!H167&lt;&gt;"",'INGRESO DE DATOS'!H167,"")</f>
        <v/>
      </c>
      <c r="R30" s="1717"/>
      <c r="S30" s="1717"/>
      <c r="T30" s="1717"/>
      <c r="U30" s="1717"/>
      <c r="V30" s="1718"/>
      <c r="W30" s="1683" t="str">
        <f>IF('INGRESO DE DATOS'!I167&lt;&gt;"",'INGRESO DE DATOS'!I167,"")</f>
        <v/>
      </c>
      <c r="X30" s="1684"/>
      <c r="Y30" s="1684"/>
      <c r="Z30" s="1684"/>
      <c r="AA30" s="1684"/>
      <c r="AB30" s="1685"/>
      <c r="AC30" s="1692"/>
      <c r="AD30" s="1693"/>
      <c r="AE30" s="1693"/>
      <c r="AF30" s="1693"/>
      <c r="AG30" s="1693"/>
      <c r="AH30" s="1693"/>
      <c r="AI30" s="1694"/>
      <c r="AJ30" s="1683" t="str">
        <f>IF(W30="","",W30)</f>
        <v/>
      </c>
      <c r="AK30" s="1684"/>
      <c r="AL30" s="1684"/>
      <c r="AM30" s="1684"/>
      <c r="AN30" s="1684"/>
      <c r="AO30" s="1684"/>
      <c r="AP30" s="1685"/>
      <c r="AQ30" s="1730" t="str">
        <f>IF(Q30="","",IF(Q30&lt;&gt;0,IF(Q30="N.D","N.D",(AJ30*VLOOKUP(Q30,$CZ$14:$DQ$30,10,FALSE)))))</f>
        <v/>
      </c>
      <c r="AR30" s="1687"/>
      <c r="AS30" s="1687"/>
      <c r="AT30" s="1687"/>
      <c r="AU30" s="1687"/>
      <c r="AV30" s="1688"/>
      <c r="AW30" s="1732" t="s">
        <v>53</v>
      </c>
      <c r="AX30" s="1733"/>
      <c r="AY30" s="1733"/>
      <c r="AZ30" s="1733"/>
      <c r="BA30" s="1733"/>
      <c r="BB30" s="1733"/>
      <c r="BC30" s="1733"/>
      <c r="BD30" s="1733"/>
      <c r="BE30" s="1733"/>
      <c r="BF30" s="1734"/>
      <c r="BG30" s="1692"/>
      <c r="BH30" s="1693"/>
      <c r="BI30" s="1693"/>
      <c r="BJ30" s="1693"/>
      <c r="BK30" s="1694"/>
      <c r="BL30" s="1692"/>
      <c r="BM30" s="1693"/>
      <c r="BN30" s="1693"/>
      <c r="BO30" s="1693"/>
      <c r="BP30" s="1693"/>
      <c r="BQ30" s="1694"/>
      <c r="BR30" s="1692"/>
      <c r="BS30" s="1693"/>
      <c r="BT30" s="1693"/>
      <c r="BU30" s="1693"/>
      <c r="BV30" s="1693"/>
      <c r="BW30" s="1694"/>
      <c r="BX30" s="1692"/>
      <c r="BY30" s="1693"/>
      <c r="BZ30" s="1693"/>
      <c r="CA30" s="1693"/>
      <c r="CB30" s="1693"/>
      <c r="CC30" s="1693"/>
      <c r="CD30" s="1694"/>
      <c r="CE30" s="1692"/>
      <c r="CF30" s="1693"/>
      <c r="CG30" s="1693"/>
      <c r="CH30" s="1693"/>
      <c r="CI30" s="1693"/>
      <c r="CJ30" s="1693"/>
      <c r="CK30" s="1694"/>
      <c r="CL30" s="1692"/>
      <c r="CM30" s="1693"/>
      <c r="CN30" s="1693"/>
      <c r="CO30" s="1693"/>
      <c r="CP30" s="1693"/>
      <c r="CQ30" s="1693"/>
      <c r="CR30" s="1731"/>
      <c r="CZ30" s="1839" t="s">
        <v>101</v>
      </c>
      <c r="DA30" s="1839"/>
      <c r="DB30" s="1839"/>
      <c r="DC30" s="1839"/>
      <c r="DD30" s="1839"/>
      <c r="DE30" s="1839"/>
      <c r="DF30" s="1839"/>
      <c r="DG30" s="1839"/>
      <c r="DH30" s="1839"/>
      <c r="DI30" s="1842">
        <v>1</v>
      </c>
      <c r="DJ30" s="1842"/>
      <c r="DK30" s="1842"/>
      <c r="DL30" s="1842"/>
      <c r="DM30" s="1842"/>
      <c r="DN30" s="1842"/>
      <c r="DO30" s="1842"/>
      <c r="DP30" s="1842"/>
      <c r="DQ30" s="1842"/>
    </row>
    <row r="31" spans="2:121" ht="15.95" customHeight="1" thickTop="1" x14ac:dyDescent="0.2">
      <c r="B31" s="1660">
        <v>16</v>
      </c>
      <c r="C31" s="1661"/>
      <c r="D31" s="1661"/>
      <c r="E31" s="1661"/>
      <c r="F31" s="1716" t="str">
        <f>IF('INGRESO DE DATOS'!A168&lt;&gt;"",'INGRESO DE DATOS'!A168,"")</f>
        <v/>
      </c>
      <c r="G31" s="1717"/>
      <c r="H31" s="1717"/>
      <c r="I31" s="1717"/>
      <c r="J31" s="1717"/>
      <c r="K31" s="1718"/>
      <c r="L31" s="1686"/>
      <c r="M31" s="1687"/>
      <c r="N31" s="1687"/>
      <c r="O31" s="1687"/>
      <c r="P31" s="1729"/>
      <c r="Q31" s="1716" t="str">
        <f>IF('INGRESO DE DATOS'!H168&lt;&gt;"",'INGRESO DE DATOS'!H168,"")</f>
        <v/>
      </c>
      <c r="R31" s="1717"/>
      <c r="S31" s="1717"/>
      <c r="T31" s="1717"/>
      <c r="U31" s="1717"/>
      <c r="V31" s="1718"/>
      <c r="W31" s="1683" t="str">
        <f>IF('INGRESO DE DATOS'!I168&lt;&gt;"",'INGRESO DE DATOS'!I168,"")</f>
        <v/>
      </c>
      <c r="X31" s="1684"/>
      <c r="Y31" s="1684"/>
      <c r="Z31" s="1684"/>
      <c r="AA31" s="1684"/>
      <c r="AB31" s="1685"/>
      <c r="AC31" s="1692"/>
      <c r="AD31" s="1693"/>
      <c r="AE31" s="1693"/>
      <c r="AF31" s="1693"/>
      <c r="AG31" s="1693"/>
      <c r="AH31" s="1693"/>
      <c r="AI31" s="1694"/>
      <c r="AJ31" s="1683" t="str">
        <f>IF(W31="","",W31)</f>
        <v/>
      </c>
      <c r="AK31" s="1684"/>
      <c r="AL31" s="1684"/>
      <c r="AM31" s="1684"/>
      <c r="AN31" s="1684"/>
      <c r="AO31" s="1684"/>
      <c r="AP31" s="1685"/>
      <c r="AQ31" s="1730" t="str">
        <f>IF(Q31="","",IF(Q31&lt;&gt;0,IF(Q31="N.D","N.D",(AJ31*VLOOKUP(Q31,$CZ$14:$DQ$30,10,FALSE)))))</f>
        <v/>
      </c>
      <c r="AR31" s="1687"/>
      <c r="AS31" s="1687"/>
      <c r="AT31" s="1687"/>
      <c r="AU31" s="1687"/>
      <c r="AV31" s="1688"/>
      <c r="AW31" s="1660">
        <v>37</v>
      </c>
      <c r="AX31" s="1661"/>
      <c r="AY31" s="1661"/>
      <c r="AZ31" s="1661"/>
      <c r="BA31" s="1716" t="str">
        <f>IF('INGRESO DE DATOS'!A194&lt;&gt;"",'INGRESO DE DATOS'!A194,"")</f>
        <v/>
      </c>
      <c r="BB31" s="1717"/>
      <c r="BC31" s="1717"/>
      <c r="BD31" s="1717"/>
      <c r="BE31" s="1717"/>
      <c r="BF31" s="1718"/>
      <c r="BG31" s="1686"/>
      <c r="BH31" s="1687"/>
      <c r="BI31" s="1687"/>
      <c r="BJ31" s="1687"/>
      <c r="BK31" s="1729"/>
      <c r="BL31" s="1716" t="str">
        <f>IF('INGRESO DE DATOS'!H194&lt;&gt;"",'INGRESO DE DATOS'!H194,"")</f>
        <v/>
      </c>
      <c r="BM31" s="1717"/>
      <c r="BN31" s="1717"/>
      <c r="BO31" s="1717"/>
      <c r="BP31" s="1717"/>
      <c r="BQ31" s="1718"/>
      <c r="BR31" s="1683" t="str">
        <f>IF('INGRESO DE DATOS'!I194&lt;&gt;"",'INGRESO DE DATOS'!I194,"")</f>
        <v/>
      </c>
      <c r="BS31" s="1684"/>
      <c r="BT31" s="1684"/>
      <c r="BU31" s="1684"/>
      <c r="BV31" s="1684"/>
      <c r="BW31" s="1685"/>
      <c r="BX31" s="1692"/>
      <c r="BY31" s="1693"/>
      <c r="BZ31" s="1693"/>
      <c r="CA31" s="1693"/>
      <c r="CB31" s="1693"/>
      <c r="CC31" s="1693"/>
      <c r="CD31" s="1694"/>
      <c r="CE31" s="1683" t="str">
        <f>IF(BR31="","",BR31)</f>
        <v/>
      </c>
      <c r="CF31" s="1684"/>
      <c r="CG31" s="1684"/>
      <c r="CH31" s="1684"/>
      <c r="CI31" s="1684"/>
      <c r="CJ31" s="1684"/>
      <c r="CK31" s="1685"/>
      <c r="CL31" s="1730" t="str">
        <f>IF(BL31="","",IF(BL31&lt;&gt;0,IF(BL31="N.D","N.D",(BR31*VLOOKUP(BL31,$CZ$14:$DQ$30,10,FALSE)))))</f>
        <v/>
      </c>
      <c r="CM31" s="1687"/>
      <c r="CN31" s="1687"/>
      <c r="CO31" s="1687"/>
      <c r="CP31" s="1687"/>
      <c r="CQ31" s="1687"/>
      <c r="CR31" s="1688"/>
    </row>
    <row r="32" spans="2:121" ht="15.95" customHeight="1" x14ac:dyDescent="0.2">
      <c r="B32" s="1732" t="s">
        <v>53</v>
      </c>
      <c r="C32" s="1733"/>
      <c r="D32" s="1733"/>
      <c r="E32" s="1733"/>
      <c r="F32" s="1733"/>
      <c r="G32" s="1733"/>
      <c r="H32" s="1733"/>
      <c r="I32" s="1733"/>
      <c r="J32" s="1733"/>
      <c r="K32" s="1734"/>
      <c r="L32" s="1692"/>
      <c r="M32" s="1693"/>
      <c r="N32" s="1693"/>
      <c r="O32" s="1693"/>
      <c r="P32" s="1694"/>
      <c r="Q32" s="1692"/>
      <c r="R32" s="1693"/>
      <c r="S32" s="1693"/>
      <c r="T32" s="1693"/>
      <c r="U32" s="1693"/>
      <c r="V32" s="1694"/>
      <c r="W32" s="1692"/>
      <c r="X32" s="1693"/>
      <c r="Y32" s="1693"/>
      <c r="Z32" s="1693"/>
      <c r="AA32" s="1693"/>
      <c r="AB32" s="1694"/>
      <c r="AC32" s="1692"/>
      <c r="AD32" s="1693"/>
      <c r="AE32" s="1693"/>
      <c r="AF32" s="1693"/>
      <c r="AG32" s="1693"/>
      <c r="AH32" s="1693"/>
      <c r="AI32" s="1694"/>
      <c r="AJ32" s="1692"/>
      <c r="AK32" s="1693"/>
      <c r="AL32" s="1693"/>
      <c r="AM32" s="1693"/>
      <c r="AN32" s="1693"/>
      <c r="AO32" s="1693"/>
      <c r="AP32" s="1694"/>
      <c r="AQ32" s="1692"/>
      <c r="AR32" s="1693"/>
      <c r="AS32" s="1693"/>
      <c r="AT32" s="1693"/>
      <c r="AU32" s="1693"/>
      <c r="AV32" s="1731"/>
      <c r="AW32" s="1712">
        <v>38</v>
      </c>
      <c r="AX32" s="1693"/>
      <c r="AY32" s="1693"/>
      <c r="AZ32" s="1694"/>
      <c r="BA32" s="1716" t="str">
        <f>IF('INGRESO DE DATOS'!A195&lt;&gt;"",'INGRESO DE DATOS'!A195,"")</f>
        <v/>
      </c>
      <c r="BB32" s="1717"/>
      <c r="BC32" s="1717"/>
      <c r="BD32" s="1717"/>
      <c r="BE32" s="1717"/>
      <c r="BF32" s="1718"/>
      <c r="BG32" s="1686"/>
      <c r="BH32" s="1687"/>
      <c r="BI32" s="1687"/>
      <c r="BJ32" s="1687"/>
      <c r="BK32" s="1729"/>
      <c r="BL32" s="1716" t="str">
        <f>IF('INGRESO DE DATOS'!H195&lt;&gt;"",'INGRESO DE DATOS'!H195,"")</f>
        <v/>
      </c>
      <c r="BM32" s="1717"/>
      <c r="BN32" s="1717"/>
      <c r="BO32" s="1717"/>
      <c r="BP32" s="1717"/>
      <c r="BQ32" s="1718"/>
      <c r="BR32" s="1683" t="str">
        <f>IF('INGRESO DE DATOS'!I195&lt;&gt;"",'INGRESO DE DATOS'!I195,"")</f>
        <v/>
      </c>
      <c r="BS32" s="1684"/>
      <c r="BT32" s="1684"/>
      <c r="BU32" s="1684"/>
      <c r="BV32" s="1684"/>
      <c r="BW32" s="1685"/>
      <c r="BX32" s="1692"/>
      <c r="BY32" s="1693"/>
      <c r="BZ32" s="1693"/>
      <c r="CA32" s="1693"/>
      <c r="CB32" s="1693"/>
      <c r="CC32" s="1693"/>
      <c r="CD32" s="1694"/>
      <c r="CE32" s="1683" t="str">
        <f>IF(BR32="","",BR32)</f>
        <v/>
      </c>
      <c r="CF32" s="1684"/>
      <c r="CG32" s="1684"/>
      <c r="CH32" s="1684"/>
      <c r="CI32" s="1684"/>
      <c r="CJ32" s="1684"/>
      <c r="CK32" s="1685"/>
      <c r="CL32" s="1730" t="str">
        <f>IF(BL32="","",IF(BL32&lt;&gt;0,IF(BL32="N.D","N.D",(BR32*VLOOKUP(BL32,$CZ$14:$DQ$30,10,FALSE)))))</f>
        <v/>
      </c>
      <c r="CM32" s="1687"/>
      <c r="CN32" s="1687"/>
      <c r="CO32" s="1687"/>
      <c r="CP32" s="1687"/>
      <c r="CQ32" s="1687"/>
      <c r="CR32" s="1688"/>
    </row>
    <row r="33" spans="2:119" ht="15.95" customHeight="1" x14ac:dyDescent="0.2">
      <c r="B33" s="1660">
        <v>17</v>
      </c>
      <c r="C33" s="1661"/>
      <c r="D33" s="1661"/>
      <c r="E33" s="1661"/>
      <c r="F33" s="1716" t="str">
        <f>IF('INGRESO DE DATOS'!A170&lt;&gt;"",'INGRESO DE DATOS'!A170,"")</f>
        <v/>
      </c>
      <c r="G33" s="1717"/>
      <c r="H33" s="1717"/>
      <c r="I33" s="1717"/>
      <c r="J33" s="1717"/>
      <c r="K33" s="1718"/>
      <c r="L33" s="1686"/>
      <c r="M33" s="1687"/>
      <c r="N33" s="1687"/>
      <c r="O33" s="1687"/>
      <c r="P33" s="1729"/>
      <c r="Q33" s="1716" t="str">
        <f>IF('INGRESO DE DATOS'!H170&lt;&gt;"",'INGRESO DE DATOS'!H170,"")</f>
        <v/>
      </c>
      <c r="R33" s="1717"/>
      <c r="S33" s="1717"/>
      <c r="T33" s="1717"/>
      <c r="U33" s="1717"/>
      <c r="V33" s="1718"/>
      <c r="W33" s="1683" t="str">
        <f>IF('INGRESO DE DATOS'!I170&lt;&gt;"",'INGRESO DE DATOS'!I170,"")</f>
        <v/>
      </c>
      <c r="X33" s="1684"/>
      <c r="Y33" s="1684"/>
      <c r="Z33" s="1684"/>
      <c r="AA33" s="1684"/>
      <c r="AB33" s="1685"/>
      <c r="AC33" s="1692"/>
      <c r="AD33" s="1693"/>
      <c r="AE33" s="1693"/>
      <c r="AF33" s="1693"/>
      <c r="AG33" s="1693"/>
      <c r="AH33" s="1693"/>
      <c r="AI33" s="1694"/>
      <c r="AJ33" s="1683" t="str">
        <f>IF(W33="","",W33)</f>
        <v/>
      </c>
      <c r="AK33" s="1684"/>
      <c r="AL33" s="1684"/>
      <c r="AM33" s="1684"/>
      <c r="AN33" s="1684"/>
      <c r="AO33" s="1684"/>
      <c r="AP33" s="1685"/>
      <c r="AQ33" s="1730" t="str">
        <f>IF(Q33="","",IF(Q33&lt;&gt;0,IF(Q33="N.D","N.D",(AJ33*VLOOKUP(Q33,$CZ$14:$DQ$30,10,FALSE)))))</f>
        <v/>
      </c>
      <c r="AR33" s="1687"/>
      <c r="AS33" s="1687"/>
      <c r="AT33" s="1687"/>
      <c r="AU33" s="1687"/>
      <c r="AV33" s="1688"/>
      <c r="AW33" s="1660">
        <v>39</v>
      </c>
      <c r="AX33" s="1661"/>
      <c r="AY33" s="1661"/>
      <c r="AZ33" s="1661"/>
      <c r="BA33" s="1716" t="str">
        <f>IF('INGRESO DE DATOS'!A196&lt;&gt;"",'INGRESO DE DATOS'!A196,"")</f>
        <v/>
      </c>
      <c r="BB33" s="1717"/>
      <c r="BC33" s="1717"/>
      <c r="BD33" s="1717"/>
      <c r="BE33" s="1717"/>
      <c r="BF33" s="1718"/>
      <c r="BG33" s="1686"/>
      <c r="BH33" s="1687"/>
      <c r="BI33" s="1687"/>
      <c r="BJ33" s="1687"/>
      <c r="BK33" s="1729"/>
      <c r="BL33" s="1716" t="str">
        <f>IF('INGRESO DE DATOS'!H196&lt;&gt;"",'INGRESO DE DATOS'!H196,"")</f>
        <v/>
      </c>
      <c r="BM33" s="1717"/>
      <c r="BN33" s="1717"/>
      <c r="BO33" s="1717"/>
      <c r="BP33" s="1717"/>
      <c r="BQ33" s="1718"/>
      <c r="BR33" s="1683" t="str">
        <f>IF('INGRESO DE DATOS'!I196&lt;&gt;"",'INGRESO DE DATOS'!I196,"")</f>
        <v/>
      </c>
      <c r="BS33" s="1684"/>
      <c r="BT33" s="1684"/>
      <c r="BU33" s="1684"/>
      <c r="BV33" s="1684"/>
      <c r="BW33" s="1685"/>
      <c r="BX33" s="1692"/>
      <c r="BY33" s="1693"/>
      <c r="BZ33" s="1693"/>
      <c r="CA33" s="1693"/>
      <c r="CB33" s="1693"/>
      <c r="CC33" s="1693"/>
      <c r="CD33" s="1694"/>
      <c r="CE33" s="1683" t="str">
        <f>IF(BR33="","",BR33)</f>
        <v/>
      </c>
      <c r="CF33" s="1684"/>
      <c r="CG33" s="1684"/>
      <c r="CH33" s="1684"/>
      <c r="CI33" s="1684"/>
      <c r="CJ33" s="1684"/>
      <c r="CK33" s="1685"/>
      <c r="CL33" s="1730" t="str">
        <f>IF(BL33="","",IF(BL33&lt;&gt;0,IF(BL33="N.D","N.D",(BR33*VLOOKUP(BL33,$CZ$14:$DQ$30,10,FALSE)))))</f>
        <v/>
      </c>
      <c r="CM33" s="1687"/>
      <c r="CN33" s="1687"/>
      <c r="CO33" s="1687"/>
      <c r="CP33" s="1687"/>
      <c r="CQ33" s="1687"/>
      <c r="CR33" s="1688"/>
    </row>
    <row r="34" spans="2:119" ht="15.95" customHeight="1" x14ac:dyDescent="0.2">
      <c r="B34" s="1660">
        <v>18</v>
      </c>
      <c r="C34" s="1661"/>
      <c r="D34" s="1661"/>
      <c r="E34" s="1661"/>
      <c r="F34" s="1716" t="str">
        <f>IF('INGRESO DE DATOS'!A171&lt;&gt;"",'INGRESO DE DATOS'!A171,"")</f>
        <v/>
      </c>
      <c r="G34" s="1717"/>
      <c r="H34" s="1717"/>
      <c r="I34" s="1717"/>
      <c r="J34" s="1717"/>
      <c r="K34" s="1718"/>
      <c r="L34" s="1686"/>
      <c r="M34" s="1687"/>
      <c r="N34" s="1687"/>
      <c r="O34" s="1687"/>
      <c r="P34" s="1729"/>
      <c r="Q34" s="1716" t="str">
        <f>IF('INGRESO DE DATOS'!H171&lt;&gt;"",'INGRESO DE DATOS'!H171,"")</f>
        <v/>
      </c>
      <c r="R34" s="1717"/>
      <c r="S34" s="1717"/>
      <c r="T34" s="1717"/>
      <c r="U34" s="1717"/>
      <c r="V34" s="1718"/>
      <c r="W34" s="1683" t="str">
        <f>IF('INGRESO DE DATOS'!I171&lt;&gt;"",'INGRESO DE DATOS'!I171,"")</f>
        <v/>
      </c>
      <c r="X34" s="1684"/>
      <c r="Y34" s="1684"/>
      <c r="Z34" s="1684"/>
      <c r="AA34" s="1684"/>
      <c r="AB34" s="1685"/>
      <c r="AC34" s="1692"/>
      <c r="AD34" s="1693"/>
      <c r="AE34" s="1693"/>
      <c r="AF34" s="1693"/>
      <c r="AG34" s="1693"/>
      <c r="AH34" s="1693"/>
      <c r="AI34" s="1694"/>
      <c r="AJ34" s="1683" t="str">
        <f>IF(W34="","",W34)</f>
        <v/>
      </c>
      <c r="AK34" s="1684"/>
      <c r="AL34" s="1684"/>
      <c r="AM34" s="1684"/>
      <c r="AN34" s="1684"/>
      <c r="AO34" s="1684"/>
      <c r="AP34" s="1685"/>
      <c r="AQ34" s="1730" t="str">
        <f>IF(Q34="","",IF(Q34&lt;&gt;0,IF(Q34="N.D","N.D",(AJ34*VLOOKUP(Q34,$CZ$14:$DQ$30,10,FALSE)))))</f>
        <v/>
      </c>
      <c r="AR34" s="1687"/>
      <c r="AS34" s="1687"/>
      <c r="AT34" s="1687"/>
      <c r="AU34" s="1687"/>
      <c r="AV34" s="1688"/>
      <c r="AW34" s="1660">
        <v>40</v>
      </c>
      <c r="AX34" s="1661"/>
      <c r="AY34" s="1661"/>
      <c r="AZ34" s="1661"/>
      <c r="BA34" s="1716" t="str">
        <f>IF('INGRESO DE DATOS'!A197&lt;&gt;"",'INGRESO DE DATOS'!A197,"")</f>
        <v/>
      </c>
      <c r="BB34" s="1717"/>
      <c r="BC34" s="1717"/>
      <c r="BD34" s="1717"/>
      <c r="BE34" s="1717"/>
      <c r="BF34" s="1718"/>
      <c r="BG34" s="1686"/>
      <c r="BH34" s="1687"/>
      <c r="BI34" s="1687"/>
      <c r="BJ34" s="1687"/>
      <c r="BK34" s="1729"/>
      <c r="BL34" s="1716" t="str">
        <f>IF('INGRESO DE DATOS'!H197&lt;&gt;"",'INGRESO DE DATOS'!H197,"")</f>
        <v/>
      </c>
      <c r="BM34" s="1717"/>
      <c r="BN34" s="1717"/>
      <c r="BO34" s="1717"/>
      <c r="BP34" s="1717"/>
      <c r="BQ34" s="1718"/>
      <c r="BR34" s="1683" t="str">
        <f>IF('INGRESO DE DATOS'!I197&lt;&gt;"",'INGRESO DE DATOS'!I197,"")</f>
        <v/>
      </c>
      <c r="BS34" s="1684"/>
      <c r="BT34" s="1684"/>
      <c r="BU34" s="1684"/>
      <c r="BV34" s="1684"/>
      <c r="BW34" s="1685"/>
      <c r="BX34" s="1692"/>
      <c r="BY34" s="1693"/>
      <c r="BZ34" s="1693"/>
      <c r="CA34" s="1693"/>
      <c r="CB34" s="1693"/>
      <c r="CC34" s="1693"/>
      <c r="CD34" s="1694"/>
      <c r="CE34" s="1683" t="str">
        <f>IF(BR34="","",BR34)</f>
        <v/>
      </c>
      <c r="CF34" s="1684"/>
      <c r="CG34" s="1684"/>
      <c r="CH34" s="1684"/>
      <c r="CI34" s="1684"/>
      <c r="CJ34" s="1684"/>
      <c r="CK34" s="1685"/>
      <c r="CL34" s="1730" t="str">
        <f>IF(BL34="","",IF(BL34&lt;&gt;0,IF(BL34="N.D","N.D",(BR34*VLOOKUP(BL34,$CZ$14:$DQ$30,10,FALSE)))))</f>
        <v/>
      </c>
      <c r="CM34" s="1687"/>
      <c r="CN34" s="1687"/>
      <c r="CO34" s="1687"/>
      <c r="CP34" s="1687"/>
      <c r="CQ34" s="1687"/>
      <c r="CR34" s="1688"/>
    </row>
    <row r="35" spans="2:119" ht="15.95" customHeight="1" x14ac:dyDescent="0.2">
      <c r="B35" s="1660">
        <v>19</v>
      </c>
      <c r="C35" s="1661"/>
      <c r="D35" s="1661"/>
      <c r="E35" s="1661"/>
      <c r="F35" s="1716" t="str">
        <f>IF('INGRESO DE DATOS'!A172&lt;&gt;"",'INGRESO DE DATOS'!A172,"")</f>
        <v/>
      </c>
      <c r="G35" s="1717"/>
      <c r="H35" s="1717"/>
      <c r="I35" s="1717"/>
      <c r="J35" s="1717"/>
      <c r="K35" s="1718"/>
      <c r="L35" s="1686"/>
      <c r="M35" s="1687"/>
      <c r="N35" s="1687"/>
      <c r="O35" s="1687"/>
      <c r="P35" s="1729"/>
      <c r="Q35" s="1716" t="str">
        <f>IF('INGRESO DE DATOS'!H172&lt;&gt;"",'INGRESO DE DATOS'!H172,"")</f>
        <v/>
      </c>
      <c r="R35" s="1717"/>
      <c r="S35" s="1717"/>
      <c r="T35" s="1717"/>
      <c r="U35" s="1717"/>
      <c r="V35" s="1718"/>
      <c r="W35" s="1683" t="str">
        <f>IF('INGRESO DE DATOS'!I172&lt;&gt;"",'INGRESO DE DATOS'!I172,"")</f>
        <v/>
      </c>
      <c r="X35" s="1684"/>
      <c r="Y35" s="1684"/>
      <c r="Z35" s="1684"/>
      <c r="AA35" s="1684"/>
      <c r="AB35" s="1685"/>
      <c r="AC35" s="1692"/>
      <c r="AD35" s="1693"/>
      <c r="AE35" s="1693"/>
      <c r="AF35" s="1693"/>
      <c r="AG35" s="1693"/>
      <c r="AH35" s="1693"/>
      <c r="AI35" s="1694"/>
      <c r="AJ35" s="1683" t="str">
        <f>IF(W35="","",W35)</f>
        <v/>
      </c>
      <c r="AK35" s="1684"/>
      <c r="AL35" s="1684"/>
      <c r="AM35" s="1684"/>
      <c r="AN35" s="1684"/>
      <c r="AO35" s="1684"/>
      <c r="AP35" s="1685"/>
      <c r="AQ35" s="1730" t="str">
        <f>IF(Q35="","",IF(Q35&lt;&gt;0,IF(Q35="N.D","N.D",(AJ35*VLOOKUP(Q35,$CZ$14:$DQ$30,10,FALSE)))))</f>
        <v/>
      </c>
      <c r="AR35" s="1687"/>
      <c r="AS35" s="1687"/>
      <c r="AT35" s="1687"/>
      <c r="AU35" s="1687"/>
      <c r="AV35" s="1688"/>
      <c r="AW35" s="1660">
        <v>41</v>
      </c>
      <c r="AX35" s="1661"/>
      <c r="AY35" s="1661"/>
      <c r="AZ35" s="1661"/>
      <c r="BA35" s="1716" t="str">
        <f>IF('INGRESO DE DATOS'!A198&lt;&gt;"",'INGRESO DE DATOS'!A198,"")</f>
        <v/>
      </c>
      <c r="BB35" s="1717"/>
      <c r="BC35" s="1717"/>
      <c r="BD35" s="1717"/>
      <c r="BE35" s="1717"/>
      <c r="BF35" s="1718"/>
      <c r="BG35" s="1686"/>
      <c r="BH35" s="1687"/>
      <c r="BI35" s="1687"/>
      <c r="BJ35" s="1687"/>
      <c r="BK35" s="1729"/>
      <c r="BL35" s="1716" t="str">
        <f>IF('INGRESO DE DATOS'!H198&lt;&gt;"",'INGRESO DE DATOS'!H198,"")</f>
        <v/>
      </c>
      <c r="BM35" s="1717"/>
      <c r="BN35" s="1717"/>
      <c r="BO35" s="1717"/>
      <c r="BP35" s="1717"/>
      <c r="BQ35" s="1718"/>
      <c r="BR35" s="1683" t="str">
        <f>IF('INGRESO DE DATOS'!I198&lt;&gt;"",'INGRESO DE DATOS'!I198,"")</f>
        <v/>
      </c>
      <c r="BS35" s="1684"/>
      <c r="BT35" s="1684"/>
      <c r="BU35" s="1684"/>
      <c r="BV35" s="1684"/>
      <c r="BW35" s="1685"/>
      <c r="BX35" s="1692"/>
      <c r="BY35" s="1693"/>
      <c r="BZ35" s="1693"/>
      <c r="CA35" s="1693"/>
      <c r="CB35" s="1693"/>
      <c r="CC35" s="1693"/>
      <c r="CD35" s="1694"/>
      <c r="CE35" s="1683" t="str">
        <f>IF(BR35="","",BR35)</f>
        <v/>
      </c>
      <c r="CF35" s="1684"/>
      <c r="CG35" s="1684"/>
      <c r="CH35" s="1684"/>
      <c r="CI35" s="1684"/>
      <c r="CJ35" s="1684"/>
      <c r="CK35" s="1685"/>
      <c r="CL35" s="1730" t="str">
        <f>IF(BL35="","",IF(BL35&lt;&gt;0,IF(BL35="N.D","N.D",(BR35*VLOOKUP(BL35,$CZ$14:$DQ$30,10,FALSE)))))</f>
        <v/>
      </c>
      <c r="CM35" s="1687"/>
      <c r="CN35" s="1687"/>
      <c r="CO35" s="1687"/>
      <c r="CP35" s="1687"/>
      <c r="CQ35" s="1687"/>
      <c r="CR35" s="1688"/>
    </row>
    <row r="36" spans="2:119" ht="15.95" customHeight="1" x14ac:dyDescent="0.2">
      <c r="B36" s="1660">
        <v>20</v>
      </c>
      <c r="C36" s="1661"/>
      <c r="D36" s="1661"/>
      <c r="E36" s="1661"/>
      <c r="F36" s="1716" t="str">
        <f>IF('INGRESO DE DATOS'!A173&lt;&gt;"",'INGRESO DE DATOS'!A173,"")</f>
        <v/>
      </c>
      <c r="G36" s="1717"/>
      <c r="H36" s="1717"/>
      <c r="I36" s="1717"/>
      <c r="J36" s="1717"/>
      <c r="K36" s="1718"/>
      <c r="L36" s="1686"/>
      <c r="M36" s="1687"/>
      <c r="N36" s="1687"/>
      <c r="O36" s="1687"/>
      <c r="P36" s="1729"/>
      <c r="Q36" s="1716" t="str">
        <f>IF('INGRESO DE DATOS'!H173&lt;&gt;"",'INGRESO DE DATOS'!H173,"")</f>
        <v/>
      </c>
      <c r="R36" s="1717"/>
      <c r="S36" s="1717"/>
      <c r="T36" s="1717"/>
      <c r="U36" s="1717"/>
      <c r="V36" s="1718"/>
      <c r="W36" s="1683" t="str">
        <f>IF('INGRESO DE DATOS'!I173&lt;&gt;"",'INGRESO DE DATOS'!I173,"")</f>
        <v/>
      </c>
      <c r="X36" s="1684"/>
      <c r="Y36" s="1684"/>
      <c r="Z36" s="1684"/>
      <c r="AA36" s="1684"/>
      <c r="AB36" s="1685"/>
      <c r="AC36" s="1692"/>
      <c r="AD36" s="1693"/>
      <c r="AE36" s="1693"/>
      <c r="AF36" s="1693"/>
      <c r="AG36" s="1693"/>
      <c r="AH36" s="1693"/>
      <c r="AI36" s="1694"/>
      <c r="AJ36" s="1683" t="str">
        <f>IF(W36="","",W36)</f>
        <v/>
      </c>
      <c r="AK36" s="1684"/>
      <c r="AL36" s="1684"/>
      <c r="AM36" s="1684"/>
      <c r="AN36" s="1684"/>
      <c r="AO36" s="1684"/>
      <c r="AP36" s="1685"/>
      <c r="AQ36" s="1730" t="str">
        <f>IF(Q36="","",IF(Q36&lt;&gt;0,IF(Q36="N.D","N.D",(AJ36*VLOOKUP(Q36,$CZ$14:$DQ$30,10,FALSE)))))</f>
        <v/>
      </c>
      <c r="AR36" s="1687"/>
      <c r="AS36" s="1687"/>
      <c r="AT36" s="1687"/>
      <c r="AU36" s="1687"/>
      <c r="AV36" s="1688"/>
      <c r="AW36" s="1732" t="s">
        <v>53</v>
      </c>
      <c r="AX36" s="1733"/>
      <c r="AY36" s="1733"/>
      <c r="AZ36" s="1733"/>
      <c r="BA36" s="1733"/>
      <c r="BB36" s="1733"/>
      <c r="BC36" s="1733"/>
      <c r="BD36" s="1733"/>
      <c r="BE36" s="1733"/>
      <c r="BF36" s="1734"/>
      <c r="BG36" s="1692"/>
      <c r="BH36" s="1693"/>
      <c r="BI36" s="1693"/>
      <c r="BJ36" s="1693"/>
      <c r="BK36" s="1694"/>
      <c r="BL36" s="1692"/>
      <c r="BM36" s="1693"/>
      <c r="BN36" s="1693"/>
      <c r="BO36" s="1693"/>
      <c r="BP36" s="1693"/>
      <c r="BQ36" s="1694"/>
      <c r="BR36" s="1692"/>
      <c r="BS36" s="1693"/>
      <c r="BT36" s="1693"/>
      <c r="BU36" s="1693"/>
      <c r="BV36" s="1693"/>
      <c r="BW36" s="1694"/>
      <c r="BX36" s="1692"/>
      <c r="BY36" s="1693"/>
      <c r="BZ36" s="1693"/>
      <c r="CA36" s="1693"/>
      <c r="CB36" s="1693"/>
      <c r="CC36" s="1693"/>
      <c r="CD36" s="1694"/>
      <c r="CE36" s="1692"/>
      <c r="CF36" s="1693"/>
      <c r="CG36" s="1693"/>
      <c r="CH36" s="1693"/>
      <c r="CI36" s="1693"/>
      <c r="CJ36" s="1693"/>
      <c r="CK36" s="1694"/>
      <c r="CL36" s="1692"/>
      <c r="CM36" s="1693"/>
      <c r="CN36" s="1693"/>
      <c r="CO36" s="1693"/>
      <c r="CP36" s="1693"/>
      <c r="CQ36" s="1693"/>
      <c r="CR36" s="1731"/>
    </row>
    <row r="37" spans="2:119" ht="15.95" customHeight="1" x14ac:dyDescent="0.2">
      <c r="B37" s="1660">
        <v>21</v>
      </c>
      <c r="C37" s="1661"/>
      <c r="D37" s="1661"/>
      <c r="E37" s="1661"/>
      <c r="F37" s="1716" t="str">
        <f>IF('INGRESO DE DATOS'!A174&lt;&gt;"",'INGRESO DE DATOS'!A174,"")</f>
        <v/>
      </c>
      <c r="G37" s="1717"/>
      <c r="H37" s="1717"/>
      <c r="I37" s="1717"/>
      <c r="J37" s="1717"/>
      <c r="K37" s="1718"/>
      <c r="L37" s="1686"/>
      <c r="M37" s="1687"/>
      <c r="N37" s="1687"/>
      <c r="O37" s="1687"/>
      <c r="P37" s="1729"/>
      <c r="Q37" s="1716" t="str">
        <f>IF('INGRESO DE DATOS'!H174&lt;&gt;"",'INGRESO DE DATOS'!H174,"")</f>
        <v/>
      </c>
      <c r="R37" s="1717"/>
      <c r="S37" s="1717"/>
      <c r="T37" s="1717"/>
      <c r="U37" s="1717"/>
      <c r="V37" s="1718"/>
      <c r="W37" s="1683" t="str">
        <f>IF('INGRESO DE DATOS'!I174&lt;&gt;"",'INGRESO DE DATOS'!I174,"")</f>
        <v/>
      </c>
      <c r="X37" s="1684"/>
      <c r="Y37" s="1684"/>
      <c r="Z37" s="1684"/>
      <c r="AA37" s="1684"/>
      <c r="AB37" s="1685"/>
      <c r="AC37" s="1692"/>
      <c r="AD37" s="1693"/>
      <c r="AE37" s="1693"/>
      <c r="AF37" s="1693"/>
      <c r="AG37" s="1693"/>
      <c r="AH37" s="1693"/>
      <c r="AI37" s="1694"/>
      <c r="AJ37" s="1683" t="str">
        <f>IF(W37="","",W37)</f>
        <v/>
      </c>
      <c r="AK37" s="1684"/>
      <c r="AL37" s="1684"/>
      <c r="AM37" s="1684"/>
      <c r="AN37" s="1684"/>
      <c r="AO37" s="1684"/>
      <c r="AP37" s="1685"/>
      <c r="AQ37" s="1730" t="str">
        <f>IF(Q37="","",IF(Q37&lt;&gt;0,IF(Q37="N.D","N.D",(AJ37*VLOOKUP(Q37,$CZ$14:$DQ$30,10,FALSE)))))</f>
        <v/>
      </c>
      <c r="AR37" s="1687"/>
      <c r="AS37" s="1687"/>
      <c r="AT37" s="1687"/>
      <c r="AU37" s="1687"/>
      <c r="AV37" s="1688"/>
      <c r="AW37" s="1660">
        <v>42</v>
      </c>
      <c r="AX37" s="1661"/>
      <c r="AY37" s="1661"/>
      <c r="AZ37" s="1661"/>
      <c r="BA37" s="1716" t="str">
        <f>IF('INGRESO DE DATOS'!A200&lt;&gt;"",'INGRESO DE DATOS'!A200,"")</f>
        <v/>
      </c>
      <c r="BB37" s="1717"/>
      <c r="BC37" s="1717"/>
      <c r="BD37" s="1717"/>
      <c r="BE37" s="1717"/>
      <c r="BF37" s="1718"/>
      <c r="BG37" s="1686"/>
      <c r="BH37" s="1687"/>
      <c r="BI37" s="1687"/>
      <c r="BJ37" s="1687"/>
      <c r="BK37" s="1729"/>
      <c r="BL37" s="1716" t="str">
        <f>IF('INGRESO DE DATOS'!H200&lt;&gt;"",'INGRESO DE DATOS'!H200,"")</f>
        <v/>
      </c>
      <c r="BM37" s="1717"/>
      <c r="BN37" s="1717"/>
      <c r="BO37" s="1717"/>
      <c r="BP37" s="1717"/>
      <c r="BQ37" s="1718"/>
      <c r="BR37" s="1683" t="str">
        <f>IF('INGRESO DE DATOS'!I200&lt;&gt;"",'INGRESO DE DATOS'!I200,"")</f>
        <v/>
      </c>
      <c r="BS37" s="1684"/>
      <c r="BT37" s="1684"/>
      <c r="BU37" s="1684"/>
      <c r="BV37" s="1684"/>
      <c r="BW37" s="1685"/>
      <c r="BX37" s="1692"/>
      <c r="BY37" s="1693"/>
      <c r="BZ37" s="1693"/>
      <c r="CA37" s="1693"/>
      <c r="CB37" s="1693"/>
      <c r="CC37" s="1693"/>
      <c r="CD37" s="1694"/>
      <c r="CE37" s="1683" t="str">
        <f>IF(BR37="","",BR37)</f>
        <v/>
      </c>
      <c r="CF37" s="1684"/>
      <c r="CG37" s="1684"/>
      <c r="CH37" s="1684"/>
      <c r="CI37" s="1684"/>
      <c r="CJ37" s="1684"/>
      <c r="CK37" s="1685"/>
      <c r="CL37" s="1730" t="str">
        <f>IF(BL37="","",IF(BL37&lt;&gt;0,IF(BL37="N.D","N.D",(BR37*VLOOKUP(BL37,$CZ$14:$DQ$30,10,FALSE)))))</f>
        <v/>
      </c>
      <c r="CM37" s="1687"/>
      <c r="CN37" s="1687"/>
      <c r="CO37" s="1687"/>
      <c r="CP37" s="1687"/>
      <c r="CQ37" s="1687"/>
      <c r="CR37" s="1688"/>
    </row>
    <row r="38" spans="2:119" ht="15.95" customHeight="1" x14ac:dyDescent="0.2">
      <c r="B38" s="1732" t="s">
        <v>53</v>
      </c>
      <c r="C38" s="1733"/>
      <c r="D38" s="1733"/>
      <c r="E38" s="1733"/>
      <c r="F38" s="1733"/>
      <c r="G38" s="1733"/>
      <c r="H38" s="1733"/>
      <c r="I38" s="1733"/>
      <c r="J38" s="1733"/>
      <c r="K38" s="1734"/>
      <c r="L38" s="1735"/>
      <c r="M38" s="1736"/>
      <c r="N38" s="1736"/>
      <c r="O38" s="1736"/>
      <c r="P38" s="1737"/>
      <c r="Q38" s="1735"/>
      <c r="R38" s="1736"/>
      <c r="S38" s="1736"/>
      <c r="T38" s="1736"/>
      <c r="U38" s="1736"/>
      <c r="V38" s="1737"/>
      <c r="W38" s="1692"/>
      <c r="X38" s="1693"/>
      <c r="Y38" s="1693"/>
      <c r="Z38" s="1693"/>
      <c r="AA38" s="1693"/>
      <c r="AB38" s="1694"/>
      <c r="AC38" s="1692"/>
      <c r="AD38" s="1693"/>
      <c r="AE38" s="1693"/>
      <c r="AF38" s="1693"/>
      <c r="AG38" s="1693"/>
      <c r="AH38" s="1693"/>
      <c r="AI38" s="1694"/>
      <c r="AJ38" s="1692"/>
      <c r="AK38" s="1693"/>
      <c r="AL38" s="1693"/>
      <c r="AM38" s="1693"/>
      <c r="AN38" s="1693"/>
      <c r="AO38" s="1693"/>
      <c r="AP38" s="1694"/>
      <c r="AQ38" s="1692"/>
      <c r="AR38" s="1693"/>
      <c r="AS38" s="1693"/>
      <c r="AT38" s="1693"/>
      <c r="AU38" s="1693"/>
      <c r="AV38" s="1731"/>
      <c r="AW38" s="1712">
        <v>43</v>
      </c>
      <c r="AX38" s="1693"/>
      <c r="AY38" s="1693"/>
      <c r="AZ38" s="1694"/>
      <c r="BA38" s="1716" t="str">
        <f>IF('INGRESO DE DATOS'!A201&lt;&gt;"",'INGRESO DE DATOS'!A201,"")</f>
        <v/>
      </c>
      <c r="BB38" s="1717"/>
      <c r="BC38" s="1717"/>
      <c r="BD38" s="1717"/>
      <c r="BE38" s="1717"/>
      <c r="BF38" s="1718"/>
      <c r="BG38" s="1686"/>
      <c r="BH38" s="1687"/>
      <c r="BI38" s="1687"/>
      <c r="BJ38" s="1687"/>
      <c r="BK38" s="1729"/>
      <c r="BL38" s="1716" t="str">
        <f>IF('INGRESO DE DATOS'!H201&lt;&gt;"",'INGRESO DE DATOS'!H201,"")</f>
        <v/>
      </c>
      <c r="BM38" s="1717"/>
      <c r="BN38" s="1717"/>
      <c r="BO38" s="1717"/>
      <c r="BP38" s="1717"/>
      <c r="BQ38" s="1718"/>
      <c r="BR38" s="1683" t="str">
        <f>IF('INGRESO DE DATOS'!I201&lt;&gt;"",'INGRESO DE DATOS'!I201,"")</f>
        <v/>
      </c>
      <c r="BS38" s="1684"/>
      <c r="BT38" s="1684"/>
      <c r="BU38" s="1684"/>
      <c r="BV38" s="1684"/>
      <c r="BW38" s="1685"/>
      <c r="BX38" s="1692"/>
      <c r="BY38" s="1693"/>
      <c r="BZ38" s="1693"/>
      <c r="CA38" s="1693"/>
      <c r="CB38" s="1693"/>
      <c r="CC38" s="1693"/>
      <c r="CD38" s="1694"/>
      <c r="CE38" s="1683" t="str">
        <f>IF(BR38="","",BR38)</f>
        <v/>
      </c>
      <c r="CF38" s="1684"/>
      <c r="CG38" s="1684"/>
      <c r="CH38" s="1684"/>
      <c r="CI38" s="1684"/>
      <c r="CJ38" s="1684"/>
      <c r="CK38" s="1685"/>
      <c r="CL38" s="1730" t="str">
        <f>IF(BL38="","",IF(BL38&lt;&gt;0,IF(BL38="N.D","N.D",(BR38*VLOOKUP(BL38,$CZ$14:$DQ$30,10,FALSE)))))</f>
        <v/>
      </c>
      <c r="CM38" s="1687"/>
      <c r="CN38" s="1687"/>
      <c r="CO38" s="1687"/>
      <c r="CP38" s="1687"/>
      <c r="CQ38" s="1687"/>
      <c r="CR38" s="1688"/>
    </row>
    <row r="39" spans="2:119" ht="14.25" customHeight="1" x14ac:dyDescent="0.2">
      <c r="B39" s="1752">
        <v>22</v>
      </c>
      <c r="C39" s="1753"/>
      <c r="D39" s="1753"/>
      <c r="E39" s="1753"/>
      <c r="F39" s="1754" t="str">
        <f>IF('INGRESO DE DATOS'!A176&lt;&gt;"",'INGRESO DE DATOS'!A176,"")</f>
        <v/>
      </c>
      <c r="G39" s="1755"/>
      <c r="H39" s="1755"/>
      <c r="I39" s="1755"/>
      <c r="J39" s="1755"/>
      <c r="K39" s="1756"/>
      <c r="L39" s="1757"/>
      <c r="M39" s="1758"/>
      <c r="N39" s="1758"/>
      <c r="O39" s="1758"/>
      <c r="P39" s="1759"/>
      <c r="Q39" s="1754" t="str">
        <f>IF('INGRESO DE DATOS'!H176&lt;&gt;"",'INGRESO DE DATOS'!H176,"")</f>
        <v/>
      </c>
      <c r="R39" s="1755"/>
      <c r="S39" s="1755"/>
      <c r="T39" s="1755"/>
      <c r="U39" s="1755"/>
      <c r="V39" s="1756"/>
      <c r="W39" s="1760" t="str">
        <f>IF('INGRESO DE DATOS'!I176&lt;&gt;"",'INGRESO DE DATOS'!I176,"")</f>
        <v/>
      </c>
      <c r="X39" s="1761"/>
      <c r="Y39" s="1761"/>
      <c r="Z39" s="1761"/>
      <c r="AA39" s="1761"/>
      <c r="AB39" s="1762"/>
      <c r="AC39" s="1763"/>
      <c r="AD39" s="1764"/>
      <c r="AE39" s="1764"/>
      <c r="AF39" s="1764"/>
      <c r="AG39" s="1764"/>
      <c r="AH39" s="1764"/>
      <c r="AI39" s="1765"/>
      <c r="AJ39" s="1760" t="str">
        <f>IF(W39="","",W39)</f>
        <v/>
      </c>
      <c r="AK39" s="1761"/>
      <c r="AL39" s="1761"/>
      <c r="AM39" s="1761"/>
      <c r="AN39" s="1761"/>
      <c r="AO39" s="1761"/>
      <c r="AP39" s="1762"/>
      <c r="AQ39" s="1766" t="str">
        <f>IF(Q39="","",IF(Q39&lt;&gt;0,IF(Q39="N.D","N.D",(AJ39*VLOOKUP(Q39,$CZ$14:$DQ$30,10,FALSE)))))</f>
        <v/>
      </c>
      <c r="AR39" s="1758"/>
      <c r="AS39" s="1758"/>
      <c r="AT39" s="1758"/>
      <c r="AU39" s="1758"/>
      <c r="AV39" s="1767"/>
      <c r="AW39" s="1752">
        <v>44</v>
      </c>
      <c r="AX39" s="1753"/>
      <c r="AY39" s="1753"/>
      <c r="AZ39" s="1753"/>
      <c r="BA39" s="1768" t="s">
        <v>52</v>
      </c>
      <c r="BB39" s="1769"/>
      <c r="BC39" s="1769"/>
      <c r="BD39" s="1769"/>
      <c r="BE39" s="1769"/>
      <c r="BF39" s="1770"/>
      <c r="BG39" s="1757"/>
      <c r="BH39" s="1758"/>
      <c r="BI39" s="1758"/>
      <c r="BJ39" s="1758"/>
      <c r="BK39" s="1759"/>
      <c r="BL39" s="1754" t="str">
        <f>IF('INGRESO DE DATOS'!H202&lt;&gt;"",'INGRESO DE DATOS'!H202,"")</f>
        <v/>
      </c>
      <c r="BM39" s="1755"/>
      <c r="BN39" s="1755"/>
      <c r="BO39" s="1755"/>
      <c r="BP39" s="1755"/>
      <c r="BQ39" s="1756"/>
      <c r="BR39" s="1760" t="str">
        <f>IF('INGRESO DE DATOS'!I202&lt;&gt;"",'INGRESO DE DATOS'!I202,"")</f>
        <v/>
      </c>
      <c r="BS39" s="1761"/>
      <c r="BT39" s="1761"/>
      <c r="BU39" s="1761"/>
      <c r="BV39" s="1761"/>
      <c r="BW39" s="1762"/>
      <c r="BX39" s="1763"/>
      <c r="BY39" s="1764"/>
      <c r="BZ39" s="1764"/>
      <c r="CA39" s="1764"/>
      <c r="CB39" s="1764"/>
      <c r="CC39" s="1764"/>
      <c r="CD39" s="1765"/>
      <c r="CE39" s="1760" t="str">
        <f>IF(BR39="","",BR39)</f>
        <v/>
      </c>
      <c r="CF39" s="1761"/>
      <c r="CG39" s="1761"/>
      <c r="CH39" s="1761"/>
      <c r="CI39" s="1761"/>
      <c r="CJ39" s="1761"/>
      <c r="CK39" s="1762"/>
      <c r="CL39" s="1766" t="str">
        <f>IF(BL39="","",IF(BL39&lt;&gt;0,IF(BL39="N.D","N.D",(BR39*VLOOKUP(BL39,$CZ$14:$DQ$30,10,FALSE)))))</f>
        <v/>
      </c>
      <c r="CM39" s="1758"/>
      <c r="CN39" s="1758"/>
      <c r="CO39" s="1758"/>
      <c r="CP39" s="1758"/>
      <c r="CQ39" s="1758"/>
      <c r="CR39" s="1767"/>
    </row>
    <row r="40" spans="2:119" s="676" customFormat="1" ht="16.5" customHeight="1" x14ac:dyDescent="0.2">
      <c r="B40" s="1738" t="s">
        <v>54</v>
      </c>
      <c r="C40" s="1739"/>
      <c r="D40" s="1739"/>
      <c r="E40" s="1739"/>
      <c r="F40" s="1740"/>
      <c r="G40" s="1744" t="s">
        <v>303</v>
      </c>
      <c r="H40" s="1745"/>
      <c r="I40" s="1745"/>
      <c r="J40" s="1745"/>
      <c r="K40" s="1745"/>
      <c r="L40" s="1745"/>
      <c r="M40" s="1746"/>
      <c r="N40" s="1844" t="s">
        <v>254</v>
      </c>
      <c r="O40" s="1845"/>
      <c r="P40" s="1845"/>
      <c r="Q40" s="1845"/>
      <c r="R40" s="1845"/>
      <c r="S40" s="1845"/>
      <c r="T40" s="1845"/>
      <c r="U40" s="1845"/>
      <c r="V40" s="1845"/>
      <c r="W40" s="1845"/>
      <c r="X40" s="1845"/>
      <c r="Y40" s="1845"/>
      <c r="Z40" s="1845"/>
      <c r="AA40" s="1845"/>
      <c r="AB40" s="1845"/>
      <c r="AC40" s="1846"/>
      <c r="AD40" s="694" t="s">
        <v>55</v>
      </c>
      <c r="AM40" s="1849" t="s">
        <v>336</v>
      </c>
      <c r="AN40" s="1849"/>
      <c r="AO40" s="1849"/>
      <c r="AP40" s="1849"/>
      <c r="AQ40" s="1849"/>
      <c r="AR40" s="1849"/>
      <c r="AS40" s="1849"/>
      <c r="AT40" s="1849"/>
      <c r="AU40" s="1849"/>
      <c r="AV40" s="1849"/>
      <c r="AW40" s="1849"/>
      <c r="AX40" s="1849"/>
      <c r="AY40" s="1849"/>
      <c r="AZ40" s="1849"/>
      <c r="BA40" s="1849"/>
      <c r="BB40" s="1849"/>
      <c r="BC40" s="1849"/>
      <c r="BD40" s="1849"/>
      <c r="BE40" s="1849"/>
      <c r="BF40" s="1849"/>
      <c r="BG40" s="1849"/>
      <c r="BH40" s="1849"/>
      <c r="BI40" s="1849"/>
      <c r="BJ40" s="1849"/>
      <c r="BK40" s="1849"/>
      <c r="BL40" s="1849"/>
      <c r="BM40" s="1849"/>
      <c r="BN40" s="1849"/>
      <c r="BO40" s="1849"/>
      <c r="BP40" s="1849"/>
      <c r="BQ40" s="1849"/>
      <c r="BR40" s="1849"/>
      <c r="BS40" s="1849"/>
      <c r="BT40" s="1849"/>
      <c r="BU40" s="1849"/>
      <c r="BV40" s="1849"/>
      <c r="BW40" s="1849"/>
      <c r="BX40" s="1849"/>
      <c r="BY40" s="1849"/>
      <c r="BZ40" s="1849"/>
      <c r="CA40" s="1849"/>
      <c r="CB40" s="1849"/>
      <c r="CC40" s="1849"/>
      <c r="CD40" s="1849"/>
      <c r="CE40" s="1849"/>
      <c r="CF40" s="1849"/>
      <c r="CG40" s="1849"/>
      <c r="CH40" s="1849"/>
      <c r="CI40" s="1849"/>
      <c r="CJ40" s="1849"/>
      <c r="CK40" s="1849"/>
      <c r="CL40" s="1849"/>
      <c r="CM40" s="1849"/>
      <c r="CN40" s="1849"/>
      <c r="CO40" s="1849"/>
      <c r="CP40" s="1849"/>
      <c r="CQ40" s="1849"/>
      <c r="CR40" s="695"/>
      <c r="CS40" s="696"/>
      <c r="CT40" s="696"/>
      <c r="CU40" s="696"/>
      <c r="CV40" s="696"/>
      <c r="CW40" s="696"/>
      <c r="CX40" s="696"/>
      <c r="CY40" s="696"/>
      <c r="CZ40" s="696"/>
      <c r="DA40" s="696"/>
      <c r="DB40" s="696"/>
      <c r="DC40" s="696"/>
      <c r="DD40" s="696"/>
      <c r="DE40" s="696"/>
      <c r="DF40" s="696"/>
      <c r="DG40" s="696"/>
      <c r="DH40" s="696"/>
      <c r="DI40" s="696"/>
      <c r="DJ40" s="696"/>
      <c r="DK40" s="696"/>
      <c r="DL40" s="696"/>
      <c r="DM40" s="696"/>
      <c r="DN40" s="696"/>
      <c r="DO40" s="696"/>
    </row>
    <row r="41" spans="2:119" s="676" customFormat="1" ht="9" customHeight="1" x14ac:dyDescent="0.2">
      <c r="B41" s="1741"/>
      <c r="C41" s="1740"/>
      <c r="D41" s="1740"/>
      <c r="E41" s="1740"/>
      <c r="F41" s="1740"/>
      <c r="G41" s="697"/>
      <c r="H41" s="1747"/>
      <c r="I41" s="1747"/>
      <c r="J41" s="1747"/>
      <c r="K41" s="1747"/>
      <c r="L41" s="1747"/>
      <c r="M41" s="698"/>
      <c r="N41" s="1844"/>
      <c r="O41" s="1845"/>
      <c r="P41" s="1845"/>
      <c r="Q41" s="1845"/>
      <c r="R41" s="1845"/>
      <c r="S41" s="1845"/>
      <c r="T41" s="1845"/>
      <c r="U41" s="1845"/>
      <c r="V41" s="1845"/>
      <c r="W41" s="1845"/>
      <c r="X41" s="1845"/>
      <c r="Y41" s="1845"/>
      <c r="Z41" s="1845"/>
      <c r="AA41" s="1845"/>
      <c r="AB41" s="1845"/>
      <c r="AC41" s="1846"/>
      <c r="AD41" s="659"/>
      <c r="AE41" s="1850"/>
      <c r="AF41" s="1850"/>
      <c r="AG41" s="1850"/>
      <c r="AH41" s="1850"/>
      <c r="AI41" s="1850"/>
      <c r="AJ41" s="1850"/>
      <c r="AK41" s="1850"/>
      <c r="AL41" s="1850"/>
      <c r="AM41" s="1850"/>
      <c r="AN41" s="1850"/>
      <c r="AO41" s="1850"/>
      <c r="AP41" s="1850"/>
      <c r="AQ41" s="1850"/>
      <c r="AR41" s="1850"/>
      <c r="AS41" s="1850"/>
      <c r="AT41" s="1850"/>
      <c r="AU41" s="1850"/>
      <c r="AV41" s="1850"/>
      <c r="AW41" s="1850"/>
      <c r="AX41" s="1850"/>
      <c r="AY41" s="1850"/>
      <c r="AZ41" s="1850"/>
      <c r="BA41" s="1850"/>
      <c r="BB41" s="1850"/>
      <c r="BC41" s="1850"/>
      <c r="BD41" s="1850"/>
      <c r="BE41" s="1850"/>
      <c r="BF41" s="1850"/>
      <c r="BG41" s="1850"/>
      <c r="BH41" s="1850"/>
      <c r="BI41" s="1850"/>
      <c r="BJ41" s="1850"/>
      <c r="BK41" s="1850"/>
      <c r="BL41" s="1850"/>
      <c r="BM41" s="1850"/>
      <c r="BN41" s="1850"/>
      <c r="BO41" s="1850"/>
      <c r="BP41" s="1850"/>
      <c r="BQ41" s="1850"/>
      <c r="BR41" s="1850"/>
      <c r="BS41" s="1850"/>
      <c r="BT41" s="1850"/>
      <c r="BU41" s="1850"/>
      <c r="BV41" s="1850"/>
      <c r="BW41" s="1850"/>
      <c r="BX41" s="1850"/>
      <c r="BY41" s="1850"/>
      <c r="BZ41" s="1850"/>
      <c r="CA41" s="1850"/>
      <c r="CB41" s="1850"/>
      <c r="CC41" s="1850"/>
      <c r="CD41" s="1850"/>
      <c r="CE41" s="1850"/>
      <c r="CF41" s="1850"/>
      <c r="CG41" s="1850"/>
      <c r="CH41" s="1850"/>
      <c r="CI41" s="1850"/>
      <c r="CJ41" s="1850"/>
      <c r="CK41" s="1850"/>
      <c r="CL41" s="1850"/>
      <c r="CM41" s="1850"/>
      <c r="CN41" s="1850"/>
      <c r="CO41" s="1850"/>
      <c r="CP41" s="1850"/>
      <c r="CQ41" s="1850"/>
      <c r="CR41" s="695"/>
      <c r="CS41" s="696"/>
      <c r="CT41" s="696"/>
      <c r="CU41" s="696"/>
      <c r="CV41" s="696"/>
      <c r="CW41" s="696"/>
      <c r="CX41" s="696"/>
      <c r="CY41" s="696"/>
      <c r="CZ41" s="696"/>
      <c r="DA41" s="696"/>
      <c r="DB41" s="696"/>
      <c r="DC41" s="696"/>
      <c r="DD41" s="696"/>
      <c r="DE41" s="696"/>
      <c r="DF41" s="696"/>
      <c r="DG41" s="696"/>
      <c r="DH41" s="696"/>
      <c r="DI41" s="696"/>
      <c r="DJ41" s="696"/>
      <c r="DK41" s="696"/>
      <c r="DL41" s="696"/>
      <c r="DM41" s="696"/>
      <c r="DN41" s="696"/>
      <c r="DO41" s="696"/>
    </row>
    <row r="42" spans="2:119" s="676" customFormat="1" ht="3.75" customHeight="1" x14ac:dyDescent="0.2">
      <c r="B42" s="1742"/>
      <c r="C42" s="1743"/>
      <c r="D42" s="1743"/>
      <c r="E42" s="1743"/>
      <c r="F42" s="1743"/>
      <c r="G42" s="699"/>
      <c r="H42" s="700"/>
      <c r="I42" s="700"/>
      <c r="J42" s="700"/>
      <c r="K42" s="700"/>
      <c r="L42" s="700"/>
      <c r="M42" s="701"/>
      <c r="N42" s="1847"/>
      <c r="O42" s="1747"/>
      <c r="P42" s="1747"/>
      <c r="Q42" s="1747"/>
      <c r="R42" s="1747"/>
      <c r="S42" s="1747"/>
      <c r="T42" s="1747"/>
      <c r="U42" s="1747"/>
      <c r="V42" s="1747"/>
      <c r="W42" s="1747"/>
      <c r="X42" s="1747"/>
      <c r="Y42" s="1747"/>
      <c r="Z42" s="1747"/>
      <c r="AA42" s="1747"/>
      <c r="AB42" s="1747"/>
      <c r="AC42" s="1848"/>
      <c r="AD42" s="660"/>
      <c r="AE42" s="1849"/>
      <c r="AF42" s="1849"/>
      <c r="AG42" s="1849"/>
      <c r="AH42" s="1849"/>
      <c r="AI42" s="1849"/>
      <c r="AJ42" s="1849"/>
      <c r="AK42" s="1849"/>
      <c r="AL42" s="1849"/>
      <c r="AM42" s="1849"/>
      <c r="AN42" s="1849"/>
      <c r="AO42" s="1849"/>
      <c r="AP42" s="1849"/>
      <c r="AQ42" s="1849"/>
      <c r="AR42" s="1849"/>
      <c r="AS42" s="1849"/>
      <c r="AT42" s="1849"/>
      <c r="AU42" s="1849"/>
      <c r="AV42" s="1849"/>
      <c r="AW42" s="1849"/>
      <c r="AX42" s="1849"/>
      <c r="AY42" s="1849"/>
      <c r="AZ42" s="1849"/>
      <c r="BA42" s="1849"/>
      <c r="BB42" s="1849"/>
      <c r="BC42" s="1849"/>
      <c r="BD42" s="1849"/>
      <c r="BE42" s="1849"/>
      <c r="BF42" s="1849"/>
      <c r="BG42" s="1849"/>
      <c r="BH42" s="1849"/>
      <c r="BI42" s="1849"/>
      <c r="BJ42" s="1849"/>
      <c r="BK42" s="1849"/>
      <c r="BL42" s="1849"/>
      <c r="BM42" s="1849"/>
      <c r="BN42" s="1849"/>
      <c r="BO42" s="1849"/>
      <c r="BP42" s="1849"/>
      <c r="BQ42" s="1849"/>
      <c r="BR42" s="1849"/>
      <c r="BS42" s="1849"/>
      <c r="BT42" s="1849"/>
      <c r="BU42" s="1849"/>
      <c r="BV42" s="1849"/>
      <c r="BW42" s="1849"/>
      <c r="BX42" s="1849"/>
      <c r="BY42" s="1849"/>
      <c r="BZ42" s="1849"/>
      <c r="CA42" s="1849"/>
      <c r="CB42" s="1849"/>
      <c r="CC42" s="1849"/>
      <c r="CD42" s="1849"/>
      <c r="CE42" s="1849"/>
      <c r="CF42" s="1849"/>
      <c r="CG42" s="1849"/>
      <c r="CH42" s="1849"/>
      <c r="CI42" s="1849"/>
      <c r="CJ42" s="1849"/>
      <c r="CK42" s="1849"/>
      <c r="CL42" s="1849"/>
      <c r="CM42" s="1849"/>
      <c r="CN42" s="1849"/>
      <c r="CO42" s="1849"/>
      <c r="CP42" s="1849"/>
      <c r="CQ42" s="1849"/>
      <c r="CR42" s="695"/>
      <c r="CS42" s="696"/>
      <c r="CT42" s="696"/>
      <c r="CU42" s="696"/>
      <c r="CV42" s="696"/>
      <c r="CW42" s="696"/>
      <c r="CX42" s="696"/>
      <c r="CY42" s="696"/>
      <c r="CZ42" s="696"/>
      <c r="DA42" s="696"/>
      <c r="DB42" s="696"/>
      <c r="DC42" s="696"/>
      <c r="DD42" s="696"/>
      <c r="DE42" s="696"/>
      <c r="DF42" s="696"/>
      <c r="DG42" s="696"/>
      <c r="DH42" s="696"/>
      <c r="DI42" s="696"/>
      <c r="DJ42" s="696"/>
      <c r="DK42" s="696"/>
      <c r="DL42" s="696"/>
      <c r="DM42" s="696"/>
      <c r="DN42" s="696"/>
      <c r="DO42" s="696"/>
    </row>
    <row r="43" spans="2:119" s="676" customFormat="1" ht="16.5" customHeight="1" x14ac:dyDescent="0.2">
      <c r="B43" s="1786" t="s">
        <v>56</v>
      </c>
      <c r="C43" s="1787"/>
      <c r="D43" s="1787"/>
      <c r="E43" s="1787"/>
      <c r="F43" s="1787"/>
      <c r="G43" s="1699"/>
      <c r="H43" s="1699"/>
      <c r="I43" s="1699"/>
      <c r="J43" s="1699"/>
      <c r="K43" s="1699"/>
      <c r="L43" s="1699"/>
      <c r="M43" s="1788"/>
      <c r="N43" s="1748" t="s">
        <v>255</v>
      </c>
      <c r="O43" s="1749"/>
      <c r="P43" s="1749"/>
      <c r="Q43" s="1749"/>
      <c r="R43" s="1749"/>
      <c r="S43" s="1749"/>
      <c r="T43" s="1749"/>
      <c r="U43" s="1750"/>
      <c r="V43" s="1721" t="str">
        <f>IF('INGRESO DE DATOS'!E161&lt;&gt;"",'INGRESO DE DATOS'!E161,"")</f>
        <v/>
      </c>
      <c r="W43" s="1722"/>
      <c r="X43" s="1722"/>
      <c r="Y43" s="1722"/>
      <c r="Z43" s="1722"/>
      <c r="AA43" s="1722"/>
      <c r="AB43" s="1722"/>
      <c r="AC43" s="1751"/>
      <c r="AD43" s="661"/>
      <c r="AE43" s="1851"/>
      <c r="AF43" s="1851"/>
      <c r="AG43" s="1851"/>
      <c r="AH43" s="1851"/>
      <c r="AI43" s="1851"/>
      <c r="AJ43" s="1851"/>
      <c r="AK43" s="1851"/>
      <c r="AL43" s="1851"/>
      <c r="AM43" s="1851"/>
      <c r="AN43" s="1851"/>
      <c r="AO43" s="1851"/>
      <c r="AP43" s="1851"/>
      <c r="AQ43" s="1851"/>
      <c r="AR43" s="1851"/>
      <c r="AS43" s="1851"/>
      <c r="AT43" s="1851"/>
      <c r="AU43" s="1851"/>
      <c r="AV43" s="1851"/>
      <c r="AW43" s="1851"/>
      <c r="AX43" s="1851"/>
      <c r="AY43" s="1851"/>
      <c r="AZ43" s="1851"/>
      <c r="BA43" s="1851"/>
      <c r="BB43" s="1851"/>
      <c r="BC43" s="1851"/>
      <c r="BD43" s="1851"/>
      <c r="BE43" s="1851"/>
      <c r="BF43" s="1851"/>
      <c r="BG43" s="1851"/>
      <c r="BH43" s="1851"/>
      <c r="BI43" s="1851"/>
      <c r="BJ43" s="1851"/>
      <c r="BK43" s="1851"/>
      <c r="BL43" s="1851"/>
      <c r="BM43" s="1851"/>
      <c r="BN43" s="1851"/>
      <c r="BO43" s="1851"/>
      <c r="BP43" s="1851"/>
      <c r="BQ43" s="1851"/>
      <c r="BR43" s="1851"/>
      <c r="BS43" s="1851"/>
      <c r="BT43" s="1851"/>
      <c r="BU43" s="1851"/>
      <c r="BV43" s="1851"/>
      <c r="BW43" s="1851"/>
      <c r="BX43" s="1851"/>
      <c r="BY43" s="1851"/>
      <c r="BZ43" s="1851"/>
      <c r="CA43" s="1851"/>
      <c r="CB43" s="1851"/>
      <c r="CC43" s="1851"/>
      <c r="CD43" s="1851"/>
      <c r="CE43" s="1851"/>
      <c r="CF43" s="1851"/>
      <c r="CG43" s="1851"/>
      <c r="CH43" s="1851"/>
      <c r="CI43" s="1851"/>
      <c r="CJ43" s="1851"/>
      <c r="CK43" s="1851"/>
      <c r="CL43" s="1851"/>
      <c r="CM43" s="1851"/>
      <c r="CN43" s="1851"/>
      <c r="CO43" s="1851"/>
      <c r="CP43" s="1851"/>
      <c r="CQ43" s="1851"/>
      <c r="CR43" s="679"/>
    </row>
    <row r="44" spans="2:119" s="676" customFormat="1" ht="16.5" customHeight="1" x14ac:dyDescent="0.2">
      <c r="B44" s="1779" t="s">
        <v>57</v>
      </c>
      <c r="C44" s="1780"/>
      <c r="D44" s="1780"/>
      <c r="E44" s="1780"/>
      <c r="F44" s="1780"/>
      <c r="G44" s="1661"/>
      <c r="H44" s="1661"/>
      <c r="I44" s="1661"/>
      <c r="J44" s="1661"/>
      <c r="K44" s="1661"/>
      <c r="L44" s="1661"/>
      <c r="M44" s="1781"/>
      <c r="N44" s="1782" t="s">
        <v>259</v>
      </c>
      <c r="O44" s="1783"/>
      <c r="P44" s="1783"/>
      <c r="Q44" s="1783"/>
      <c r="R44" s="1783"/>
      <c r="S44" s="1783"/>
      <c r="T44" s="1783"/>
      <c r="U44" s="1784"/>
      <c r="V44" s="1716" t="str">
        <f>IF('INGRESO DE DATOS'!E165&lt;&gt;"",'INGRESO DE DATOS'!E165,"")</f>
        <v/>
      </c>
      <c r="W44" s="1717"/>
      <c r="X44" s="1717"/>
      <c r="Y44" s="1717"/>
      <c r="Z44" s="1717"/>
      <c r="AA44" s="1717"/>
      <c r="AB44" s="1717"/>
      <c r="AC44" s="1785"/>
      <c r="AD44" s="702"/>
      <c r="AE44" s="1673"/>
      <c r="AF44" s="1673"/>
      <c r="AG44" s="1673"/>
      <c r="AH44" s="1673"/>
      <c r="AI44" s="1673"/>
      <c r="AJ44" s="1673"/>
      <c r="AK44" s="1673"/>
      <c r="AL44" s="1673"/>
      <c r="AM44" s="1673"/>
      <c r="AN44" s="1673"/>
      <c r="AO44" s="1673"/>
      <c r="AP44" s="1673"/>
      <c r="AQ44" s="1673"/>
      <c r="AR44" s="1673"/>
      <c r="AS44" s="1673"/>
      <c r="AT44" s="1673"/>
      <c r="AU44" s="1673"/>
      <c r="AV44" s="1673"/>
      <c r="AW44" s="1673"/>
      <c r="AX44" s="1673"/>
      <c r="AY44" s="1673"/>
      <c r="AZ44" s="1673"/>
      <c r="BA44" s="1673"/>
      <c r="BB44" s="1673"/>
      <c r="BC44" s="1673"/>
      <c r="BD44" s="1673"/>
      <c r="BE44" s="1673"/>
      <c r="BF44" s="1673"/>
      <c r="BG44" s="1673"/>
      <c r="BH44" s="1673"/>
      <c r="BI44" s="1673"/>
      <c r="BJ44" s="1673"/>
      <c r="BK44" s="1673"/>
      <c r="BL44" s="1673"/>
      <c r="BM44" s="1673"/>
      <c r="BN44" s="1673"/>
      <c r="BO44" s="1673"/>
      <c r="BP44" s="1673"/>
      <c r="BQ44" s="1673"/>
      <c r="BR44" s="1673"/>
      <c r="BS44" s="1673"/>
      <c r="BT44" s="1673"/>
      <c r="BU44" s="1673"/>
      <c r="BV44" s="1673"/>
      <c r="BW44" s="1673"/>
      <c r="BX44" s="1673"/>
      <c r="BY44" s="1673"/>
      <c r="BZ44" s="1673"/>
      <c r="CA44" s="1673"/>
      <c r="CB44" s="1673"/>
      <c r="CC44" s="1673"/>
      <c r="CD44" s="1673"/>
      <c r="CE44" s="1673"/>
      <c r="CF44" s="1673"/>
      <c r="CG44" s="1673"/>
      <c r="CH44" s="1673"/>
      <c r="CI44" s="1673"/>
      <c r="CJ44" s="1673"/>
      <c r="CK44" s="1673"/>
      <c r="CL44" s="1673"/>
      <c r="CM44" s="1673"/>
      <c r="CN44" s="1673"/>
      <c r="CO44" s="1673"/>
      <c r="CP44" s="1673"/>
      <c r="CQ44" s="1673"/>
      <c r="CR44" s="704"/>
    </row>
    <row r="45" spans="2:119" s="676" customFormat="1" ht="16.5" customHeight="1" x14ac:dyDescent="0.2">
      <c r="B45" s="1779" t="s">
        <v>58</v>
      </c>
      <c r="C45" s="1780"/>
      <c r="D45" s="1780"/>
      <c r="E45" s="1780"/>
      <c r="F45" s="1780"/>
      <c r="G45" s="1661"/>
      <c r="H45" s="1661"/>
      <c r="I45" s="1661"/>
      <c r="J45" s="1661"/>
      <c r="K45" s="1661"/>
      <c r="L45" s="1661"/>
      <c r="M45" s="1781"/>
      <c r="N45" s="1782" t="s">
        <v>256</v>
      </c>
      <c r="O45" s="1783"/>
      <c r="P45" s="1783"/>
      <c r="Q45" s="1783"/>
      <c r="R45" s="1783"/>
      <c r="S45" s="1783"/>
      <c r="T45" s="1783"/>
      <c r="U45" s="1784"/>
      <c r="V45" s="1716" t="str">
        <f>IF('INGRESO DE DATOS'!E169&lt;&gt;"",'INGRESO DE DATOS'!E169,"")</f>
        <v/>
      </c>
      <c r="W45" s="1717"/>
      <c r="X45" s="1717"/>
      <c r="Y45" s="1717"/>
      <c r="Z45" s="1717"/>
      <c r="AA45" s="1717"/>
      <c r="AB45" s="1717"/>
      <c r="AC45" s="1785"/>
      <c r="AD45" s="705" t="s">
        <v>59</v>
      </c>
      <c r="AE45" s="705"/>
      <c r="AF45" s="705"/>
      <c r="AG45" s="705"/>
      <c r="AH45" s="705"/>
      <c r="AI45" s="1843" t="str">
        <f>IF('INGRESO DE DATOS'!I203&lt;&gt;"",'INGRESO DE DATOS'!I203,"")</f>
        <v/>
      </c>
      <c r="AJ45" s="1843"/>
      <c r="AK45" s="1843"/>
      <c r="AL45" s="1843"/>
      <c r="AM45" s="1843"/>
      <c r="AN45" s="1843"/>
      <c r="AO45" s="1843"/>
      <c r="AP45" s="1843"/>
      <c r="AQ45" s="1843"/>
      <c r="AR45" s="1843"/>
      <c r="AS45" s="1843"/>
      <c r="AT45" s="1843"/>
      <c r="AU45" s="1843"/>
      <c r="AV45" s="1843"/>
      <c r="AW45" s="1843"/>
      <c r="AX45" s="1843"/>
      <c r="AY45" s="1843"/>
      <c r="AZ45" s="1843"/>
      <c r="BA45" s="1843"/>
      <c r="BB45" s="1843"/>
      <c r="BC45" s="1843"/>
      <c r="BD45" s="1843"/>
      <c r="BE45" s="1843"/>
      <c r="BF45" s="1843"/>
      <c r="BG45" s="1843"/>
      <c r="BH45" s="1843"/>
      <c r="BI45" s="1843"/>
      <c r="BJ45" s="1843"/>
      <c r="BK45" s="1843"/>
      <c r="BL45" s="1843"/>
      <c r="BM45" s="1843"/>
      <c r="BN45" s="1843"/>
      <c r="BO45" s="1843"/>
      <c r="BP45" s="1843"/>
      <c r="BQ45" s="1843"/>
      <c r="BR45" s="1843"/>
      <c r="BS45" s="1843"/>
      <c r="BT45" s="1843"/>
      <c r="BU45" s="1843"/>
      <c r="BV45" s="1843"/>
      <c r="BW45" s="1843"/>
      <c r="BX45" s="1843"/>
      <c r="BY45" s="1843"/>
      <c r="BZ45" s="1843"/>
      <c r="CA45" s="1843"/>
      <c r="CB45" s="1843"/>
      <c r="CC45" s="1843"/>
      <c r="CD45" s="1843"/>
      <c r="CE45" s="1843"/>
      <c r="CF45" s="1843"/>
      <c r="CG45" s="1843"/>
      <c r="CH45" s="1843"/>
      <c r="CI45" s="1843"/>
      <c r="CJ45" s="1843"/>
      <c r="CK45" s="1843"/>
      <c r="CL45" s="1843"/>
      <c r="CM45" s="1843"/>
      <c r="CN45" s="1843"/>
      <c r="CO45" s="1843"/>
      <c r="CP45" s="1843"/>
      <c r="CQ45" s="1843"/>
      <c r="CR45" s="706"/>
    </row>
    <row r="46" spans="2:119" s="676" customFormat="1" ht="16.5" customHeight="1" x14ac:dyDescent="0.2">
      <c r="B46" s="1779" t="s">
        <v>60</v>
      </c>
      <c r="C46" s="1780"/>
      <c r="D46" s="1780"/>
      <c r="E46" s="1780"/>
      <c r="F46" s="1780"/>
      <c r="G46" s="1661"/>
      <c r="H46" s="1661"/>
      <c r="I46" s="1661"/>
      <c r="J46" s="1661"/>
      <c r="K46" s="1661"/>
      <c r="L46" s="1661"/>
      <c r="M46" s="1781"/>
      <c r="N46" s="1789" t="s">
        <v>304</v>
      </c>
      <c r="O46" s="1790"/>
      <c r="P46" s="1790"/>
      <c r="Q46" s="1790"/>
      <c r="R46" s="1790"/>
      <c r="S46" s="1790"/>
      <c r="T46" s="1790"/>
      <c r="U46" s="1791"/>
      <c r="V46" s="1798" t="str">
        <f>IF('INGRESO DE DATOS'!E173&lt;&gt;"",'INGRESO DE DATOS'!E173,"")</f>
        <v/>
      </c>
      <c r="W46" s="1799"/>
      <c r="X46" s="1799"/>
      <c r="Y46" s="1799"/>
      <c r="Z46" s="1799"/>
      <c r="AA46" s="1799"/>
      <c r="AB46" s="1799"/>
      <c r="AC46" s="1800"/>
      <c r="AD46" s="673"/>
      <c r="AI46" s="1840" t="s">
        <v>8</v>
      </c>
      <c r="AJ46" s="1840"/>
      <c r="AK46" s="1840"/>
      <c r="AL46" s="1840"/>
      <c r="AM46" s="1840"/>
      <c r="AN46" s="1840"/>
      <c r="AO46" s="1840"/>
      <c r="AP46" s="1840"/>
      <c r="AQ46" s="1840"/>
      <c r="AR46" s="1840"/>
      <c r="AS46" s="1840"/>
      <c r="AT46" s="1840"/>
      <c r="AU46" s="1840"/>
      <c r="AV46" s="1840"/>
      <c r="AW46" s="1840"/>
      <c r="AX46" s="1840"/>
      <c r="AY46" s="1840"/>
      <c r="AZ46" s="1840"/>
      <c r="BA46" s="1840"/>
      <c r="BB46" s="1840"/>
      <c r="BC46" s="1840"/>
      <c r="BD46" s="1840"/>
      <c r="BE46" s="1840"/>
      <c r="BF46" s="1840"/>
      <c r="BG46" s="1840"/>
      <c r="BH46" s="1840"/>
      <c r="BI46" s="1840"/>
      <c r="BJ46" s="1840"/>
      <c r="BK46" s="1840"/>
      <c r="BL46" s="1840"/>
      <c r="BM46" s="1840"/>
      <c r="BN46" s="1840"/>
      <c r="BO46" s="1840"/>
      <c r="BP46" s="1840"/>
      <c r="BQ46" s="1840"/>
      <c r="BR46" s="1840"/>
      <c r="BS46" s="1840"/>
      <c r="BT46" s="1840"/>
      <c r="BU46" s="1840"/>
      <c r="BV46" s="1840"/>
      <c r="BW46" s="1840"/>
      <c r="BX46" s="1840"/>
      <c r="BY46" s="1840"/>
      <c r="BZ46" s="1840"/>
      <c r="CA46" s="1840"/>
      <c r="CB46" s="1840"/>
      <c r="CC46" s="1840"/>
      <c r="CD46" s="1840"/>
      <c r="CE46" s="1840"/>
      <c r="CF46" s="1840"/>
      <c r="CG46" s="1840"/>
      <c r="CH46" s="1840"/>
      <c r="CI46" s="1840"/>
      <c r="CJ46" s="1840"/>
      <c r="CK46" s="1840"/>
      <c r="CL46" s="1840"/>
      <c r="CM46" s="1840"/>
      <c r="CN46" s="1840"/>
      <c r="CO46" s="1840"/>
      <c r="CP46" s="1840"/>
      <c r="CQ46" s="1840"/>
      <c r="CR46" s="679"/>
    </row>
    <row r="47" spans="2:119" s="676" customFormat="1" ht="11.25" customHeight="1" x14ac:dyDescent="0.2">
      <c r="B47" s="1771" t="s">
        <v>70</v>
      </c>
      <c r="C47" s="1772"/>
      <c r="D47" s="1772"/>
      <c r="E47" s="1772"/>
      <c r="F47" s="1772"/>
      <c r="G47" s="1775"/>
      <c r="H47" s="1775"/>
      <c r="I47" s="1775"/>
      <c r="J47" s="1775"/>
      <c r="K47" s="1775"/>
      <c r="L47" s="1775"/>
      <c r="M47" s="1776"/>
      <c r="N47" s="1792"/>
      <c r="O47" s="1793"/>
      <c r="P47" s="1793"/>
      <c r="Q47" s="1793"/>
      <c r="R47" s="1793"/>
      <c r="S47" s="1793"/>
      <c r="T47" s="1793"/>
      <c r="U47" s="1794"/>
      <c r="V47" s="1801"/>
      <c r="W47" s="1802"/>
      <c r="X47" s="1802"/>
      <c r="Y47" s="1802"/>
      <c r="Z47" s="1802"/>
      <c r="AA47" s="1802"/>
      <c r="AB47" s="1802"/>
      <c r="AC47" s="1803"/>
      <c r="AD47" s="707" t="s">
        <v>61</v>
      </c>
      <c r="AE47" s="708"/>
      <c r="AF47" s="708"/>
      <c r="AG47" s="708"/>
      <c r="AH47" s="708"/>
      <c r="AI47" s="1841"/>
      <c r="AJ47" s="1841"/>
      <c r="AK47" s="1841"/>
      <c r="AL47" s="1841"/>
      <c r="AM47" s="1841"/>
      <c r="AN47" s="1841"/>
      <c r="AO47" s="1841"/>
      <c r="AP47" s="1841"/>
      <c r="AQ47" s="1841"/>
      <c r="AR47" s="1841"/>
      <c r="AS47" s="1841"/>
      <c r="AT47" s="1841"/>
      <c r="AU47" s="1841"/>
      <c r="AV47" s="1841"/>
      <c r="AW47" s="1841"/>
      <c r="AX47" s="1841"/>
      <c r="AY47" s="1841"/>
      <c r="AZ47" s="1841"/>
      <c r="BA47" s="1841"/>
      <c r="BB47" s="1841"/>
      <c r="BC47" s="1841"/>
      <c r="BD47" s="1841"/>
      <c r="BE47" s="1841"/>
      <c r="BF47" s="1841"/>
      <c r="BG47" s="1841"/>
      <c r="BH47" s="1841"/>
      <c r="BI47" s="1841"/>
      <c r="BJ47" s="1841"/>
      <c r="BK47" s="1841"/>
      <c r="BL47" s="1841"/>
      <c r="BM47" s="1841"/>
      <c r="BN47" s="1841"/>
      <c r="BO47" s="1841"/>
      <c r="BP47" s="1841"/>
      <c r="BQ47" s="1841"/>
      <c r="BR47" s="1841"/>
      <c r="BS47" s="1841"/>
      <c r="BT47" s="1841"/>
      <c r="BU47" s="1841"/>
      <c r="BV47" s="1841"/>
      <c r="BW47" s="1841"/>
      <c r="BX47" s="1841"/>
      <c r="BY47" s="1841"/>
      <c r="BZ47" s="1841"/>
      <c r="CA47" s="1841"/>
      <c r="CB47" s="1841"/>
      <c r="CC47" s="1841"/>
      <c r="CD47" s="1841"/>
      <c r="CE47" s="1841"/>
      <c r="CF47" s="1841"/>
      <c r="CG47" s="1841"/>
      <c r="CH47" s="1841"/>
      <c r="CI47" s="1841"/>
      <c r="CJ47" s="1841"/>
      <c r="CK47" s="1841"/>
      <c r="CL47" s="1841"/>
      <c r="CM47" s="1841"/>
      <c r="CN47" s="1841"/>
      <c r="CO47" s="1841"/>
      <c r="CP47" s="1841"/>
      <c r="CQ47" s="1841"/>
      <c r="CR47" s="706"/>
    </row>
    <row r="48" spans="2:119" s="676" customFormat="1" ht="10.5" customHeight="1" x14ac:dyDescent="0.2">
      <c r="B48" s="1773"/>
      <c r="C48" s="1774"/>
      <c r="D48" s="1774"/>
      <c r="E48" s="1774"/>
      <c r="F48" s="1774"/>
      <c r="G48" s="1777"/>
      <c r="H48" s="1777"/>
      <c r="I48" s="1777"/>
      <c r="J48" s="1777"/>
      <c r="K48" s="1777"/>
      <c r="L48" s="1777"/>
      <c r="M48" s="1778"/>
      <c r="N48" s="1795"/>
      <c r="O48" s="1796"/>
      <c r="P48" s="1796"/>
      <c r="Q48" s="1796"/>
      <c r="R48" s="1796"/>
      <c r="S48" s="1796"/>
      <c r="T48" s="1796"/>
      <c r="U48" s="1797"/>
      <c r="V48" s="1804"/>
      <c r="W48" s="1805"/>
      <c r="X48" s="1805"/>
      <c r="Y48" s="1805"/>
      <c r="Z48" s="1805"/>
      <c r="AA48" s="1805"/>
      <c r="AB48" s="1805"/>
      <c r="AC48" s="1806"/>
      <c r="AD48" s="702"/>
      <c r="AE48" s="703"/>
      <c r="AF48" s="703"/>
      <c r="AG48" s="703"/>
      <c r="AH48" s="703"/>
      <c r="AI48" s="1840" t="s">
        <v>8</v>
      </c>
      <c r="AJ48" s="1840"/>
      <c r="AK48" s="1840"/>
      <c r="AL48" s="1840"/>
      <c r="AM48" s="1840"/>
      <c r="AN48" s="1840"/>
      <c r="AO48" s="1840"/>
      <c r="AP48" s="1840"/>
      <c r="AQ48" s="1840"/>
      <c r="AR48" s="1840"/>
      <c r="AS48" s="1840"/>
      <c r="AT48" s="1840"/>
      <c r="AU48" s="1840"/>
      <c r="AV48" s="1840"/>
      <c r="AW48" s="1840"/>
      <c r="AX48" s="1840"/>
      <c r="AY48" s="1840"/>
      <c r="AZ48" s="1840"/>
      <c r="BA48" s="1840"/>
      <c r="BB48" s="1840"/>
      <c r="BC48" s="1840"/>
      <c r="BD48" s="1840"/>
      <c r="BE48" s="1840"/>
      <c r="BF48" s="1840"/>
      <c r="BG48" s="1840"/>
      <c r="BH48" s="1840"/>
      <c r="BI48" s="1840"/>
      <c r="BJ48" s="1840"/>
      <c r="BK48" s="1840"/>
      <c r="BL48" s="1840"/>
      <c r="BM48" s="1840"/>
      <c r="BN48" s="1840"/>
      <c r="BO48" s="1840"/>
      <c r="BP48" s="1840"/>
      <c r="BQ48" s="1840"/>
      <c r="BR48" s="1840"/>
      <c r="BS48" s="1840"/>
      <c r="BT48" s="1840"/>
      <c r="BU48" s="1840"/>
      <c r="BV48" s="1840"/>
      <c r="BW48" s="1840"/>
      <c r="BX48" s="1840"/>
      <c r="BY48" s="1840"/>
      <c r="BZ48" s="1840"/>
      <c r="CA48" s="1840"/>
      <c r="CB48" s="1840"/>
      <c r="CC48" s="1840"/>
      <c r="CD48" s="1840"/>
      <c r="CE48" s="1840"/>
      <c r="CF48" s="1840"/>
      <c r="CG48" s="1840"/>
      <c r="CH48" s="1840"/>
      <c r="CI48" s="1840"/>
      <c r="CJ48" s="1840"/>
      <c r="CK48" s="1840"/>
      <c r="CL48" s="1840"/>
      <c r="CM48" s="1840"/>
      <c r="CN48" s="1840"/>
      <c r="CO48" s="1840"/>
      <c r="CP48" s="1840"/>
      <c r="CQ48" s="1840"/>
      <c r="CR48" s="709"/>
    </row>
    <row r="49" spans="2:96" s="676" customFormat="1" ht="9.75" customHeight="1" x14ac:dyDescent="0.2">
      <c r="B49" s="1704" t="s">
        <v>290</v>
      </c>
      <c r="C49" s="1704"/>
      <c r="D49" s="1704"/>
      <c r="E49" s="1704"/>
      <c r="F49" s="1704"/>
      <c r="G49" s="1704"/>
      <c r="H49" s="1704"/>
      <c r="I49" s="1704"/>
      <c r="J49" s="1704"/>
      <c r="K49" s="1704"/>
      <c r="L49" s="1704"/>
      <c r="M49" s="1704"/>
      <c r="N49" s="1705"/>
      <c r="O49" s="1705"/>
      <c r="P49" s="1705"/>
      <c r="Q49" s="1705"/>
      <c r="R49" s="1705"/>
      <c r="S49" s="1705"/>
      <c r="T49" s="1705"/>
      <c r="U49" s="1705"/>
      <c r="V49" s="1705"/>
      <c r="CL49" s="1647" t="s">
        <v>305</v>
      </c>
      <c r="CM49" s="1647"/>
      <c r="CN49" s="1647"/>
      <c r="CO49" s="1647"/>
      <c r="CP49" s="1647"/>
      <c r="CQ49" s="1647"/>
      <c r="CR49" s="1648"/>
    </row>
    <row r="50" spans="2:96" s="676" customFormat="1" ht="12" x14ac:dyDescent="0.2"/>
    <row r="52" spans="2:96" x14ac:dyDescent="0.2">
      <c r="U52" s="680"/>
    </row>
  </sheetData>
  <sheetProtection password="B8A9" sheet="1" objects="1" scenarios="1"/>
  <mergeCells count="536">
    <mergeCell ref="AI48:CQ48"/>
    <mergeCell ref="G45:M45"/>
    <mergeCell ref="B45:F45"/>
    <mergeCell ref="B49:V49"/>
    <mergeCell ref="CL49:CR49"/>
    <mergeCell ref="B47:F48"/>
    <mergeCell ref="G47:M48"/>
    <mergeCell ref="B46:F46"/>
    <mergeCell ref="G46:M46"/>
    <mergeCell ref="AI46:CQ46"/>
    <mergeCell ref="AI47:CQ47"/>
    <mergeCell ref="N46:U48"/>
    <mergeCell ref="V46:AC48"/>
    <mergeCell ref="N44:U44"/>
    <mergeCell ref="V44:AC44"/>
    <mergeCell ref="AE44:CQ44"/>
    <mergeCell ref="N45:U45"/>
    <mergeCell ref="V45:AC45"/>
    <mergeCell ref="AI45:CQ45"/>
    <mergeCell ref="N43:U43"/>
    <mergeCell ref="B40:F42"/>
    <mergeCell ref="G40:M40"/>
    <mergeCell ref="AE41:CQ42"/>
    <mergeCell ref="B44:F44"/>
    <mergeCell ref="G44:M44"/>
    <mergeCell ref="B43:F43"/>
    <mergeCell ref="G43:M43"/>
    <mergeCell ref="V43:AC43"/>
    <mergeCell ref="H41:L41"/>
    <mergeCell ref="AJ39:AP39"/>
    <mergeCell ref="BG39:BK39"/>
    <mergeCell ref="N40:AC42"/>
    <mergeCell ref="AM40:CQ40"/>
    <mergeCell ref="CL39:CR39"/>
    <mergeCell ref="AE43:CQ43"/>
    <mergeCell ref="B39:E39"/>
    <mergeCell ref="F39:K39"/>
    <mergeCell ref="L39:P39"/>
    <mergeCell ref="Q39:V39"/>
    <mergeCell ref="W39:AB39"/>
    <mergeCell ref="AC39:AI39"/>
    <mergeCell ref="BG38:BK38"/>
    <mergeCell ref="BL38:BQ38"/>
    <mergeCell ref="BR38:BW38"/>
    <mergeCell ref="BL39:BQ39"/>
    <mergeCell ref="BR39:BW39"/>
    <mergeCell ref="AQ39:AV39"/>
    <mergeCell ref="AW39:AZ39"/>
    <mergeCell ref="BA39:BF39"/>
    <mergeCell ref="CL38:CR38"/>
    <mergeCell ref="BX38:CD38"/>
    <mergeCell ref="CE38:CK38"/>
    <mergeCell ref="BX39:CD39"/>
    <mergeCell ref="CE39:CK39"/>
    <mergeCell ref="AJ37:AP37"/>
    <mergeCell ref="AQ37:AV37"/>
    <mergeCell ref="AW37:AZ37"/>
    <mergeCell ref="BA37:BF37"/>
    <mergeCell ref="BG37:BK37"/>
    <mergeCell ref="BL37:BQ37"/>
    <mergeCell ref="B37:E37"/>
    <mergeCell ref="F37:K37"/>
    <mergeCell ref="L37:P37"/>
    <mergeCell ref="Q37:V37"/>
    <mergeCell ref="W37:AB37"/>
    <mergeCell ref="AC37:AI37"/>
    <mergeCell ref="B38:K38"/>
    <mergeCell ref="L38:P38"/>
    <mergeCell ref="Q38:V38"/>
    <mergeCell ref="W38:AB38"/>
    <mergeCell ref="AC38:AI38"/>
    <mergeCell ref="AJ38:AP38"/>
    <mergeCell ref="AQ38:AV38"/>
    <mergeCell ref="AW38:AZ38"/>
    <mergeCell ref="BA38:BF38"/>
    <mergeCell ref="BR36:BW36"/>
    <mergeCell ref="BX36:CD36"/>
    <mergeCell ref="CE36:CK36"/>
    <mergeCell ref="BR37:BW37"/>
    <mergeCell ref="BX37:CD37"/>
    <mergeCell ref="CE37:CK37"/>
    <mergeCell ref="CL36:CR36"/>
    <mergeCell ref="CL35:CR35"/>
    <mergeCell ref="AW36:BF36"/>
    <mergeCell ref="BA35:BF35"/>
    <mergeCell ref="BG35:BK35"/>
    <mergeCell ref="BL35:BQ35"/>
    <mergeCell ref="AW35:AZ35"/>
    <mergeCell ref="BG36:BK36"/>
    <mergeCell ref="BL36:BQ36"/>
    <mergeCell ref="CE35:CK35"/>
    <mergeCell ref="CL37:CR37"/>
    <mergeCell ref="B36:E36"/>
    <mergeCell ref="F36:K36"/>
    <mergeCell ref="L36:P36"/>
    <mergeCell ref="Q36:V36"/>
    <mergeCell ref="W36:AB36"/>
    <mergeCell ref="AC36:AI36"/>
    <mergeCell ref="AJ36:AP36"/>
    <mergeCell ref="AQ36:AV36"/>
    <mergeCell ref="AJ35:AP35"/>
    <mergeCell ref="AQ35:AV35"/>
    <mergeCell ref="B35:E35"/>
    <mergeCell ref="F35:K35"/>
    <mergeCell ref="L35:P35"/>
    <mergeCell ref="Q35:V35"/>
    <mergeCell ref="W35:AB35"/>
    <mergeCell ref="AC35:AI35"/>
    <mergeCell ref="BR35:BW35"/>
    <mergeCell ref="BX35:CD35"/>
    <mergeCell ref="B34:E34"/>
    <mergeCell ref="F34:K34"/>
    <mergeCell ref="L34:P34"/>
    <mergeCell ref="Q34:V34"/>
    <mergeCell ref="W34:AB34"/>
    <mergeCell ref="AC34:AI34"/>
    <mergeCell ref="AJ34:AP34"/>
    <mergeCell ref="AQ34:AV34"/>
    <mergeCell ref="AW34:AZ34"/>
    <mergeCell ref="BA34:BF34"/>
    <mergeCell ref="BG34:BK34"/>
    <mergeCell ref="CL33:CR33"/>
    <mergeCell ref="BA33:BF33"/>
    <mergeCell ref="BG33:BK33"/>
    <mergeCell ref="BL33:BQ33"/>
    <mergeCell ref="BR33:BW33"/>
    <mergeCell ref="BX33:CD33"/>
    <mergeCell ref="CE33:CK33"/>
    <mergeCell ref="BL34:BQ34"/>
    <mergeCell ref="BR34:BW34"/>
    <mergeCell ref="BX34:CD34"/>
    <mergeCell ref="CE34:CK34"/>
    <mergeCell ref="CL34:CR34"/>
    <mergeCell ref="B33:E33"/>
    <mergeCell ref="F33:K33"/>
    <mergeCell ref="L33:P33"/>
    <mergeCell ref="Q33:V33"/>
    <mergeCell ref="W33:AB33"/>
    <mergeCell ref="AC33:AI33"/>
    <mergeCell ref="AJ33:AP33"/>
    <mergeCell ref="AQ33:AV33"/>
    <mergeCell ref="AW33:AZ33"/>
    <mergeCell ref="AJ31:AP31"/>
    <mergeCell ref="AQ31:AV31"/>
    <mergeCell ref="B32:K32"/>
    <mergeCell ref="L32:P32"/>
    <mergeCell ref="Q32:V32"/>
    <mergeCell ref="W32:AB32"/>
    <mergeCell ref="AC32:AI32"/>
    <mergeCell ref="AJ32:AP32"/>
    <mergeCell ref="B31:E31"/>
    <mergeCell ref="F31:K31"/>
    <mergeCell ref="L31:P31"/>
    <mergeCell ref="Q31:V31"/>
    <mergeCell ref="W31:AB31"/>
    <mergeCell ref="AC31:AI31"/>
    <mergeCell ref="AQ32:AV32"/>
    <mergeCell ref="AQ30:AV30"/>
    <mergeCell ref="BG28:BK28"/>
    <mergeCell ref="BL28:BQ28"/>
    <mergeCell ref="BG30:BK30"/>
    <mergeCell ref="BL30:BQ30"/>
    <mergeCell ref="BR28:BW28"/>
    <mergeCell ref="B30:E30"/>
    <mergeCell ref="F28:K28"/>
    <mergeCell ref="F30:K30"/>
    <mergeCell ref="L30:P30"/>
    <mergeCell ref="Q30:V30"/>
    <mergeCell ref="W30:AB30"/>
    <mergeCell ref="L29:P29"/>
    <mergeCell ref="Q29:V29"/>
    <mergeCell ref="W29:AB29"/>
    <mergeCell ref="AC29:AI29"/>
    <mergeCell ref="AJ29:AP29"/>
    <mergeCell ref="AQ28:AV28"/>
    <mergeCell ref="AJ30:AP30"/>
    <mergeCell ref="Q28:V28"/>
    <mergeCell ref="W28:AB28"/>
    <mergeCell ref="AC28:AI28"/>
    <mergeCell ref="AJ28:AP28"/>
    <mergeCell ref="AC30:AI30"/>
    <mergeCell ref="BA29:BF29"/>
    <mergeCell ref="BG29:BK29"/>
    <mergeCell ref="BL29:BQ29"/>
    <mergeCell ref="BR29:BW29"/>
    <mergeCell ref="BX28:CD28"/>
    <mergeCell ref="CL28:CR28"/>
    <mergeCell ref="BX29:CD29"/>
    <mergeCell ref="CE29:CK29"/>
    <mergeCell ref="CE28:CK28"/>
    <mergeCell ref="BA28:BF28"/>
    <mergeCell ref="AJ27:AP27"/>
    <mergeCell ref="AQ26:AV26"/>
    <mergeCell ref="AW26:AZ26"/>
    <mergeCell ref="B28:E28"/>
    <mergeCell ref="AW29:AZ29"/>
    <mergeCell ref="L28:P28"/>
    <mergeCell ref="AQ27:AV27"/>
    <mergeCell ref="AW27:AZ27"/>
    <mergeCell ref="B29:E29"/>
    <mergeCell ref="F29:K29"/>
    <mergeCell ref="B27:E27"/>
    <mergeCell ref="F27:K27"/>
    <mergeCell ref="L27:P27"/>
    <mergeCell ref="Q27:V27"/>
    <mergeCell ref="W27:AB27"/>
    <mergeCell ref="AC27:AI27"/>
    <mergeCell ref="B26:K26"/>
    <mergeCell ref="L26:P26"/>
    <mergeCell ref="Q26:V26"/>
    <mergeCell ref="W26:AB26"/>
    <mergeCell ref="AQ29:AV29"/>
    <mergeCell ref="AW28:AZ28"/>
    <mergeCell ref="AC26:AI26"/>
    <mergeCell ref="AJ26:AP26"/>
    <mergeCell ref="BA27:BF27"/>
    <mergeCell ref="BG27:BK27"/>
    <mergeCell ref="BL27:BQ27"/>
    <mergeCell ref="CL26:CR26"/>
    <mergeCell ref="BX26:CD26"/>
    <mergeCell ref="CE26:CK26"/>
    <mergeCell ref="BA26:BF26"/>
    <mergeCell ref="BG26:BK26"/>
    <mergeCell ref="BL26:BQ26"/>
    <mergeCell ref="BR27:BW27"/>
    <mergeCell ref="BR26:BW26"/>
    <mergeCell ref="BX27:CD27"/>
    <mergeCell ref="CE27:CK27"/>
    <mergeCell ref="BG25:BK25"/>
    <mergeCell ref="BL25:BQ25"/>
    <mergeCell ref="BR23:BW23"/>
    <mergeCell ref="B25:E25"/>
    <mergeCell ref="F25:K25"/>
    <mergeCell ref="L25:P25"/>
    <mergeCell ref="Q25:V25"/>
    <mergeCell ref="W25:AB25"/>
    <mergeCell ref="AC25:AI25"/>
    <mergeCell ref="AC23:AI23"/>
    <mergeCell ref="AJ23:AP23"/>
    <mergeCell ref="AJ25:AP25"/>
    <mergeCell ref="AQ25:AV25"/>
    <mergeCell ref="AW25:AZ25"/>
    <mergeCell ref="BA25:BF25"/>
    <mergeCell ref="BR25:BW25"/>
    <mergeCell ref="Q24:V24"/>
    <mergeCell ref="W24:AB24"/>
    <mergeCell ref="AQ24:AV24"/>
    <mergeCell ref="AW24:BF24"/>
    <mergeCell ref="AQ23:AV23"/>
    <mergeCell ref="AW23:AZ23"/>
    <mergeCell ref="BA23:BF23"/>
    <mergeCell ref="BX25:CD25"/>
    <mergeCell ref="CE25:CK25"/>
    <mergeCell ref="CL25:CR25"/>
    <mergeCell ref="BL23:BQ23"/>
    <mergeCell ref="B24:E24"/>
    <mergeCell ref="BX23:CD23"/>
    <mergeCell ref="BL24:BQ24"/>
    <mergeCell ref="BR24:BW24"/>
    <mergeCell ref="BX24:CD24"/>
    <mergeCell ref="AC24:AI24"/>
    <mergeCell ref="AJ24:AP24"/>
    <mergeCell ref="B23:E23"/>
    <mergeCell ref="F23:K23"/>
    <mergeCell ref="CE24:CK24"/>
    <mergeCell ref="CL24:CR24"/>
    <mergeCell ref="CE23:CK23"/>
    <mergeCell ref="BG24:BK24"/>
    <mergeCell ref="BG23:BK23"/>
    <mergeCell ref="CL23:CR23"/>
    <mergeCell ref="L23:P23"/>
    <mergeCell ref="Q23:V23"/>
    <mergeCell ref="W23:AB23"/>
    <mergeCell ref="F24:K24"/>
    <mergeCell ref="L24:P24"/>
    <mergeCell ref="CL22:CR22"/>
    <mergeCell ref="BA22:BF22"/>
    <mergeCell ref="BG22:BK22"/>
    <mergeCell ref="B22:E22"/>
    <mergeCell ref="F22:K22"/>
    <mergeCell ref="L22:P22"/>
    <mergeCell ref="Q22:V22"/>
    <mergeCell ref="W22:AB22"/>
    <mergeCell ref="AC22:AI22"/>
    <mergeCell ref="BX22:CD22"/>
    <mergeCell ref="B21:E21"/>
    <mergeCell ref="F21:K21"/>
    <mergeCell ref="L21:P21"/>
    <mergeCell ref="Q21:V21"/>
    <mergeCell ref="CL20:CR20"/>
    <mergeCell ref="BG20:BK20"/>
    <mergeCell ref="BL20:BQ20"/>
    <mergeCell ref="BR20:BW20"/>
    <mergeCell ref="AQ21:AV21"/>
    <mergeCell ref="BX21:CD21"/>
    <mergeCell ref="BL21:BQ21"/>
    <mergeCell ref="BR21:BW21"/>
    <mergeCell ref="AQ20:AV20"/>
    <mergeCell ref="BA20:BF20"/>
    <mergeCell ref="AW21:AZ21"/>
    <mergeCell ref="BA21:BF21"/>
    <mergeCell ref="BX20:CD20"/>
    <mergeCell ref="CE21:CK21"/>
    <mergeCell ref="CE20:CK20"/>
    <mergeCell ref="CL21:CR21"/>
    <mergeCell ref="W21:AB21"/>
    <mergeCell ref="AC21:AI21"/>
    <mergeCell ref="AW20:AZ20"/>
    <mergeCell ref="BG21:BK21"/>
    <mergeCell ref="AJ21:AP21"/>
    <mergeCell ref="BL22:BQ22"/>
    <mergeCell ref="BR22:BW22"/>
    <mergeCell ref="AJ22:AP22"/>
    <mergeCell ref="AQ22:AV22"/>
    <mergeCell ref="AW22:AZ22"/>
    <mergeCell ref="BR18:BW18"/>
    <mergeCell ref="BX18:CD18"/>
    <mergeCell ref="CE18:CK18"/>
    <mergeCell ref="AW18:BF18"/>
    <mergeCell ref="BG18:BK18"/>
    <mergeCell ref="BL18:BQ18"/>
    <mergeCell ref="BR19:BW19"/>
    <mergeCell ref="CE22:CK22"/>
    <mergeCell ref="B20:K20"/>
    <mergeCell ref="L20:P20"/>
    <mergeCell ref="Q20:V20"/>
    <mergeCell ref="W20:AB20"/>
    <mergeCell ref="AC20:AI20"/>
    <mergeCell ref="AJ20:AP20"/>
    <mergeCell ref="CL18:CR18"/>
    <mergeCell ref="B19:E19"/>
    <mergeCell ref="F19:K19"/>
    <mergeCell ref="L19:P19"/>
    <mergeCell ref="Q19:V19"/>
    <mergeCell ref="W19:AB19"/>
    <mergeCell ref="AC19:AI19"/>
    <mergeCell ref="AC18:AI18"/>
    <mergeCell ref="AJ18:AP18"/>
    <mergeCell ref="AQ18:AV18"/>
    <mergeCell ref="BX19:CD19"/>
    <mergeCell ref="CE19:CK19"/>
    <mergeCell ref="CL19:CR19"/>
    <mergeCell ref="BA19:BF19"/>
    <mergeCell ref="BG19:BK19"/>
    <mergeCell ref="BL19:BQ19"/>
    <mergeCell ref="B18:E18"/>
    <mergeCell ref="F18:K18"/>
    <mergeCell ref="L18:P18"/>
    <mergeCell ref="Q18:V18"/>
    <mergeCell ref="W18:AB18"/>
    <mergeCell ref="AJ19:AP19"/>
    <mergeCell ref="AQ19:AV19"/>
    <mergeCell ref="AW19:AZ19"/>
    <mergeCell ref="AC17:AI17"/>
    <mergeCell ref="AJ17:AP17"/>
    <mergeCell ref="AQ17:AV17"/>
    <mergeCell ref="AW17:AZ17"/>
    <mergeCell ref="B17:E17"/>
    <mergeCell ref="F17:K17"/>
    <mergeCell ref="L17:P17"/>
    <mergeCell ref="Q17:V17"/>
    <mergeCell ref="W17:AB17"/>
    <mergeCell ref="BG15:BK15"/>
    <mergeCell ref="BR17:BW17"/>
    <mergeCell ref="BX17:CD17"/>
    <mergeCell ref="L16:P16"/>
    <mergeCell ref="Q16:V16"/>
    <mergeCell ref="W16:AB16"/>
    <mergeCell ref="AC15:AI15"/>
    <mergeCell ref="CE17:CK17"/>
    <mergeCell ref="CL17:CR17"/>
    <mergeCell ref="BA17:BF17"/>
    <mergeCell ref="BG17:BK17"/>
    <mergeCell ref="CL15:CR15"/>
    <mergeCell ref="BL16:BQ16"/>
    <mergeCell ref="CE16:CK16"/>
    <mergeCell ref="CL16:CR16"/>
    <mergeCell ref="BA16:BF16"/>
    <mergeCell ref="BG16:BK16"/>
    <mergeCell ref="BR16:BW16"/>
    <mergeCell ref="BX16:CD16"/>
    <mergeCell ref="BL17:BQ17"/>
    <mergeCell ref="AC14:AI14"/>
    <mergeCell ref="B16:E16"/>
    <mergeCell ref="F16:K16"/>
    <mergeCell ref="AC16:AI16"/>
    <mergeCell ref="BA15:BF15"/>
    <mergeCell ref="AJ16:AP16"/>
    <mergeCell ref="AQ16:AV16"/>
    <mergeCell ref="AW16:AZ16"/>
    <mergeCell ref="AJ15:AP15"/>
    <mergeCell ref="AQ15:AV15"/>
    <mergeCell ref="AW15:AZ15"/>
    <mergeCell ref="B15:E15"/>
    <mergeCell ref="F15:K15"/>
    <mergeCell ref="L15:P15"/>
    <mergeCell ref="Q15:V15"/>
    <mergeCell ref="W15:AB15"/>
    <mergeCell ref="AJ14:AP14"/>
    <mergeCell ref="AQ14:AV14"/>
    <mergeCell ref="AW14:AZ14"/>
    <mergeCell ref="L14:P14"/>
    <mergeCell ref="Q14:V14"/>
    <mergeCell ref="W14:AB14"/>
    <mergeCell ref="B14:E14"/>
    <mergeCell ref="F14:K14"/>
    <mergeCell ref="B11:E13"/>
    <mergeCell ref="F11:K13"/>
    <mergeCell ref="L11:P13"/>
    <mergeCell ref="Q11:V13"/>
    <mergeCell ref="W11:AB11"/>
    <mergeCell ref="X12:AA12"/>
    <mergeCell ref="AD12:AH12"/>
    <mergeCell ref="AJ11:AP11"/>
    <mergeCell ref="AQ11:AV11"/>
    <mergeCell ref="AW11:AZ13"/>
    <mergeCell ref="BA11:BF13"/>
    <mergeCell ref="BG11:BK13"/>
    <mergeCell ref="AC11:AI11"/>
    <mergeCell ref="AK12:AO12"/>
    <mergeCell ref="AS12:AV12"/>
    <mergeCell ref="AQ13:AV13"/>
    <mergeCell ref="CE11:CK11"/>
    <mergeCell ref="CL11:CR11"/>
    <mergeCell ref="BL11:BQ13"/>
    <mergeCell ref="BR11:BW11"/>
    <mergeCell ref="BX11:CD11"/>
    <mergeCell ref="CO12:CR12"/>
    <mergeCell ref="CL13:CQ13"/>
    <mergeCell ref="BY12:CC12"/>
    <mergeCell ref="CF12:CJ12"/>
    <mergeCell ref="BS12:BV12"/>
    <mergeCell ref="AS7:AX7"/>
    <mergeCell ref="AY7:AZ7"/>
    <mergeCell ref="BA7:BO7"/>
    <mergeCell ref="L9:M9"/>
    <mergeCell ref="S9:T9"/>
    <mergeCell ref="Y9:Z9"/>
    <mergeCell ref="AV9:AW9"/>
    <mergeCell ref="BD9:BE9"/>
    <mergeCell ref="BJ9:BK9"/>
    <mergeCell ref="AE9:AF9"/>
    <mergeCell ref="O7:R7"/>
    <mergeCell ref="S7:T7"/>
    <mergeCell ref="U7:AD7"/>
    <mergeCell ref="AE7:AF7"/>
    <mergeCell ref="AG7:AP7"/>
    <mergeCell ref="CL14:CR14"/>
    <mergeCell ref="CG2:CR3"/>
    <mergeCell ref="CG4:CR4"/>
    <mergeCell ref="CG5:CR5"/>
    <mergeCell ref="BV2:CF3"/>
    <mergeCell ref="BV4:CF4"/>
    <mergeCell ref="BQ9:BR9"/>
    <mergeCell ref="BW9:BX9"/>
    <mergeCell ref="CF9:CG9"/>
    <mergeCell ref="CO9:CP9"/>
    <mergeCell ref="CG7:CH7"/>
    <mergeCell ref="CI7:CN7"/>
    <mergeCell ref="CO7:CP7"/>
    <mergeCell ref="F2:BU3"/>
    <mergeCell ref="F4:BU5"/>
    <mergeCell ref="BP7:BQ7"/>
    <mergeCell ref="BR7:BX7"/>
    <mergeCell ref="BV5:CF5"/>
    <mergeCell ref="BY7:BZ7"/>
    <mergeCell ref="CA7:CF7"/>
    <mergeCell ref="BX14:CD14"/>
    <mergeCell ref="CE14:CK14"/>
    <mergeCell ref="F9:G9"/>
    <mergeCell ref="AQ7:AR7"/>
    <mergeCell ref="CZ20:DH20"/>
    <mergeCell ref="DI20:DQ20"/>
    <mergeCell ref="CZ21:DH21"/>
    <mergeCell ref="BA14:BF14"/>
    <mergeCell ref="BG14:BK14"/>
    <mergeCell ref="BL15:BQ15"/>
    <mergeCell ref="BR15:BW15"/>
    <mergeCell ref="BX15:CD15"/>
    <mergeCell ref="CE15:CK15"/>
    <mergeCell ref="BL14:BQ14"/>
    <mergeCell ref="CZ17:DH17"/>
    <mergeCell ref="DI17:DQ17"/>
    <mergeCell ref="CZ18:DH18"/>
    <mergeCell ref="DI18:DQ18"/>
    <mergeCell ref="CZ19:DH19"/>
    <mergeCell ref="DI19:DQ19"/>
    <mergeCell ref="DI21:DQ21"/>
    <mergeCell ref="CZ14:DH14"/>
    <mergeCell ref="DI14:DQ14"/>
    <mergeCell ref="CZ15:DH15"/>
    <mergeCell ref="DI15:DQ15"/>
    <mergeCell ref="CZ16:DH16"/>
    <mergeCell ref="DI16:DQ16"/>
    <mergeCell ref="BR14:BW14"/>
    <mergeCell ref="CZ23:DH23"/>
    <mergeCell ref="DI23:DQ23"/>
    <mergeCell ref="DI22:DQ22"/>
    <mergeCell ref="CZ22:DH22"/>
    <mergeCell ref="CZ24:DH24"/>
    <mergeCell ref="DI24:DQ24"/>
    <mergeCell ref="CZ25:DH25"/>
    <mergeCell ref="DI25:DQ25"/>
    <mergeCell ref="CZ26:DH26"/>
    <mergeCell ref="DI26:DQ26"/>
    <mergeCell ref="CZ27:DH27"/>
    <mergeCell ref="CZ28:DH28"/>
    <mergeCell ref="DI28:DQ28"/>
    <mergeCell ref="DI27:DQ27"/>
    <mergeCell ref="CZ29:DH29"/>
    <mergeCell ref="DI29:DQ29"/>
    <mergeCell ref="CZ30:DH30"/>
    <mergeCell ref="DI30:DQ30"/>
    <mergeCell ref="CE30:CK30"/>
    <mergeCell ref="CL30:CR30"/>
    <mergeCell ref="CL27:CR27"/>
    <mergeCell ref="CL29:CR29"/>
    <mergeCell ref="CL31:CR31"/>
    <mergeCell ref="BA31:BF31"/>
    <mergeCell ref="BG31:BK31"/>
    <mergeCell ref="BL31:BQ31"/>
    <mergeCell ref="BR31:BW31"/>
    <mergeCell ref="BX31:CD31"/>
    <mergeCell ref="AW31:AZ31"/>
    <mergeCell ref="BX32:CD32"/>
    <mergeCell ref="BR30:BW30"/>
    <mergeCell ref="BX30:CD30"/>
    <mergeCell ref="CE31:CK31"/>
    <mergeCell ref="AW30:BF30"/>
    <mergeCell ref="CE32:CK32"/>
    <mergeCell ref="CL32:CR32"/>
    <mergeCell ref="BA32:BF32"/>
    <mergeCell ref="BG32:BK32"/>
    <mergeCell ref="BL32:BQ32"/>
    <mergeCell ref="BR32:BW32"/>
    <mergeCell ref="AW32:AZ32"/>
  </mergeCells>
  <printOptions horizontalCentered="1" verticalCentered="1"/>
  <pageMargins left="0" right="0" top="0" bottom="0" header="0" footer="0"/>
  <pageSetup scale="89" orientation="landscape" r:id="rId1"/>
  <colBreaks count="1" manualBreakCount="1">
    <brk id="96" min="1" max="48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31">
    <tabColor rgb="FFCFDDED"/>
  </sheetPr>
  <dimension ref="B1:BD64"/>
  <sheetViews>
    <sheetView showGridLines="0" workbookViewId="0">
      <selection activeCell="AY26" sqref="AY26:BB26"/>
    </sheetView>
  </sheetViews>
  <sheetFormatPr baseColWidth="10" defaultColWidth="3" defaultRowHeight="12.75" x14ac:dyDescent="0.2"/>
  <cols>
    <col min="1" max="1" width="1.28515625" style="27" customWidth="1"/>
    <col min="2" max="2" width="1.140625" style="27" customWidth="1"/>
    <col min="3" max="3" width="2.140625" style="27" customWidth="1"/>
    <col min="4" max="5" width="3" style="27" customWidth="1"/>
    <col min="6" max="6" width="1.7109375" style="27" customWidth="1"/>
    <col min="7" max="7" width="3" style="27" customWidth="1"/>
    <col min="8" max="8" width="3.28515625" style="27" customWidth="1"/>
    <col min="9" max="9" width="3" style="27" customWidth="1"/>
    <col min="10" max="10" width="2.42578125" style="27" customWidth="1"/>
    <col min="11" max="11" width="2.28515625" style="27" customWidth="1"/>
    <col min="12" max="15" width="3" style="27" customWidth="1"/>
    <col min="16" max="16" width="1.42578125" style="27" customWidth="1"/>
    <col min="17" max="41" width="3" style="27" customWidth="1"/>
    <col min="42" max="42" width="2.42578125" style="27" customWidth="1"/>
    <col min="43" max="43" width="3.85546875" style="27" customWidth="1"/>
    <col min="44" max="49" width="3" style="27" customWidth="1"/>
    <col min="50" max="50" width="2.5703125" style="27" customWidth="1"/>
    <col min="51" max="54" width="3" style="27" customWidth="1"/>
    <col min="55" max="55" width="0.85546875" style="27" customWidth="1"/>
    <col min="56" max="56" width="3" style="27" hidden="1" customWidth="1"/>
    <col min="57" max="16384" width="3" style="27"/>
  </cols>
  <sheetData>
    <row r="1" spans="2:54" ht="2.25" customHeight="1" x14ac:dyDescent="0.2"/>
    <row r="2" spans="2:54" ht="12.75" customHeight="1" x14ac:dyDescent="0.2">
      <c r="B2" s="1445"/>
      <c r="C2" s="1445"/>
      <c r="D2" s="1445"/>
      <c r="E2" s="1445"/>
      <c r="F2" s="1448" t="s">
        <v>333</v>
      </c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49"/>
      <c r="AA2" s="1449"/>
      <c r="AB2" s="1449"/>
      <c r="AC2" s="1449"/>
      <c r="AD2" s="1449"/>
      <c r="AE2" s="1449"/>
      <c r="AF2" s="1449"/>
      <c r="AG2" s="1449"/>
      <c r="AH2" s="1449"/>
      <c r="AI2" s="1449"/>
      <c r="AJ2" s="1449"/>
      <c r="AK2" s="1449"/>
      <c r="AL2" s="1449"/>
      <c r="AM2" s="1449"/>
      <c r="AN2" s="1449"/>
      <c r="AO2" s="1449"/>
      <c r="AP2" s="1450"/>
      <c r="AQ2" s="1454" t="s">
        <v>74</v>
      </c>
      <c r="AR2" s="1454"/>
      <c r="AS2" s="1454"/>
      <c r="AT2" s="1454"/>
      <c r="AU2" s="1454"/>
      <c r="AV2" s="1454" t="s">
        <v>11</v>
      </c>
      <c r="AW2" s="1454"/>
      <c r="AX2" s="1454"/>
      <c r="AY2" s="1454"/>
      <c r="AZ2" s="1454"/>
      <c r="BA2" s="1454"/>
      <c r="BB2" s="1454"/>
    </row>
    <row r="3" spans="2:54" ht="12.75" customHeight="1" x14ac:dyDescent="0.2">
      <c r="B3" s="1446"/>
      <c r="C3" s="1446"/>
      <c r="D3" s="1446"/>
      <c r="E3" s="1446"/>
      <c r="F3" s="1451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  <c r="T3" s="1452"/>
      <c r="U3" s="1452"/>
      <c r="V3" s="1452"/>
      <c r="W3" s="1452"/>
      <c r="X3" s="1452"/>
      <c r="Y3" s="1452"/>
      <c r="Z3" s="1452"/>
      <c r="AA3" s="1452"/>
      <c r="AB3" s="1452"/>
      <c r="AC3" s="1452"/>
      <c r="AD3" s="1452"/>
      <c r="AE3" s="1452"/>
      <c r="AF3" s="1452"/>
      <c r="AG3" s="1452"/>
      <c r="AH3" s="1452"/>
      <c r="AI3" s="1452"/>
      <c r="AJ3" s="1452"/>
      <c r="AK3" s="1452"/>
      <c r="AL3" s="1452"/>
      <c r="AM3" s="1452"/>
      <c r="AN3" s="1452"/>
      <c r="AO3" s="1452"/>
      <c r="AP3" s="1453"/>
      <c r="AQ3" s="1455" t="s">
        <v>72</v>
      </c>
      <c r="AR3" s="1455"/>
      <c r="AS3" s="1455"/>
      <c r="AT3" s="1455"/>
      <c r="AU3" s="1455"/>
      <c r="AV3" s="1455" t="s">
        <v>72</v>
      </c>
      <c r="AW3" s="1455"/>
      <c r="AX3" s="1455"/>
      <c r="AY3" s="1455"/>
      <c r="AZ3" s="1455"/>
      <c r="BA3" s="1455"/>
      <c r="BB3" s="1455"/>
    </row>
    <row r="4" spans="2:54" ht="13.5" customHeight="1" x14ac:dyDescent="0.2">
      <c r="B4" s="1447"/>
      <c r="C4" s="1447"/>
      <c r="D4" s="1447"/>
      <c r="E4" s="1447"/>
      <c r="F4" s="1456" t="s">
        <v>288</v>
      </c>
      <c r="G4" s="1456"/>
      <c r="H4" s="1456"/>
      <c r="I4" s="1456"/>
      <c r="J4" s="1456"/>
      <c r="K4" s="1456"/>
      <c r="L4" s="1456"/>
      <c r="M4" s="1456"/>
      <c r="N4" s="1456"/>
      <c r="O4" s="1456"/>
      <c r="P4" s="1456"/>
      <c r="Q4" s="1456"/>
      <c r="R4" s="1456"/>
      <c r="S4" s="1456"/>
      <c r="T4" s="1456"/>
      <c r="U4" s="1456"/>
      <c r="V4" s="1456"/>
      <c r="W4" s="1456"/>
      <c r="X4" s="1456"/>
      <c r="Y4" s="1456"/>
      <c r="Z4" s="1456"/>
      <c r="AA4" s="1456"/>
      <c r="AB4" s="1456"/>
      <c r="AC4" s="1456"/>
      <c r="AD4" s="1456"/>
      <c r="AE4" s="1456"/>
      <c r="AF4" s="1456"/>
      <c r="AG4" s="1456"/>
      <c r="AH4" s="1456"/>
      <c r="AI4" s="1456"/>
      <c r="AJ4" s="1456"/>
      <c r="AK4" s="1456"/>
      <c r="AL4" s="1456"/>
      <c r="AM4" s="1456"/>
      <c r="AN4" s="1456"/>
      <c r="AO4" s="1456"/>
      <c r="AP4" s="1456"/>
      <c r="AQ4" s="1866" t="str">
        <f>IF('INGRESO DE DATOS'!C145&lt;&gt;"",'INGRESO DE DATOS'!C145,"")</f>
        <v/>
      </c>
      <c r="AR4" s="1867"/>
      <c r="AS4" s="1867"/>
      <c r="AT4" s="1867"/>
      <c r="AU4" s="1868"/>
      <c r="AV4" s="1866" t="str">
        <f>IF('INGRESO DE DATOS'!C146&lt;&gt;"",'INGRESO DE DATOS'!C146,"")</f>
        <v/>
      </c>
      <c r="AW4" s="1867"/>
      <c r="AX4" s="1867"/>
      <c r="AY4" s="1867"/>
      <c r="AZ4" s="1867"/>
      <c r="BA4" s="1867"/>
      <c r="BB4" s="1868"/>
    </row>
    <row r="5" spans="2:54" ht="3" customHeight="1" x14ac:dyDescent="0.2">
      <c r="B5" s="32"/>
      <c r="C5" s="33"/>
      <c r="D5" s="33"/>
      <c r="E5" s="33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7"/>
      <c r="AF5" s="717"/>
      <c r="AG5" s="717"/>
      <c r="AH5" s="717"/>
      <c r="AI5" s="717"/>
      <c r="AJ5" s="717"/>
      <c r="AK5" s="717"/>
      <c r="AL5" s="717"/>
      <c r="AM5" s="717"/>
      <c r="AN5" s="717"/>
      <c r="AO5" s="717"/>
      <c r="AP5" s="717"/>
      <c r="AQ5" s="718"/>
      <c r="AR5" s="718"/>
      <c r="AS5" s="718"/>
      <c r="AT5" s="718"/>
      <c r="AU5" s="718"/>
      <c r="AV5" s="718"/>
      <c r="AW5" s="718"/>
      <c r="AX5" s="718"/>
      <c r="AY5" s="718"/>
      <c r="AZ5" s="718"/>
      <c r="BA5" s="718"/>
      <c r="BB5" s="719"/>
    </row>
    <row r="6" spans="2:54" s="730" customFormat="1" ht="10.5" customHeight="1" x14ac:dyDescent="0.2">
      <c r="B6" s="720"/>
      <c r="C6" s="637" t="s">
        <v>30</v>
      </c>
      <c r="D6" s="721"/>
      <c r="E6" s="721"/>
      <c r="F6" s="755"/>
      <c r="G6" s="723"/>
      <c r="H6" s="723"/>
      <c r="I6" s="721"/>
      <c r="J6" s="636" t="s">
        <v>62</v>
      </c>
      <c r="K6" s="723"/>
      <c r="L6" s="723"/>
      <c r="M6" s="723"/>
      <c r="N6" s="723"/>
      <c r="O6" s="723"/>
      <c r="P6" s="723"/>
      <c r="Q6" s="723"/>
      <c r="R6" s="755"/>
      <c r="S6" s="756"/>
      <c r="T6" s="756"/>
      <c r="U6" s="756"/>
      <c r="V6" s="756"/>
      <c r="W6" s="756"/>
      <c r="X6" s="756"/>
      <c r="Y6" s="756"/>
      <c r="Z6" s="756"/>
      <c r="AA6" s="756"/>
      <c r="AB6" s="756"/>
      <c r="AC6" s="756"/>
      <c r="AD6" s="756"/>
      <c r="AE6" s="756"/>
      <c r="AF6" s="756"/>
      <c r="AG6" s="756"/>
      <c r="AH6" s="721"/>
      <c r="AI6" s="723"/>
      <c r="AJ6" s="723"/>
      <c r="AK6" s="636" t="s">
        <v>75</v>
      </c>
      <c r="AL6" s="723"/>
      <c r="AM6" s="721"/>
      <c r="AN6" s="755"/>
      <c r="AO6" s="723"/>
      <c r="AP6" s="731"/>
      <c r="AQ6" s="726"/>
      <c r="AR6" s="636" t="s">
        <v>65</v>
      </c>
      <c r="AS6" s="726"/>
      <c r="AT6" s="726"/>
      <c r="AU6" s="755" t="s">
        <v>97</v>
      </c>
      <c r="AV6" s="726"/>
      <c r="AW6" s="726"/>
      <c r="AX6" s="726"/>
      <c r="AY6" s="728" t="s">
        <v>64</v>
      </c>
      <c r="AZ6" s="726"/>
      <c r="BA6" s="755"/>
      <c r="BB6" s="729"/>
    </row>
    <row r="7" spans="2:54" s="730" customFormat="1" ht="2.25" customHeight="1" x14ac:dyDescent="0.2">
      <c r="B7" s="720"/>
      <c r="C7" s="637"/>
      <c r="D7" s="721"/>
      <c r="E7" s="721"/>
      <c r="F7" s="723"/>
      <c r="G7" s="723"/>
      <c r="H7" s="723"/>
      <c r="I7" s="721"/>
      <c r="J7" s="731"/>
      <c r="K7" s="723"/>
      <c r="L7" s="723"/>
      <c r="M7" s="723"/>
      <c r="N7" s="723"/>
      <c r="O7" s="723"/>
      <c r="P7" s="723"/>
      <c r="Q7" s="723"/>
      <c r="R7" s="723"/>
      <c r="S7" s="723"/>
      <c r="T7" s="723"/>
      <c r="U7" s="723"/>
      <c r="V7" s="723"/>
      <c r="W7" s="723"/>
      <c r="X7" s="723"/>
      <c r="Y7" s="723"/>
      <c r="Z7" s="723"/>
      <c r="AA7" s="723"/>
      <c r="AB7" s="723"/>
      <c r="AC7" s="723"/>
      <c r="AD7" s="723"/>
      <c r="AE7" s="723"/>
      <c r="AF7" s="723"/>
      <c r="AG7" s="723"/>
      <c r="AH7" s="721"/>
      <c r="AI7" s="723"/>
      <c r="AJ7" s="723"/>
      <c r="AK7" s="723"/>
      <c r="AL7" s="723"/>
      <c r="AM7" s="721"/>
      <c r="AN7" s="723"/>
      <c r="AO7" s="723"/>
      <c r="AP7" s="723"/>
      <c r="AQ7" s="726"/>
      <c r="AR7" s="723"/>
      <c r="AS7" s="726"/>
      <c r="AT7" s="726"/>
      <c r="AU7" s="726"/>
      <c r="AV7" s="726"/>
      <c r="AW7" s="726"/>
      <c r="AX7" s="726"/>
      <c r="AY7" s="726"/>
      <c r="AZ7" s="726"/>
      <c r="BA7" s="726"/>
      <c r="BB7" s="729"/>
    </row>
    <row r="8" spans="2:54" s="730" customFormat="1" ht="11.25" customHeight="1" x14ac:dyDescent="0.2">
      <c r="B8" s="720"/>
      <c r="C8" s="637" t="s">
        <v>63</v>
      </c>
      <c r="D8" s="721"/>
      <c r="E8" s="721"/>
      <c r="F8" s="755" t="s">
        <v>97</v>
      </c>
      <c r="G8" s="723"/>
      <c r="H8" s="723"/>
      <c r="I8" s="721"/>
      <c r="J8" s="636" t="s">
        <v>76</v>
      </c>
      <c r="K8" s="723"/>
      <c r="L8" s="723"/>
      <c r="M8" s="723"/>
      <c r="N8" s="723"/>
      <c r="O8" s="723"/>
      <c r="P8" s="723"/>
      <c r="Q8" s="723"/>
      <c r="R8" s="755"/>
      <c r="S8" s="756"/>
      <c r="T8" s="756"/>
      <c r="U8" s="756"/>
      <c r="V8" s="756"/>
      <c r="W8" s="756"/>
      <c r="X8" s="756"/>
      <c r="Y8" s="756"/>
      <c r="Z8" s="756"/>
      <c r="AA8" s="756"/>
      <c r="AB8" s="756"/>
      <c r="AC8" s="756"/>
      <c r="AD8" s="756"/>
      <c r="AE8" s="756"/>
      <c r="AF8" s="756"/>
      <c r="AG8" s="756"/>
      <c r="AH8" s="721"/>
      <c r="AI8" s="723"/>
      <c r="AJ8" s="723"/>
      <c r="AK8" s="732" t="s">
        <v>91</v>
      </c>
      <c r="AL8" s="723"/>
      <c r="AM8" s="721"/>
      <c r="AN8" s="755"/>
      <c r="AO8" s="723"/>
      <c r="AP8" s="723"/>
      <c r="AQ8" s="726"/>
      <c r="AR8" s="732" t="s">
        <v>90</v>
      </c>
      <c r="AS8" s="726"/>
      <c r="AT8" s="726"/>
      <c r="AU8" s="755" t="s">
        <v>97</v>
      </c>
      <c r="AV8" s="726"/>
      <c r="AW8" s="726"/>
      <c r="AX8" s="726"/>
      <c r="AY8" s="726"/>
      <c r="AZ8" s="726"/>
      <c r="BA8" s="726"/>
      <c r="BB8" s="729"/>
    </row>
    <row r="9" spans="2:54" ht="3" customHeight="1" x14ac:dyDescent="0.2">
      <c r="B9" s="641"/>
      <c r="C9" s="642"/>
      <c r="D9" s="642"/>
      <c r="E9" s="642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4"/>
      <c r="AJ9" s="734"/>
      <c r="AK9" s="734"/>
      <c r="AL9" s="734"/>
      <c r="AM9" s="734"/>
      <c r="AN9" s="734"/>
      <c r="AO9" s="734"/>
      <c r="AP9" s="734"/>
      <c r="AQ9" s="736"/>
      <c r="AR9" s="736"/>
      <c r="AS9" s="736"/>
      <c r="AT9" s="736"/>
      <c r="AU9" s="736"/>
      <c r="AV9" s="736"/>
      <c r="AW9" s="736"/>
      <c r="AX9" s="736"/>
      <c r="AY9" s="736"/>
      <c r="AZ9" s="736"/>
      <c r="BA9" s="736"/>
      <c r="BB9" s="737"/>
    </row>
    <row r="10" spans="2:54" s="626" customFormat="1" ht="11.25" customHeight="1" x14ac:dyDescent="0.2">
      <c r="B10" s="1622" t="s">
        <v>77</v>
      </c>
      <c r="C10" s="1623"/>
      <c r="D10" s="1623"/>
      <c r="E10" s="1623" t="s">
        <v>48</v>
      </c>
      <c r="F10" s="1623"/>
      <c r="G10" s="1623"/>
      <c r="H10" s="1623"/>
      <c r="I10" s="1623"/>
      <c r="J10" s="1626"/>
      <c r="K10" s="1631" t="s">
        <v>41</v>
      </c>
      <c r="L10" s="1631"/>
      <c r="M10" s="1631"/>
      <c r="N10" s="1631"/>
      <c r="O10" s="1631"/>
      <c r="P10" s="1631"/>
      <c r="Q10" s="1631"/>
      <c r="R10" s="1631"/>
      <c r="S10" s="1631"/>
      <c r="T10" s="1631"/>
      <c r="U10" s="1631"/>
      <c r="V10" s="1618" t="s">
        <v>40</v>
      </c>
      <c r="W10" s="1619"/>
      <c r="X10" s="1619"/>
      <c r="Y10" s="1619"/>
      <c r="Z10" s="1619"/>
      <c r="AA10" s="1619"/>
      <c r="AB10" s="1619"/>
      <c r="AC10" s="1619"/>
      <c r="AD10" s="1619"/>
      <c r="AE10" s="1619"/>
      <c r="AF10" s="1620"/>
      <c r="AG10" s="1618" t="s">
        <v>42</v>
      </c>
      <c r="AH10" s="1619"/>
      <c r="AI10" s="1619"/>
      <c r="AJ10" s="1619"/>
      <c r="AK10" s="1619"/>
      <c r="AL10" s="1619"/>
      <c r="AM10" s="1619"/>
      <c r="AN10" s="1619"/>
      <c r="AO10" s="1619"/>
      <c r="AP10" s="1619"/>
      <c r="AQ10" s="1620"/>
      <c r="AR10" s="1618" t="s">
        <v>43</v>
      </c>
      <c r="AS10" s="1619"/>
      <c r="AT10" s="1619"/>
      <c r="AU10" s="1619"/>
      <c r="AV10" s="1619"/>
      <c r="AW10" s="1619"/>
      <c r="AX10" s="1619"/>
      <c r="AY10" s="1619"/>
      <c r="AZ10" s="1619"/>
      <c r="BA10" s="1619"/>
      <c r="BB10" s="1620"/>
    </row>
    <row r="11" spans="2:54" s="626" customFormat="1" ht="19.5" customHeight="1" x14ac:dyDescent="0.2">
      <c r="B11" s="1624"/>
      <c r="C11" s="1625"/>
      <c r="D11" s="1625"/>
      <c r="E11" s="1625"/>
      <c r="F11" s="1625"/>
      <c r="G11" s="1625"/>
      <c r="H11" s="1625"/>
      <c r="I11" s="1625"/>
      <c r="J11" s="1627"/>
      <c r="K11" s="1621" t="s">
        <v>49</v>
      </c>
      <c r="L11" s="1621"/>
      <c r="M11" s="1621"/>
      <c r="N11" s="1621" t="s">
        <v>89</v>
      </c>
      <c r="O11" s="1621"/>
      <c r="P11" s="1621"/>
      <c r="Q11" s="1621"/>
      <c r="R11" s="1621" t="s">
        <v>53</v>
      </c>
      <c r="S11" s="1621"/>
      <c r="T11" s="1621"/>
      <c r="U11" s="1621"/>
      <c r="V11" s="1621" t="s">
        <v>49</v>
      </c>
      <c r="W11" s="1621"/>
      <c r="X11" s="1621"/>
      <c r="Y11" s="1621" t="s">
        <v>89</v>
      </c>
      <c r="Z11" s="1621"/>
      <c r="AA11" s="1621"/>
      <c r="AB11" s="1621"/>
      <c r="AC11" s="1621" t="s">
        <v>53</v>
      </c>
      <c r="AD11" s="1621"/>
      <c r="AE11" s="1621"/>
      <c r="AF11" s="1621"/>
      <c r="AG11" s="1621" t="s">
        <v>49</v>
      </c>
      <c r="AH11" s="1621"/>
      <c r="AI11" s="1621"/>
      <c r="AJ11" s="1621" t="s">
        <v>89</v>
      </c>
      <c r="AK11" s="1621"/>
      <c r="AL11" s="1621"/>
      <c r="AM11" s="1621"/>
      <c r="AN11" s="1621" t="s">
        <v>53</v>
      </c>
      <c r="AO11" s="1621"/>
      <c r="AP11" s="1621"/>
      <c r="AQ11" s="1621"/>
      <c r="AR11" s="1621" t="s">
        <v>49</v>
      </c>
      <c r="AS11" s="1621"/>
      <c r="AT11" s="1621"/>
      <c r="AU11" s="1621" t="s">
        <v>89</v>
      </c>
      <c r="AV11" s="1621"/>
      <c r="AW11" s="1621"/>
      <c r="AX11" s="1621"/>
      <c r="AY11" s="1621" t="s">
        <v>53</v>
      </c>
      <c r="AZ11" s="1621"/>
      <c r="BA11" s="1621"/>
      <c r="BB11" s="1621"/>
    </row>
    <row r="12" spans="2:54" ht="10.5" customHeight="1" x14ac:dyDescent="0.2">
      <c r="B12" s="1632">
        <v>1</v>
      </c>
      <c r="C12" s="1633"/>
      <c r="D12" s="1633"/>
      <c r="E12" s="1480" t="str">
        <f>IF('INGRESO DE DATOS'!A188&lt;&gt;"",'INGRESO DE DATOS'!A188,"")</f>
        <v/>
      </c>
      <c r="F12" s="1480"/>
      <c r="G12" s="1480"/>
      <c r="H12" s="1480"/>
      <c r="I12" s="1480"/>
      <c r="J12" s="1617"/>
      <c r="K12" s="1611"/>
      <c r="L12" s="1611"/>
      <c r="M12" s="1611"/>
      <c r="N12" s="1611"/>
      <c r="O12" s="1611"/>
      <c r="P12" s="1611"/>
      <c r="Q12" s="1611"/>
      <c r="R12" s="1611"/>
      <c r="S12" s="1611"/>
      <c r="T12" s="1611"/>
      <c r="U12" s="1611"/>
      <c r="V12" s="1611"/>
      <c r="W12" s="1611"/>
      <c r="X12" s="1611"/>
      <c r="Y12" s="1611"/>
      <c r="Z12" s="161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1611"/>
      <c r="AM12" s="1611"/>
      <c r="AN12" s="1611"/>
      <c r="AO12" s="1611"/>
      <c r="AP12" s="1611"/>
      <c r="AQ12" s="1611"/>
      <c r="AR12" s="1611"/>
      <c r="AS12" s="1611"/>
      <c r="AT12" s="1611"/>
      <c r="AU12" s="1611"/>
      <c r="AV12" s="1611"/>
      <c r="AW12" s="1611"/>
      <c r="AX12" s="1611"/>
      <c r="AY12" s="1611"/>
      <c r="AZ12" s="1611"/>
      <c r="BA12" s="1611"/>
      <c r="BB12" s="1611"/>
    </row>
    <row r="13" spans="2:54" ht="10.5" customHeight="1" x14ac:dyDescent="0.2">
      <c r="B13" s="1478">
        <v>2</v>
      </c>
      <c r="C13" s="1479"/>
      <c r="D13" s="1479"/>
      <c r="E13" s="1480" t="str">
        <f>IF('INGRESO DE DATOS'!A189&lt;&gt;"",'INGRESO DE DATOS'!A189,"")</f>
        <v/>
      </c>
      <c r="F13" s="1480"/>
      <c r="G13" s="1480"/>
      <c r="H13" s="1480"/>
      <c r="I13" s="1480"/>
      <c r="J13" s="1617"/>
      <c r="K13" s="1611"/>
      <c r="L13" s="1611"/>
      <c r="M13" s="1611"/>
      <c r="N13" s="1611"/>
      <c r="O13" s="1611"/>
      <c r="P13" s="1611"/>
      <c r="Q13" s="1611"/>
      <c r="R13" s="1611"/>
      <c r="S13" s="1611"/>
      <c r="T13" s="1611"/>
      <c r="U13" s="1611"/>
      <c r="V13" s="1611"/>
      <c r="W13" s="1611"/>
      <c r="X13" s="1611"/>
      <c r="Y13" s="1611"/>
      <c r="Z13" s="1611"/>
      <c r="AA13" s="1611"/>
      <c r="AB13" s="1611"/>
      <c r="AC13" s="1611"/>
      <c r="AD13" s="1611"/>
      <c r="AE13" s="1611"/>
      <c r="AF13" s="1611"/>
      <c r="AG13" s="1611"/>
      <c r="AH13" s="1611"/>
      <c r="AI13" s="1611"/>
      <c r="AJ13" s="1611"/>
      <c r="AK13" s="1611"/>
      <c r="AL13" s="1611"/>
      <c r="AM13" s="1611"/>
      <c r="AN13" s="1611"/>
      <c r="AO13" s="1611"/>
      <c r="AP13" s="1611"/>
      <c r="AQ13" s="1611"/>
      <c r="AR13" s="1611"/>
      <c r="AS13" s="1611"/>
      <c r="AT13" s="1611"/>
      <c r="AU13" s="1611"/>
      <c r="AV13" s="1611"/>
      <c r="AW13" s="1611"/>
      <c r="AX13" s="1611"/>
      <c r="AY13" s="1611"/>
      <c r="AZ13" s="1611"/>
      <c r="BA13" s="1611"/>
      <c r="BB13" s="1611"/>
    </row>
    <row r="14" spans="2:54" ht="10.5" customHeight="1" x14ac:dyDescent="0.2">
      <c r="B14" s="1478">
        <v>3</v>
      </c>
      <c r="C14" s="1479"/>
      <c r="D14" s="1479"/>
      <c r="E14" s="1480" t="str">
        <f>IF('INGRESO DE DATOS'!A190&lt;&gt;"",'INGRESO DE DATOS'!A190,"")</f>
        <v/>
      </c>
      <c r="F14" s="1480"/>
      <c r="G14" s="1480"/>
      <c r="H14" s="1480"/>
      <c r="I14" s="1480"/>
      <c r="J14" s="1617"/>
      <c r="K14" s="1611"/>
      <c r="L14" s="1611"/>
      <c r="M14" s="1611"/>
      <c r="N14" s="1611"/>
      <c r="O14" s="1611"/>
      <c r="P14" s="1611"/>
      <c r="Q14" s="1611"/>
      <c r="R14" s="1611"/>
      <c r="S14" s="1611"/>
      <c r="T14" s="1611"/>
      <c r="U14" s="1611"/>
      <c r="V14" s="1611"/>
      <c r="W14" s="1611"/>
      <c r="X14" s="1611"/>
      <c r="Y14" s="1611"/>
      <c r="Z14" s="1611"/>
      <c r="AA14" s="1611"/>
      <c r="AB14" s="1611"/>
      <c r="AC14" s="1611"/>
      <c r="AD14" s="1611"/>
      <c r="AE14" s="1611"/>
      <c r="AF14" s="1611"/>
      <c r="AG14" s="1611"/>
      <c r="AH14" s="1611"/>
      <c r="AI14" s="1611"/>
      <c r="AJ14" s="1611"/>
      <c r="AK14" s="1611"/>
      <c r="AL14" s="1611"/>
      <c r="AM14" s="1611"/>
      <c r="AN14" s="1611"/>
      <c r="AO14" s="1611"/>
      <c r="AP14" s="1611"/>
      <c r="AQ14" s="1611"/>
      <c r="AR14" s="1611"/>
      <c r="AS14" s="1611"/>
      <c r="AT14" s="1611"/>
      <c r="AU14" s="1611"/>
      <c r="AV14" s="1611"/>
      <c r="AW14" s="1611"/>
      <c r="AX14" s="1611"/>
      <c r="AY14" s="1611"/>
      <c r="AZ14" s="1611"/>
      <c r="BA14" s="1611"/>
      <c r="BB14" s="1611"/>
    </row>
    <row r="15" spans="2:54" ht="10.5" customHeight="1" x14ac:dyDescent="0.2">
      <c r="B15" s="1478">
        <v>4</v>
      </c>
      <c r="C15" s="1479"/>
      <c r="D15" s="1479"/>
      <c r="E15" s="1480" t="str">
        <f>IF('INGRESO DE DATOS'!A191&lt;&gt;"",'INGRESO DE DATOS'!A191,"")</f>
        <v/>
      </c>
      <c r="F15" s="1480"/>
      <c r="G15" s="1480"/>
      <c r="H15" s="1480"/>
      <c r="I15" s="1480"/>
      <c r="J15" s="1617"/>
      <c r="K15" s="1611"/>
      <c r="L15" s="1611"/>
      <c r="M15" s="1611"/>
      <c r="N15" s="1611"/>
      <c r="O15" s="1611"/>
      <c r="P15" s="1611"/>
      <c r="Q15" s="1611"/>
      <c r="R15" s="1611"/>
      <c r="S15" s="1611"/>
      <c r="T15" s="1611"/>
      <c r="U15" s="1611"/>
      <c r="V15" s="1611"/>
      <c r="W15" s="1611"/>
      <c r="X15" s="1611"/>
      <c r="Y15" s="1611"/>
      <c r="Z15" s="1611"/>
      <c r="AA15" s="1611"/>
      <c r="AB15" s="1611"/>
      <c r="AC15" s="1611"/>
      <c r="AD15" s="1611"/>
      <c r="AE15" s="1611"/>
      <c r="AF15" s="1611"/>
      <c r="AG15" s="1611"/>
      <c r="AH15" s="1611"/>
      <c r="AI15" s="1611"/>
      <c r="AJ15" s="1611"/>
      <c r="AK15" s="1611"/>
      <c r="AL15" s="1611"/>
      <c r="AM15" s="1611"/>
      <c r="AN15" s="1611"/>
      <c r="AO15" s="1611"/>
      <c r="AP15" s="1611"/>
      <c r="AQ15" s="1611"/>
      <c r="AR15" s="1611"/>
      <c r="AS15" s="1611"/>
      <c r="AT15" s="1611"/>
      <c r="AU15" s="1611"/>
      <c r="AV15" s="1611"/>
      <c r="AW15" s="1611"/>
      <c r="AX15" s="1611"/>
      <c r="AY15" s="1611"/>
      <c r="AZ15" s="1611"/>
      <c r="BA15" s="1611"/>
      <c r="BB15" s="1611"/>
    </row>
    <row r="16" spans="2:54" ht="10.5" customHeight="1" x14ac:dyDescent="0.2">
      <c r="B16" s="1478">
        <v>5</v>
      </c>
      <c r="C16" s="1479"/>
      <c r="D16" s="1479"/>
      <c r="E16" s="1480" t="str">
        <f>IF('INGRESO DE DATOS'!A192&lt;&gt;"",'INGRESO DE DATOS'!A192,"")</f>
        <v/>
      </c>
      <c r="F16" s="1480"/>
      <c r="G16" s="1480"/>
      <c r="H16" s="1480"/>
      <c r="I16" s="1480"/>
      <c r="J16" s="1617"/>
      <c r="K16" s="1611"/>
      <c r="L16" s="1611"/>
      <c r="M16" s="1611"/>
      <c r="N16" s="1611"/>
      <c r="O16" s="1611"/>
      <c r="P16" s="1611"/>
      <c r="Q16" s="1611"/>
      <c r="R16" s="1611"/>
      <c r="S16" s="1611"/>
      <c r="T16" s="1611"/>
      <c r="U16" s="1611"/>
      <c r="V16" s="1611"/>
      <c r="W16" s="1611"/>
      <c r="X16" s="1611"/>
      <c r="Y16" s="1611"/>
      <c r="Z16" s="1611"/>
      <c r="AA16" s="1611"/>
      <c r="AB16" s="1611"/>
      <c r="AC16" s="1611"/>
      <c r="AD16" s="1611"/>
      <c r="AE16" s="1611"/>
      <c r="AF16" s="1611"/>
      <c r="AG16" s="1611"/>
      <c r="AH16" s="1611"/>
      <c r="AI16" s="1611"/>
      <c r="AJ16" s="1611"/>
      <c r="AK16" s="1611"/>
      <c r="AL16" s="1611"/>
      <c r="AM16" s="1611"/>
      <c r="AN16" s="1611"/>
      <c r="AO16" s="1611"/>
      <c r="AP16" s="1611"/>
      <c r="AQ16" s="1611"/>
      <c r="AR16" s="1611"/>
      <c r="AS16" s="1611"/>
      <c r="AT16" s="1611"/>
      <c r="AU16" s="1611"/>
      <c r="AV16" s="1611"/>
      <c r="AW16" s="1611"/>
      <c r="AX16" s="1611"/>
      <c r="AY16" s="1611"/>
      <c r="AZ16" s="1611"/>
      <c r="BA16" s="1611"/>
      <c r="BB16" s="1611"/>
    </row>
    <row r="17" spans="2:54" ht="10.5" customHeight="1" x14ac:dyDescent="0.2">
      <c r="B17" s="1478">
        <v>6</v>
      </c>
      <c r="C17" s="1479"/>
      <c r="D17" s="1479"/>
      <c r="E17" s="1480" t="str">
        <f>IF('INGRESO DE DATOS'!A194&lt;&gt;"",'INGRESO DE DATOS'!A194,"")</f>
        <v/>
      </c>
      <c r="F17" s="1480"/>
      <c r="G17" s="1480"/>
      <c r="H17" s="1480"/>
      <c r="I17" s="1480"/>
      <c r="J17" s="1617"/>
      <c r="K17" s="1611"/>
      <c r="L17" s="1611"/>
      <c r="M17" s="1611"/>
      <c r="N17" s="1611"/>
      <c r="O17" s="1611"/>
      <c r="P17" s="1611"/>
      <c r="Q17" s="1611"/>
      <c r="R17" s="1611"/>
      <c r="S17" s="1611"/>
      <c r="T17" s="1611"/>
      <c r="U17" s="1611"/>
      <c r="V17" s="1611"/>
      <c r="W17" s="1611"/>
      <c r="X17" s="1611"/>
      <c r="Y17" s="1611"/>
      <c r="Z17" s="1611"/>
      <c r="AA17" s="1611"/>
      <c r="AB17" s="1611"/>
      <c r="AC17" s="1611"/>
      <c r="AD17" s="1611"/>
      <c r="AE17" s="1611"/>
      <c r="AF17" s="1611"/>
      <c r="AG17" s="1611"/>
      <c r="AH17" s="1611"/>
      <c r="AI17" s="1611"/>
      <c r="AJ17" s="1611"/>
      <c r="AK17" s="1611"/>
      <c r="AL17" s="1611"/>
      <c r="AM17" s="1611"/>
      <c r="AN17" s="1611"/>
      <c r="AO17" s="1611"/>
      <c r="AP17" s="1611"/>
      <c r="AQ17" s="1611"/>
      <c r="AR17" s="1611"/>
      <c r="AS17" s="1611"/>
      <c r="AT17" s="1611"/>
      <c r="AU17" s="1611"/>
      <c r="AV17" s="1611"/>
      <c r="AW17" s="1611"/>
      <c r="AX17" s="1611"/>
      <c r="AY17" s="1611"/>
      <c r="AZ17" s="1611"/>
      <c r="BA17" s="1611"/>
      <c r="BB17" s="1611"/>
    </row>
    <row r="18" spans="2:54" ht="10.5" customHeight="1" x14ac:dyDescent="0.2">
      <c r="B18" s="1614" t="s">
        <v>82</v>
      </c>
      <c r="C18" s="1615"/>
      <c r="D18" s="1615"/>
      <c r="E18" s="1615"/>
      <c r="F18" s="1615"/>
      <c r="G18" s="1615"/>
      <c r="H18" s="1615"/>
      <c r="I18" s="1615"/>
      <c r="J18" s="1615"/>
      <c r="K18" s="1615"/>
      <c r="L18" s="1615"/>
      <c r="M18" s="1615"/>
      <c r="N18" s="1615"/>
      <c r="O18" s="1615"/>
      <c r="P18" s="1615"/>
      <c r="Q18" s="1615"/>
      <c r="R18" s="1615"/>
      <c r="S18" s="1615"/>
      <c r="T18" s="1615"/>
      <c r="U18" s="1615"/>
      <c r="V18" s="1615"/>
      <c r="W18" s="1615"/>
      <c r="X18" s="1615"/>
      <c r="Y18" s="1615"/>
      <c r="Z18" s="1615"/>
      <c r="AA18" s="1615"/>
      <c r="AB18" s="1615"/>
      <c r="AC18" s="1615"/>
      <c r="AD18" s="1615"/>
      <c r="AE18" s="1615"/>
      <c r="AF18" s="1615"/>
      <c r="AG18" s="1615"/>
      <c r="AH18" s="1615"/>
      <c r="AI18" s="1615"/>
      <c r="AJ18" s="1615"/>
      <c r="AK18" s="1615"/>
      <c r="AL18" s="1615"/>
      <c r="AM18" s="1615"/>
      <c r="AN18" s="1615"/>
      <c r="AO18" s="1615"/>
      <c r="AP18" s="1615"/>
      <c r="AQ18" s="1615"/>
      <c r="AR18" s="1615"/>
      <c r="AS18" s="1615"/>
      <c r="AT18" s="1615"/>
      <c r="AU18" s="1615"/>
      <c r="AV18" s="1615"/>
      <c r="AW18" s="1615"/>
      <c r="AX18" s="1615"/>
      <c r="AY18" s="1615"/>
      <c r="AZ18" s="1615"/>
      <c r="BA18" s="1615"/>
      <c r="BB18" s="1616"/>
    </row>
    <row r="19" spans="2:54" ht="10.5" customHeight="1" x14ac:dyDescent="0.2">
      <c r="B19" s="1612">
        <v>7</v>
      </c>
      <c r="C19" s="1613"/>
      <c r="D19" s="1613"/>
      <c r="E19" s="1480" t="str">
        <f>IF('INGRESO DE DATOS'!A195&lt;&gt;"",'INGRESO DE DATOS'!A195,"")</f>
        <v/>
      </c>
      <c r="F19" s="1480"/>
      <c r="G19" s="1480"/>
      <c r="H19" s="1480"/>
      <c r="I19" s="1480"/>
      <c r="J19" s="1617"/>
      <c r="K19" s="1611"/>
      <c r="L19" s="1611"/>
      <c r="M19" s="1611"/>
      <c r="N19" s="1611"/>
      <c r="O19" s="1611"/>
      <c r="P19" s="1611"/>
      <c r="Q19" s="1611"/>
      <c r="R19" s="1611"/>
      <c r="S19" s="1611"/>
      <c r="T19" s="1611"/>
      <c r="U19" s="1611"/>
      <c r="V19" s="1611"/>
      <c r="W19" s="1611"/>
      <c r="X19" s="1611"/>
      <c r="Y19" s="1611"/>
      <c r="Z19" s="1611"/>
      <c r="AA19" s="1611"/>
      <c r="AB19" s="1611"/>
      <c r="AC19" s="1611"/>
      <c r="AD19" s="1611"/>
      <c r="AE19" s="1611"/>
      <c r="AF19" s="1611"/>
      <c r="AG19" s="1611"/>
      <c r="AH19" s="1611"/>
      <c r="AI19" s="1611"/>
      <c r="AJ19" s="1611"/>
      <c r="AK19" s="1611"/>
      <c r="AL19" s="1611"/>
      <c r="AM19" s="1611"/>
      <c r="AN19" s="1611"/>
      <c r="AO19" s="1611"/>
      <c r="AP19" s="1611"/>
      <c r="AQ19" s="1611"/>
      <c r="AR19" s="1611"/>
      <c r="AS19" s="1611"/>
      <c r="AT19" s="1611"/>
      <c r="AU19" s="1611"/>
      <c r="AV19" s="1611"/>
      <c r="AW19" s="1611"/>
      <c r="AX19" s="1611"/>
      <c r="AY19" s="1611"/>
      <c r="AZ19" s="1611"/>
      <c r="BA19" s="1611"/>
      <c r="BB19" s="1611"/>
    </row>
    <row r="20" spans="2:54" ht="10.5" customHeight="1" x14ac:dyDescent="0.2">
      <c r="B20" s="1612">
        <v>8</v>
      </c>
      <c r="C20" s="1613"/>
      <c r="D20" s="1613"/>
      <c r="E20" s="1480" t="str">
        <f>IF('INGRESO DE DATOS'!A196&lt;&gt;"",'INGRESO DE DATOS'!A196,"")</f>
        <v/>
      </c>
      <c r="F20" s="1480"/>
      <c r="G20" s="1480"/>
      <c r="H20" s="1480"/>
      <c r="I20" s="1480"/>
      <c r="J20" s="1617"/>
      <c r="K20" s="1611"/>
      <c r="L20" s="1611"/>
      <c r="M20" s="1611"/>
      <c r="N20" s="1611"/>
      <c r="O20" s="1611"/>
      <c r="P20" s="1611"/>
      <c r="Q20" s="1611"/>
      <c r="R20" s="1611"/>
      <c r="S20" s="1611"/>
      <c r="T20" s="1611"/>
      <c r="U20" s="1611"/>
      <c r="V20" s="1611"/>
      <c r="W20" s="1611"/>
      <c r="X20" s="1611"/>
      <c r="Y20" s="1611"/>
      <c r="Z20" s="1611"/>
      <c r="AA20" s="1611"/>
      <c r="AB20" s="1611"/>
      <c r="AC20" s="1611"/>
      <c r="AD20" s="1611"/>
      <c r="AE20" s="1611"/>
      <c r="AF20" s="1611"/>
      <c r="AG20" s="1611"/>
      <c r="AH20" s="1611"/>
      <c r="AI20" s="1611"/>
      <c r="AJ20" s="1611"/>
      <c r="AK20" s="1611"/>
      <c r="AL20" s="1611"/>
      <c r="AM20" s="1611"/>
      <c r="AN20" s="1611"/>
      <c r="AO20" s="1611"/>
      <c r="AP20" s="1611"/>
      <c r="AQ20" s="1611"/>
      <c r="AR20" s="1611"/>
      <c r="AS20" s="1611"/>
      <c r="AT20" s="1611"/>
      <c r="AU20" s="1611"/>
      <c r="AV20" s="1611"/>
      <c r="AW20" s="1611"/>
      <c r="AX20" s="1611"/>
      <c r="AY20" s="1611"/>
      <c r="AZ20" s="1611"/>
      <c r="BA20" s="1611"/>
      <c r="BB20" s="1611"/>
    </row>
    <row r="21" spans="2:54" ht="10.5" customHeight="1" x14ac:dyDescent="0.2">
      <c r="B21" s="1612">
        <v>9</v>
      </c>
      <c r="C21" s="1613"/>
      <c r="D21" s="1613"/>
      <c r="E21" s="1480" t="str">
        <f>IF('INGRESO DE DATOS'!A197&lt;&gt;"",'INGRESO DE DATOS'!A197,"")</f>
        <v/>
      </c>
      <c r="F21" s="1480"/>
      <c r="G21" s="1480"/>
      <c r="H21" s="1480"/>
      <c r="I21" s="1480"/>
      <c r="J21" s="1617"/>
      <c r="K21" s="1611"/>
      <c r="L21" s="1611"/>
      <c r="M21" s="1611"/>
      <c r="N21" s="1611"/>
      <c r="O21" s="1611"/>
      <c r="P21" s="1611"/>
      <c r="Q21" s="1611"/>
      <c r="R21" s="1611"/>
      <c r="S21" s="1611"/>
      <c r="T21" s="1611"/>
      <c r="U21" s="1611"/>
      <c r="V21" s="1611"/>
      <c r="W21" s="1611"/>
      <c r="X21" s="1611"/>
      <c r="Y21" s="1611"/>
      <c r="Z21" s="1611"/>
      <c r="AA21" s="1611"/>
      <c r="AB21" s="1611"/>
      <c r="AC21" s="1611"/>
      <c r="AD21" s="1611"/>
      <c r="AE21" s="1611"/>
      <c r="AF21" s="1611"/>
      <c r="AG21" s="1611"/>
      <c r="AH21" s="1611"/>
      <c r="AI21" s="1611"/>
      <c r="AJ21" s="1611"/>
      <c r="AK21" s="1611"/>
      <c r="AL21" s="1611"/>
      <c r="AM21" s="1611"/>
      <c r="AN21" s="1611"/>
      <c r="AO21" s="1611"/>
      <c r="AP21" s="1611"/>
      <c r="AQ21" s="1611"/>
      <c r="AR21" s="1611"/>
      <c r="AS21" s="1611"/>
      <c r="AT21" s="1611"/>
      <c r="AU21" s="1611"/>
      <c r="AV21" s="1611"/>
      <c r="AW21" s="1611"/>
      <c r="AX21" s="1611"/>
      <c r="AY21" s="1611"/>
      <c r="AZ21" s="1611"/>
      <c r="BA21" s="1611"/>
      <c r="BB21" s="1611"/>
    </row>
    <row r="22" spans="2:54" ht="10.5" customHeight="1" x14ac:dyDescent="0.2">
      <c r="B22" s="1612">
        <v>10</v>
      </c>
      <c r="C22" s="1613"/>
      <c r="D22" s="1613"/>
      <c r="E22" s="1480" t="str">
        <f>IF('INGRESO DE DATOS'!A198&lt;&gt;"",'INGRESO DE DATOS'!A198,"")</f>
        <v/>
      </c>
      <c r="F22" s="1480"/>
      <c r="G22" s="1480"/>
      <c r="H22" s="1480"/>
      <c r="I22" s="1480"/>
      <c r="J22" s="1617"/>
      <c r="K22" s="1611"/>
      <c r="L22" s="1611"/>
      <c r="M22" s="1611"/>
      <c r="N22" s="1611"/>
      <c r="O22" s="1611"/>
      <c r="P22" s="1611"/>
      <c r="Q22" s="1611"/>
      <c r="R22" s="1611"/>
      <c r="S22" s="1611"/>
      <c r="T22" s="1611"/>
      <c r="U22" s="1611"/>
      <c r="V22" s="1611"/>
      <c r="W22" s="1611"/>
      <c r="X22" s="1611"/>
      <c r="Y22" s="1611"/>
      <c r="Z22" s="1611"/>
      <c r="AA22" s="1611"/>
      <c r="AB22" s="1611"/>
      <c r="AC22" s="1611"/>
      <c r="AD22" s="1611"/>
      <c r="AE22" s="1611"/>
      <c r="AF22" s="1611"/>
      <c r="AG22" s="1611"/>
      <c r="AH22" s="1611"/>
      <c r="AI22" s="1611"/>
      <c r="AJ22" s="1611"/>
      <c r="AK22" s="1611"/>
      <c r="AL22" s="1611"/>
      <c r="AM22" s="1611"/>
      <c r="AN22" s="1611"/>
      <c r="AO22" s="1611"/>
      <c r="AP22" s="1611"/>
      <c r="AQ22" s="1611"/>
      <c r="AR22" s="1611"/>
      <c r="AS22" s="1611"/>
      <c r="AT22" s="1611"/>
      <c r="AU22" s="1611"/>
      <c r="AV22" s="1611"/>
      <c r="AW22" s="1611"/>
      <c r="AX22" s="1611"/>
      <c r="AY22" s="1611"/>
      <c r="AZ22" s="1611"/>
      <c r="BA22" s="1611"/>
      <c r="BB22" s="1611"/>
    </row>
    <row r="23" spans="2:54" ht="10.5" customHeight="1" x14ac:dyDescent="0.2">
      <c r="B23" s="1612">
        <v>11</v>
      </c>
      <c r="C23" s="1613"/>
      <c r="D23" s="1613"/>
      <c r="E23" s="1480" t="str">
        <f>IF('INGRESO DE DATOS'!A200&lt;&gt;"",'INGRESO DE DATOS'!A200,"")</f>
        <v/>
      </c>
      <c r="F23" s="1480"/>
      <c r="G23" s="1480"/>
      <c r="H23" s="1480"/>
      <c r="I23" s="1480"/>
      <c r="J23" s="1617"/>
      <c r="K23" s="1611"/>
      <c r="L23" s="1611"/>
      <c r="M23" s="1611"/>
      <c r="N23" s="1611"/>
      <c r="O23" s="1611"/>
      <c r="P23" s="1611"/>
      <c r="Q23" s="1611"/>
      <c r="R23" s="1611"/>
      <c r="S23" s="1611"/>
      <c r="T23" s="1611"/>
      <c r="U23" s="1611"/>
      <c r="V23" s="1611"/>
      <c r="W23" s="1611"/>
      <c r="X23" s="1611"/>
      <c r="Y23" s="1611"/>
      <c r="Z23" s="1611"/>
      <c r="AA23" s="1611"/>
      <c r="AB23" s="1611"/>
      <c r="AC23" s="1611"/>
      <c r="AD23" s="1611"/>
      <c r="AE23" s="1611"/>
      <c r="AF23" s="1611"/>
      <c r="AG23" s="1611"/>
      <c r="AH23" s="1611"/>
      <c r="AI23" s="1611"/>
      <c r="AJ23" s="1611"/>
      <c r="AK23" s="1611"/>
      <c r="AL23" s="1611"/>
      <c r="AM23" s="1611"/>
      <c r="AN23" s="1611"/>
      <c r="AO23" s="1611"/>
      <c r="AP23" s="1611"/>
      <c r="AQ23" s="1611"/>
      <c r="AR23" s="1611"/>
      <c r="AS23" s="1611"/>
      <c r="AT23" s="1611"/>
      <c r="AU23" s="1611"/>
      <c r="AV23" s="1611"/>
      <c r="AW23" s="1611"/>
      <c r="AX23" s="1611"/>
      <c r="AY23" s="1611"/>
      <c r="AZ23" s="1611"/>
      <c r="BA23" s="1611"/>
      <c r="BB23" s="1611"/>
    </row>
    <row r="24" spans="2:54" ht="10.5" customHeight="1" x14ac:dyDescent="0.2">
      <c r="B24" s="1614" t="s">
        <v>82</v>
      </c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5"/>
      <c r="P24" s="1615"/>
      <c r="Q24" s="1615"/>
      <c r="R24" s="1615"/>
      <c r="S24" s="1615"/>
      <c r="T24" s="1615"/>
      <c r="U24" s="1615"/>
      <c r="V24" s="1615"/>
      <c r="W24" s="1615"/>
      <c r="X24" s="1615"/>
      <c r="Y24" s="1615"/>
      <c r="Z24" s="1615"/>
      <c r="AA24" s="1615"/>
      <c r="AB24" s="1615"/>
      <c r="AC24" s="1615"/>
      <c r="AD24" s="1615"/>
      <c r="AE24" s="1615"/>
      <c r="AF24" s="1615"/>
      <c r="AG24" s="1615"/>
      <c r="AH24" s="1615"/>
      <c r="AI24" s="1615"/>
      <c r="AJ24" s="1615"/>
      <c r="AK24" s="1615"/>
      <c r="AL24" s="1615"/>
      <c r="AM24" s="1615"/>
      <c r="AN24" s="1615"/>
      <c r="AO24" s="1615"/>
      <c r="AP24" s="1615"/>
      <c r="AQ24" s="1615"/>
      <c r="AR24" s="1615"/>
      <c r="AS24" s="1615"/>
      <c r="AT24" s="1615"/>
      <c r="AU24" s="1615"/>
      <c r="AV24" s="1615"/>
      <c r="AW24" s="1615"/>
      <c r="AX24" s="1615"/>
      <c r="AY24" s="1615"/>
      <c r="AZ24" s="1615"/>
      <c r="BA24" s="1615"/>
      <c r="BB24" s="1616"/>
    </row>
    <row r="25" spans="2:54" ht="10.5" customHeight="1" x14ac:dyDescent="0.2">
      <c r="B25" s="1612">
        <v>12</v>
      </c>
      <c r="C25" s="1613"/>
      <c r="D25" s="1613"/>
      <c r="E25" s="1480" t="str">
        <f>IF('INGRESO DE DATOS'!A201&lt;&gt;"",'INGRESO DE DATOS'!A201,"")</f>
        <v/>
      </c>
      <c r="F25" s="1480"/>
      <c r="G25" s="1480"/>
      <c r="H25" s="1480"/>
      <c r="I25" s="1480"/>
      <c r="J25" s="1617"/>
      <c r="K25" s="1611"/>
      <c r="L25" s="1611"/>
      <c r="M25" s="1611"/>
      <c r="N25" s="1611"/>
      <c r="O25" s="1611"/>
      <c r="P25" s="1611"/>
      <c r="Q25" s="1611"/>
      <c r="R25" s="1611"/>
      <c r="S25" s="1611"/>
      <c r="T25" s="1611"/>
      <c r="U25" s="1611"/>
      <c r="V25" s="1611"/>
      <c r="W25" s="1611"/>
      <c r="X25" s="1611"/>
      <c r="Y25" s="1611"/>
      <c r="Z25" s="1611"/>
      <c r="AA25" s="1611"/>
      <c r="AB25" s="1611"/>
      <c r="AC25" s="1611"/>
      <c r="AD25" s="1611"/>
      <c r="AE25" s="1611"/>
      <c r="AF25" s="1611"/>
      <c r="AG25" s="1611"/>
      <c r="AH25" s="1611"/>
      <c r="AI25" s="1611"/>
      <c r="AJ25" s="1611"/>
      <c r="AK25" s="1611"/>
      <c r="AL25" s="1611"/>
      <c r="AM25" s="1611"/>
      <c r="AN25" s="1611"/>
      <c r="AO25" s="1611"/>
      <c r="AP25" s="1611"/>
      <c r="AQ25" s="1611"/>
      <c r="AR25" s="1611"/>
      <c r="AS25" s="1611"/>
      <c r="AT25" s="1611"/>
      <c r="AU25" s="1611"/>
      <c r="AV25" s="1611"/>
      <c r="AW25" s="1611"/>
      <c r="AX25" s="1611"/>
      <c r="AY25" s="1611"/>
      <c r="AZ25" s="1611"/>
      <c r="BA25" s="1611"/>
      <c r="BB25" s="1611"/>
    </row>
    <row r="26" spans="2:54" ht="10.5" customHeight="1" x14ac:dyDescent="0.2">
      <c r="B26" s="1612">
        <v>13</v>
      </c>
      <c r="C26" s="1613"/>
      <c r="D26" s="1613"/>
      <c r="E26" s="1599" t="str">
        <f>IF('INGRESO DE DATOS'!A202&lt;&gt;"",'INGRESO DE DATOS'!A202,"")</f>
        <v>MUESTRA CONTROL</v>
      </c>
      <c r="F26" s="1599"/>
      <c r="G26" s="1599"/>
      <c r="H26" s="1599"/>
      <c r="I26" s="1599"/>
      <c r="J26" s="1869"/>
      <c r="K26" s="1611"/>
      <c r="L26" s="1611"/>
      <c r="M26" s="1611"/>
      <c r="N26" s="1611"/>
      <c r="O26" s="1611"/>
      <c r="P26" s="1611"/>
      <c r="Q26" s="1611"/>
      <c r="R26" s="1611"/>
      <c r="S26" s="1611"/>
      <c r="T26" s="1611"/>
      <c r="U26" s="1611"/>
      <c r="V26" s="1611"/>
      <c r="W26" s="1611"/>
      <c r="X26" s="1611"/>
      <c r="Y26" s="1611"/>
      <c r="Z26" s="1611"/>
      <c r="AA26" s="1611"/>
      <c r="AB26" s="1611"/>
      <c r="AC26" s="1611"/>
      <c r="AD26" s="1611"/>
      <c r="AE26" s="1611"/>
      <c r="AF26" s="1611"/>
      <c r="AG26" s="1611"/>
      <c r="AH26" s="1611"/>
      <c r="AI26" s="1611"/>
      <c r="AJ26" s="1611"/>
      <c r="AK26" s="1611"/>
      <c r="AL26" s="1611"/>
      <c r="AM26" s="1611"/>
      <c r="AN26" s="1611"/>
      <c r="AO26" s="1611"/>
      <c r="AP26" s="1611"/>
      <c r="AQ26" s="1611"/>
      <c r="AR26" s="1611"/>
      <c r="AS26" s="1611"/>
      <c r="AT26" s="1611"/>
      <c r="AU26" s="1611"/>
      <c r="AV26" s="1611"/>
      <c r="AW26" s="1611"/>
      <c r="AX26" s="1611"/>
      <c r="AY26" s="1611"/>
      <c r="AZ26" s="1611"/>
      <c r="BA26" s="1611"/>
      <c r="BB26" s="1611"/>
    </row>
    <row r="27" spans="2:54" ht="10.5" customHeight="1" x14ac:dyDescent="0.2">
      <c r="B27" s="1612">
        <v>14</v>
      </c>
      <c r="C27" s="1613"/>
      <c r="D27" s="1613"/>
      <c r="E27" s="1480"/>
      <c r="F27" s="1480"/>
      <c r="G27" s="1480"/>
      <c r="H27" s="1480"/>
      <c r="I27" s="1480"/>
      <c r="J27" s="1617"/>
      <c r="K27" s="1611"/>
      <c r="L27" s="1611"/>
      <c r="M27" s="1611"/>
      <c r="N27" s="1611"/>
      <c r="O27" s="1611"/>
      <c r="P27" s="1611"/>
      <c r="Q27" s="1611"/>
      <c r="R27" s="1611"/>
      <c r="S27" s="1611"/>
      <c r="T27" s="1611"/>
      <c r="U27" s="1611"/>
      <c r="V27" s="1611"/>
      <c r="W27" s="1611"/>
      <c r="X27" s="1611"/>
      <c r="Y27" s="1611"/>
      <c r="Z27" s="1611"/>
      <c r="AA27" s="1611"/>
      <c r="AB27" s="1611"/>
      <c r="AC27" s="1611"/>
      <c r="AD27" s="1611"/>
      <c r="AE27" s="1611"/>
      <c r="AF27" s="1611"/>
      <c r="AG27" s="1611"/>
      <c r="AH27" s="1611"/>
      <c r="AI27" s="1611"/>
      <c r="AJ27" s="1611"/>
      <c r="AK27" s="1611"/>
      <c r="AL27" s="1611"/>
      <c r="AM27" s="1611"/>
      <c r="AN27" s="1611"/>
      <c r="AO27" s="1611"/>
      <c r="AP27" s="1611"/>
      <c r="AQ27" s="1611"/>
      <c r="AR27" s="1611"/>
      <c r="AS27" s="1611"/>
      <c r="AT27" s="1611"/>
      <c r="AU27" s="1611"/>
      <c r="AV27" s="1611"/>
      <c r="AW27" s="1611"/>
      <c r="AX27" s="1611"/>
      <c r="AY27" s="1611"/>
      <c r="AZ27" s="1611"/>
      <c r="BA27" s="1611"/>
      <c r="BB27" s="1611"/>
    </row>
    <row r="28" spans="2:54" ht="10.5" customHeight="1" x14ac:dyDescent="0.2">
      <c r="B28" s="1612">
        <v>15</v>
      </c>
      <c r="C28" s="1613"/>
      <c r="D28" s="1613"/>
      <c r="E28" s="1480"/>
      <c r="F28" s="1480"/>
      <c r="G28" s="1480"/>
      <c r="H28" s="1480"/>
      <c r="I28" s="1480"/>
      <c r="J28" s="1617"/>
      <c r="K28" s="1611"/>
      <c r="L28" s="1611"/>
      <c r="M28" s="1611"/>
      <c r="N28" s="1611"/>
      <c r="O28" s="1611"/>
      <c r="P28" s="1611"/>
      <c r="Q28" s="1611"/>
      <c r="R28" s="1611"/>
      <c r="S28" s="1611"/>
      <c r="T28" s="1611"/>
      <c r="U28" s="1611"/>
      <c r="V28" s="1611"/>
      <c r="W28" s="1611"/>
      <c r="X28" s="1611"/>
      <c r="Y28" s="1611"/>
      <c r="Z28" s="1611"/>
      <c r="AA28" s="1611"/>
      <c r="AB28" s="1611"/>
      <c r="AC28" s="1611"/>
      <c r="AD28" s="1611"/>
      <c r="AE28" s="1611"/>
      <c r="AF28" s="1611"/>
      <c r="AG28" s="1611"/>
      <c r="AH28" s="1611"/>
      <c r="AI28" s="1611"/>
      <c r="AJ28" s="1611"/>
      <c r="AK28" s="1611"/>
      <c r="AL28" s="1611"/>
      <c r="AM28" s="1611"/>
      <c r="AN28" s="1611"/>
      <c r="AO28" s="1611"/>
      <c r="AP28" s="1611"/>
      <c r="AQ28" s="1611"/>
      <c r="AR28" s="1611"/>
      <c r="AS28" s="1611"/>
      <c r="AT28" s="1611"/>
      <c r="AU28" s="1611"/>
      <c r="AV28" s="1611"/>
      <c r="AW28" s="1611"/>
      <c r="AX28" s="1611"/>
      <c r="AY28" s="1611"/>
      <c r="AZ28" s="1611"/>
      <c r="BA28" s="1611"/>
      <c r="BB28" s="1611"/>
    </row>
    <row r="29" spans="2:54" ht="10.5" customHeight="1" x14ac:dyDescent="0.2">
      <c r="B29" s="1612">
        <v>16</v>
      </c>
      <c r="C29" s="1613"/>
      <c r="D29" s="1613"/>
      <c r="E29" s="1480"/>
      <c r="F29" s="1480"/>
      <c r="G29" s="1480"/>
      <c r="H29" s="1480"/>
      <c r="I29" s="1480"/>
      <c r="J29" s="1617"/>
      <c r="K29" s="1611"/>
      <c r="L29" s="1611"/>
      <c r="M29" s="1611"/>
      <c r="N29" s="1611"/>
      <c r="O29" s="1611"/>
      <c r="P29" s="1611"/>
      <c r="Q29" s="1611"/>
      <c r="R29" s="1611"/>
      <c r="S29" s="1611"/>
      <c r="T29" s="1611"/>
      <c r="U29" s="1611"/>
      <c r="V29" s="1611"/>
      <c r="W29" s="1611"/>
      <c r="X29" s="1611"/>
      <c r="Y29" s="1611"/>
      <c r="Z29" s="1611"/>
      <c r="AA29" s="1611"/>
      <c r="AB29" s="1611"/>
      <c r="AC29" s="1611"/>
      <c r="AD29" s="1611"/>
      <c r="AE29" s="1611"/>
      <c r="AF29" s="1611"/>
      <c r="AG29" s="1611"/>
      <c r="AH29" s="1611"/>
      <c r="AI29" s="1611"/>
      <c r="AJ29" s="1611"/>
      <c r="AK29" s="1611"/>
      <c r="AL29" s="1611"/>
      <c r="AM29" s="1611"/>
      <c r="AN29" s="1611"/>
      <c r="AO29" s="1611"/>
      <c r="AP29" s="1611"/>
      <c r="AQ29" s="1611"/>
      <c r="AR29" s="1611"/>
      <c r="AS29" s="1611"/>
      <c r="AT29" s="1611"/>
      <c r="AU29" s="1611"/>
      <c r="AV29" s="1611"/>
      <c r="AW29" s="1611"/>
      <c r="AX29" s="1611"/>
      <c r="AY29" s="1611"/>
      <c r="AZ29" s="1611"/>
      <c r="BA29" s="1611"/>
      <c r="BB29" s="1611"/>
    </row>
    <row r="30" spans="2:54" ht="10.5" customHeight="1" x14ac:dyDescent="0.2">
      <c r="B30" s="1614" t="s">
        <v>82</v>
      </c>
      <c r="C30" s="1615"/>
      <c r="D30" s="1615"/>
      <c r="E30" s="1615"/>
      <c r="F30" s="1615"/>
      <c r="G30" s="1615"/>
      <c r="H30" s="1615"/>
      <c r="I30" s="1615"/>
      <c r="J30" s="1615"/>
      <c r="K30" s="1615"/>
      <c r="L30" s="1615"/>
      <c r="M30" s="1615"/>
      <c r="N30" s="1615"/>
      <c r="O30" s="1615"/>
      <c r="P30" s="1615"/>
      <c r="Q30" s="1615"/>
      <c r="R30" s="1615"/>
      <c r="S30" s="1615"/>
      <c r="T30" s="1615"/>
      <c r="U30" s="1615"/>
      <c r="V30" s="1615"/>
      <c r="W30" s="1615"/>
      <c r="X30" s="1615"/>
      <c r="Y30" s="1615"/>
      <c r="Z30" s="1615"/>
      <c r="AA30" s="1615"/>
      <c r="AB30" s="1615"/>
      <c r="AC30" s="1615"/>
      <c r="AD30" s="1615"/>
      <c r="AE30" s="1615"/>
      <c r="AF30" s="1615"/>
      <c r="AG30" s="1615"/>
      <c r="AH30" s="1615"/>
      <c r="AI30" s="1615"/>
      <c r="AJ30" s="1615"/>
      <c r="AK30" s="1615"/>
      <c r="AL30" s="1615"/>
      <c r="AM30" s="1615"/>
      <c r="AN30" s="1615"/>
      <c r="AO30" s="1615"/>
      <c r="AP30" s="1615"/>
      <c r="AQ30" s="1615"/>
      <c r="AR30" s="1615"/>
      <c r="AS30" s="1615"/>
      <c r="AT30" s="1615"/>
      <c r="AU30" s="1615"/>
      <c r="AV30" s="1615"/>
      <c r="AW30" s="1615"/>
      <c r="AX30" s="1615"/>
      <c r="AY30" s="1615"/>
      <c r="AZ30" s="1615"/>
      <c r="BA30" s="1615"/>
      <c r="BB30" s="1616"/>
    </row>
    <row r="31" spans="2:54" ht="10.5" customHeight="1" x14ac:dyDescent="0.2">
      <c r="B31" s="1612">
        <v>17</v>
      </c>
      <c r="C31" s="1613"/>
      <c r="D31" s="1613"/>
      <c r="E31" s="1480"/>
      <c r="F31" s="1480"/>
      <c r="G31" s="1480"/>
      <c r="H31" s="1480"/>
      <c r="I31" s="1480"/>
      <c r="J31" s="1617"/>
      <c r="K31" s="1611"/>
      <c r="L31" s="1611"/>
      <c r="M31" s="1611"/>
      <c r="N31" s="1611"/>
      <c r="O31" s="1611"/>
      <c r="P31" s="1611"/>
      <c r="Q31" s="1611"/>
      <c r="R31" s="1611"/>
      <c r="S31" s="1611"/>
      <c r="T31" s="1611"/>
      <c r="U31" s="1611"/>
      <c r="V31" s="1611"/>
      <c r="W31" s="1611"/>
      <c r="X31" s="1611"/>
      <c r="Y31" s="1611"/>
      <c r="Z31" s="1611"/>
      <c r="AA31" s="1611"/>
      <c r="AB31" s="1611"/>
      <c r="AC31" s="1611"/>
      <c r="AD31" s="1611"/>
      <c r="AE31" s="1611"/>
      <c r="AF31" s="1611"/>
      <c r="AG31" s="1611"/>
      <c r="AH31" s="1611"/>
      <c r="AI31" s="1611"/>
      <c r="AJ31" s="1611"/>
      <c r="AK31" s="1611"/>
      <c r="AL31" s="1611"/>
      <c r="AM31" s="1611"/>
      <c r="AN31" s="1611"/>
      <c r="AO31" s="1611"/>
      <c r="AP31" s="1611"/>
      <c r="AQ31" s="1611"/>
      <c r="AR31" s="1611"/>
      <c r="AS31" s="1611"/>
      <c r="AT31" s="1611"/>
      <c r="AU31" s="1611"/>
      <c r="AV31" s="1611"/>
      <c r="AW31" s="1611"/>
      <c r="AX31" s="1611"/>
      <c r="AY31" s="1611"/>
      <c r="AZ31" s="1611"/>
      <c r="BA31" s="1611"/>
      <c r="BB31" s="1611"/>
    </row>
    <row r="32" spans="2:54" ht="10.5" customHeight="1" x14ac:dyDescent="0.2">
      <c r="B32" s="1612">
        <v>18</v>
      </c>
      <c r="C32" s="1613"/>
      <c r="D32" s="1613"/>
      <c r="E32" s="1480"/>
      <c r="F32" s="1480"/>
      <c r="G32" s="1480"/>
      <c r="H32" s="1480"/>
      <c r="I32" s="1480"/>
      <c r="J32" s="1617"/>
      <c r="K32" s="1611"/>
      <c r="L32" s="1611"/>
      <c r="M32" s="1611"/>
      <c r="N32" s="1611"/>
      <c r="O32" s="1611"/>
      <c r="P32" s="1611"/>
      <c r="Q32" s="1611"/>
      <c r="R32" s="1611"/>
      <c r="S32" s="1611"/>
      <c r="T32" s="1611"/>
      <c r="U32" s="1611"/>
      <c r="V32" s="1611"/>
      <c r="W32" s="1611"/>
      <c r="X32" s="1611"/>
      <c r="Y32" s="1611"/>
      <c r="Z32" s="1611"/>
      <c r="AA32" s="1611"/>
      <c r="AB32" s="1611"/>
      <c r="AC32" s="1611"/>
      <c r="AD32" s="1611"/>
      <c r="AE32" s="1611"/>
      <c r="AF32" s="1611"/>
      <c r="AG32" s="1611"/>
      <c r="AH32" s="1611"/>
      <c r="AI32" s="1611"/>
      <c r="AJ32" s="1611"/>
      <c r="AK32" s="1611"/>
      <c r="AL32" s="1611"/>
      <c r="AM32" s="1611"/>
      <c r="AN32" s="1611"/>
      <c r="AO32" s="1611"/>
      <c r="AP32" s="1611"/>
      <c r="AQ32" s="1611"/>
      <c r="AR32" s="1611"/>
      <c r="AS32" s="1611"/>
      <c r="AT32" s="1611"/>
      <c r="AU32" s="1611"/>
      <c r="AV32" s="1611"/>
      <c r="AW32" s="1611"/>
      <c r="AX32" s="1611"/>
      <c r="AY32" s="1611"/>
      <c r="AZ32" s="1611"/>
      <c r="BA32" s="1611"/>
      <c r="BB32" s="1611"/>
    </row>
    <row r="33" spans="2:54" ht="10.5" customHeight="1" x14ac:dyDescent="0.2">
      <c r="B33" s="1612">
        <v>19</v>
      </c>
      <c r="C33" s="1613"/>
      <c r="D33" s="1613"/>
      <c r="E33" s="1480"/>
      <c r="F33" s="1480"/>
      <c r="G33" s="1480"/>
      <c r="H33" s="1480"/>
      <c r="I33" s="1480"/>
      <c r="J33" s="1617"/>
      <c r="K33" s="1611"/>
      <c r="L33" s="1611"/>
      <c r="M33" s="1611"/>
      <c r="N33" s="1611"/>
      <c r="O33" s="1611"/>
      <c r="P33" s="1611"/>
      <c r="Q33" s="1611"/>
      <c r="R33" s="1611"/>
      <c r="S33" s="1611"/>
      <c r="T33" s="1611"/>
      <c r="U33" s="1611"/>
      <c r="V33" s="1611"/>
      <c r="W33" s="1611"/>
      <c r="X33" s="1611"/>
      <c r="Y33" s="1611"/>
      <c r="Z33" s="1611"/>
      <c r="AA33" s="1611"/>
      <c r="AB33" s="1611"/>
      <c r="AC33" s="1611"/>
      <c r="AD33" s="1611"/>
      <c r="AE33" s="1611"/>
      <c r="AF33" s="1611"/>
      <c r="AG33" s="1611"/>
      <c r="AH33" s="1611"/>
      <c r="AI33" s="1611"/>
      <c r="AJ33" s="1611"/>
      <c r="AK33" s="1611"/>
      <c r="AL33" s="1611"/>
      <c r="AM33" s="1611"/>
      <c r="AN33" s="1611"/>
      <c r="AO33" s="1611"/>
      <c r="AP33" s="1611"/>
      <c r="AQ33" s="1611"/>
      <c r="AR33" s="1611"/>
      <c r="AS33" s="1611"/>
      <c r="AT33" s="1611"/>
      <c r="AU33" s="1611"/>
      <c r="AV33" s="1611"/>
      <c r="AW33" s="1611"/>
      <c r="AX33" s="1611"/>
      <c r="AY33" s="1611"/>
      <c r="AZ33" s="1611"/>
      <c r="BA33" s="1611"/>
      <c r="BB33" s="1611"/>
    </row>
    <row r="34" spans="2:54" ht="10.5" customHeight="1" x14ac:dyDescent="0.2">
      <c r="B34" s="1612">
        <v>20</v>
      </c>
      <c r="C34" s="1613"/>
      <c r="D34" s="1613"/>
      <c r="E34" s="1480"/>
      <c r="F34" s="1480"/>
      <c r="G34" s="1480"/>
      <c r="H34" s="1480"/>
      <c r="I34" s="1480"/>
      <c r="J34" s="1617"/>
      <c r="K34" s="1611"/>
      <c r="L34" s="1611"/>
      <c r="M34" s="1611"/>
      <c r="N34" s="1611"/>
      <c r="O34" s="1611"/>
      <c r="P34" s="1611"/>
      <c r="Q34" s="1611"/>
      <c r="R34" s="1611"/>
      <c r="S34" s="1611"/>
      <c r="T34" s="1611"/>
      <c r="U34" s="1611"/>
      <c r="V34" s="1611"/>
      <c r="W34" s="1611"/>
      <c r="X34" s="1611"/>
      <c r="Y34" s="1611"/>
      <c r="Z34" s="1611"/>
      <c r="AA34" s="1611"/>
      <c r="AB34" s="1611"/>
      <c r="AC34" s="1611"/>
      <c r="AD34" s="1611"/>
      <c r="AE34" s="1611"/>
      <c r="AF34" s="1611"/>
      <c r="AG34" s="1611"/>
      <c r="AH34" s="1611"/>
      <c r="AI34" s="1611"/>
      <c r="AJ34" s="1611"/>
      <c r="AK34" s="1611"/>
      <c r="AL34" s="1611"/>
      <c r="AM34" s="1611"/>
      <c r="AN34" s="1611"/>
      <c r="AO34" s="1611"/>
      <c r="AP34" s="1611"/>
      <c r="AQ34" s="1611"/>
      <c r="AR34" s="1611"/>
      <c r="AS34" s="1611"/>
      <c r="AT34" s="1611"/>
      <c r="AU34" s="1611"/>
      <c r="AV34" s="1611"/>
      <c r="AW34" s="1611"/>
      <c r="AX34" s="1611"/>
      <c r="AY34" s="1611"/>
      <c r="AZ34" s="1611"/>
      <c r="BA34" s="1611"/>
      <c r="BB34" s="1611"/>
    </row>
    <row r="35" spans="2:54" ht="10.5" customHeight="1" x14ac:dyDescent="0.2">
      <c r="B35" s="1612">
        <v>21</v>
      </c>
      <c r="C35" s="1613"/>
      <c r="D35" s="1613"/>
      <c r="E35" s="1480"/>
      <c r="F35" s="1480"/>
      <c r="G35" s="1480"/>
      <c r="H35" s="1480"/>
      <c r="I35" s="1480"/>
      <c r="J35" s="1617"/>
      <c r="K35" s="1611"/>
      <c r="L35" s="1611"/>
      <c r="M35" s="1611"/>
      <c r="N35" s="1611"/>
      <c r="O35" s="1611"/>
      <c r="P35" s="1611"/>
      <c r="Q35" s="1611"/>
      <c r="R35" s="1611"/>
      <c r="S35" s="1611"/>
      <c r="T35" s="1611"/>
      <c r="U35" s="1611"/>
      <c r="V35" s="1611"/>
      <c r="W35" s="1611"/>
      <c r="X35" s="1611"/>
      <c r="Y35" s="1611"/>
      <c r="Z35" s="1611"/>
      <c r="AA35" s="1611"/>
      <c r="AB35" s="1611"/>
      <c r="AC35" s="1611"/>
      <c r="AD35" s="1611"/>
      <c r="AE35" s="1611"/>
      <c r="AF35" s="1611"/>
      <c r="AG35" s="1611"/>
      <c r="AH35" s="1611"/>
      <c r="AI35" s="1611"/>
      <c r="AJ35" s="1611"/>
      <c r="AK35" s="1611"/>
      <c r="AL35" s="1611"/>
      <c r="AM35" s="1611"/>
      <c r="AN35" s="1611"/>
      <c r="AO35" s="1611"/>
      <c r="AP35" s="1611"/>
      <c r="AQ35" s="1611"/>
      <c r="AR35" s="1611"/>
      <c r="AS35" s="1611"/>
      <c r="AT35" s="1611"/>
      <c r="AU35" s="1611"/>
      <c r="AV35" s="1611"/>
      <c r="AW35" s="1611"/>
      <c r="AX35" s="1611"/>
      <c r="AY35" s="1611"/>
      <c r="AZ35" s="1611"/>
      <c r="BA35" s="1611"/>
      <c r="BB35" s="1611"/>
    </row>
    <row r="36" spans="2:54" ht="10.5" customHeight="1" x14ac:dyDescent="0.2">
      <c r="B36" s="1614" t="s">
        <v>82</v>
      </c>
      <c r="C36" s="1615"/>
      <c r="D36" s="1615"/>
      <c r="E36" s="1615"/>
      <c r="F36" s="1615"/>
      <c r="G36" s="1615"/>
      <c r="H36" s="1615"/>
      <c r="I36" s="1615"/>
      <c r="J36" s="1615"/>
      <c r="K36" s="1615"/>
      <c r="L36" s="1615"/>
      <c r="M36" s="1615"/>
      <c r="N36" s="1615"/>
      <c r="O36" s="1615"/>
      <c r="P36" s="1615"/>
      <c r="Q36" s="1615"/>
      <c r="R36" s="1615"/>
      <c r="S36" s="1615"/>
      <c r="T36" s="1615"/>
      <c r="U36" s="1615"/>
      <c r="V36" s="1615"/>
      <c r="W36" s="1615"/>
      <c r="X36" s="1615"/>
      <c r="Y36" s="1615"/>
      <c r="Z36" s="1615"/>
      <c r="AA36" s="1615"/>
      <c r="AB36" s="1615"/>
      <c r="AC36" s="1615"/>
      <c r="AD36" s="1615"/>
      <c r="AE36" s="1615"/>
      <c r="AF36" s="1615"/>
      <c r="AG36" s="1615"/>
      <c r="AH36" s="1615"/>
      <c r="AI36" s="1615"/>
      <c r="AJ36" s="1615"/>
      <c r="AK36" s="1615"/>
      <c r="AL36" s="1615"/>
      <c r="AM36" s="1615"/>
      <c r="AN36" s="1615"/>
      <c r="AO36" s="1615"/>
      <c r="AP36" s="1615"/>
      <c r="AQ36" s="1615"/>
      <c r="AR36" s="1615"/>
      <c r="AS36" s="1615"/>
      <c r="AT36" s="1615"/>
      <c r="AU36" s="1615"/>
      <c r="AV36" s="1615"/>
      <c r="AW36" s="1615"/>
      <c r="AX36" s="1615"/>
      <c r="AY36" s="1615"/>
      <c r="AZ36" s="1615"/>
      <c r="BA36" s="1615"/>
      <c r="BB36" s="1616"/>
    </row>
    <row r="37" spans="2:54" ht="10.5" customHeight="1" x14ac:dyDescent="0.2">
      <c r="B37" s="1612">
        <v>22</v>
      </c>
      <c r="C37" s="1613"/>
      <c r="D37" s="1613"/>
      <c r="E37" s="1480"/>
      <c r="F37" s="1480"/>
      <c r="G37" s="1480"/>
      <c r="H37" s="1480"/>
      <c r="I37" s="1480"/>
      <c r="J37" s="1617"/>
      <c r="K37" s="1611"/>
      <c r="L37" s="1611"/>
      <c r="M37" s="1611"/>
      <c r="N37" s="1611"/>
      <c r="O37" s="1611"/>
      <c r="P37" s="1611"/>
      <c r="Q37" s="1611"/>
      <c r="R37" s="1611"/>
      <c r="S37" s="1611"/>
      <c r="T37" s="1611"/>
      <c r="U37" s="1611"/>
      <c r="V37" s="1611"/>
      <c r="W37" s="1611"/>
      <c r="X37" s="1611"/>
      <c r="Y37" s="1611"/>
      <c r="Z37" s="1611"/>
      <c r="AA37" s="1611"/>
      <c r="AB37" s="1611"/>
      <c r="AC37" s="1611"/>
      <c r="AD37" s="1611"/>
      <c r="AE37" s="1611"/>
      <c r="AF37" s="1611"/>
      <c r="AG37" s="1611"/>
      <c r="AH37" s="1611"/>
      <c r="AI37" s="1611"/>
      <c r="AJ37" s="1611"/>
      <c r="AK37" s="1611"/>
      <c r="AL37" s="1611"/>
      <c r="AM37" s="1611"/>
      <c r="AN37" s="1611"/>
      <c r="AO37" s="1611"/>
      <c r="AP37" s="1611"/>
      <c r="AQ37" s="1611"/>
      <c r="AR37" s="1611"/>
      <c r="AS37" s="1611"/>
      <c r="AT37" s="1611"/>
      <c r="AU37" s="1611"/>
      <c r="AV37" s="1611"/>
      <c r="AW37" s="1611"/>
      <c r="AX37" s="1611"/>
      <c r="AY37" s="1611"/>
      <c r="AZ37" s="1611"/>
      <c r="BA37" s="1611"/>
      <c r="BB37" s="1611"/>
    </row>
    <row r="38" spans="2:54" ht="10.5" customHeight="1" x14ac:dyDescent="0.2">
      <c r="B38" s="1612">
        <v>23</v>
      </c>
      <c r="C38" s="1613"/>
      <c r="D38" s="1613"/>
      <c r="E38" s="1599"/>
      <c r="F38" s="1599"/>
      <c r="G38" s="1599"/>
      <c r="H38" s="1599"/>
      <c r="I38" s="1599"/>
      <c r="J38" s="1869"/>
      <c r="K38" s="1611"/>
      <c r="L38" s="1611"/>
      <c r="M38" s="1611"/>
      <c r="N38" s="1611"/>
      <c r="O38" s="1611"/>
      <c r="P38" s="1611"/>
      <c r="Q38" s="1611"/>
      <c r="R38" s="1611"/>
      <c r="S38" s="1611"/>
      <c r="T38" s="1611"/>
      <c r="U38" s="1611"/>
      <c r="V38" s="1611"/>
      <c r="W38" s="1611"/>
      <c r="X38" s="1611"/>
      <c r="Y38" s="1611"/>
      <c r="Z38" s="1611"/>
      <c r="AA38" s="1611"/>
      <c r="AB38" s="1611"/>
      <c r="AC38" s="1611"/>
      <c r="AD38" s="1611"/>
      <c r="AE38" s="1611"/>
      <c r="AF38" s="1611"/>
      <c r="AG38" s="1611"/>
      <c r="AH38" s="1611"/>
      <c r="AI38" s="1611"/>
      <c r="AJ38" s="1611"/>
      <c r="AK38" s="1611"/>
      <c r="AL38" s="1611"/>
      <c r="AM38" s="1611"/>
      <c r="AN38" s="1611"/>
      <c r="AO38" s="1611"/>
      <c r="AP38" s="1611"/>
      <c r="AQ38" s="1611"/>
      <c r="AR38" s="1611"/>
      <c r="AS38" s="1611"/>
      <c r="AT38" s="1611"/>
      <c r="AU38" s="1611"/>
      <c r="AV38" s="1611"/>
      <c r="AW38" s="1611"/>
      <c r="AX38" s="1611"/>
      <c r="AY38" s="1611"/>
      <c r="AZ38" s="1611"/>
      <c r="BA38" s="1611"/>
      <c r="BB38" s="1611"/>
    </row>
    <row r="39" spans="2:54" ht="10.5" customHeight="1" x14ac:dyDescent="0.2">
      <c r="B39" s="1612">
        <v>24</v>
      </c>
      <c r="C39" s="1613"/>
      <c r="D39" s="1613"/>
      <c r="E39" s="1480"/>
      <c r="F39" s="1480"/>
      <c r="G39" s="1480"/>
      <c r="H39" s="1480"/>
      <c r="I39" s="1480"/>
      <c r="J39" s="1617"/>
      <c r="K39" s="1611"/>
      <c r="L39" s="1611"/>
      <c r="M39" s="1611"/>
      <c r="N39" s="1611"/>
      <c r="O39" s="1611"/>
      <c r="P39" s="1611"/>
      <c r="Q39" s="1611"/>
      <c r="R39" s="1611"/>
      <c r="S39" s="1611"/>
      <c r="T39" s="1611"/>
      <c r="U39" s="1611"/>
      <c r="V39" s="1611"/>
      <c r="W39" s="1611"/>
      <c r="X39" s="1611"/>
      <c r="Y39" s="1611"/>
      <c r="Z39" s="1611"/>
      <c r="AA39" s="1611"/>
      <c r="AB39" s="1611"/>
      <c r="AC39" s="1611"/>
      <c r="AD39" s="1611"/>
      <c r="AE39" s="1611"/>
      <c r="AF39" s="1611"/>
      <c r="AG39" s="1611"/>
      <c r="AH39" s="1611"/>
      <c r="AI39" s="1611"/>
      <c r="AJ39" s="1611"/>
      <c r="AK39" s="1611"/>
      <c r="AL39" s="1611"/>
      <c r="AM39" s="1611"/>
      <c r="AN39" s="1611"/>
      <c r="AO39" s="1611"/>
      <c r="AP39" s="1611"/>
      <c r="AQ39" s="1611"/>
      <c r="AR39" s="1611"/>
      <c r="AS39" s="1611"/>
      <c r="AT39" s="1611"/>
      <c r="AU39" s="1611"/>
      <c r="AV39" s="1611"/>
      <c r="AW39" s="1611"/>
      <c r="AX39" s="1611"/>
      <c r="AY39" s="1611"/>
      <c r="AZ39" s="1611"/>
      <c r="BA39" s="1611"/>
      <c r="BB39" s="1611"/>
    </row>
    <row r="40" spans="2:54" ht="10.5" customHeight="1" x14ac:dyDescent="0.2">
      <c r="B40" s="1612">
        <v>25</v>
      </c>
      <c r="C40" s="1613"/>
      <c r="D40" s="1613"/>
      <c r="E40" s="1480"/>
      <c r="F40" s="1480"/>
      <c r="G40" s="1480"/>
      <c r="H40" s="1480"/>
      <c r="I40" s="1480"/>
      <c r="J40" s="1617"/>
      <c r="K40" s="1611"/>
      <c r="L40" s="1611"/>
      <c r="M40" s="1611"/>
      <c r="N40" s="1611"/>
      <c r="O40" s="1611"/>
      <c r="P40" s="1611"/>
      <c r="Q40" s="1611"/>
      <c r="R40" s="1611"/>
      <c r="S40" s="1611"/>
      <c r="T40" s="1611"/>
      <c r="U40" s="1611"/>
      <c r="V40" s="1611"/>
      <c r="W40" s="1611"/>
      <c r="X40" s="1611"/>
      <c r="Y40" s="1611"/>
      <c r="Z40" s="1611"/>
      <c r="AA40" s="1611"/>
      <c r="AB40" s="1611"/>
      <c r="AC40" s="1611"/>
      <c r="AD40" s="1611"/>
      <c r="AE40" s="1611"/>
      <c r="AF40" s="1611"/>
      <c r="AG40" s="1611"/>
      <c r="AH40" s="1611"/>
      <c r="AI40" s="1611"/>
      <c r="AJ40" s="1611"/>
      <c r="AK40" s="1611"/>
      <c r="AL40" s="1611"/>
      <c r="AM40" s="1611"/>
      <c r="AN40" s="1611"/>
      <c r="AO40" s="1611"/>
      <c r="AP40" s="1611"/>
      <c r="AQ40" s="1611"/>
      <c r="AR40" s="1611"/>
      <c r="AS40" s="1611"/>
      <c r="AT40" s="1611"/>
      <c r="AU40" s="1611"/>
      <c r="AV40" s="1611"/>
      <c r="AW40" s="1611"/>
      <c r="AX40" s="1611"/>
      <c r="AY40" s="1611"/>
      <c r="AZ40" s="1611"/>
      <c r="BA40" s="1611"/>
      <c r="BB40" s="1611"/>
    </row>
    <row r="41" spans="2:54" ht="10.5" customHeight="1" x14ac:dyDescent="0.2">
      <c r="B41" s="1612">
        <v>26</v>
      </c>
      <c r="C41" s="1613"/>
      <c r="D41" s="1613"/>
      <c r="E41" s="1480"/>
      <c r="F41" s="1480"/>
      <c r="G41" s="1480"/>
      <c r="H41" s="1480"/>
      <c r="I41" s="1480"/>
      <c r="J41" s="1617"/>
      <c r="K41" s="1611"/>
      <c r="L41" s="1611"/>
      <c r="M41" s="1611"/>
      <c r="N41" s="1611"/>
      <c r="O41" s="1611"/>
      <c r="P41" s="1611"/>
      <c r="Q41" s="1611"/>
      <c r="R41" s="1611"/>
      <c r="S41" s="1611"/>
      <c r="T41" s="1611"/>
      <c r="U41" s="1611"/>
      <c r="V41" s="1611"/>
      <c r="W41" s="1611"/>
      <c r="X41" s="1611"/>
      <c r="Y41" s="1611"/>
      <c r="Z41" s="1611"/>
      <c r="AA41" s="1611"/>
      <c r="AB41" s="1611"/>
      <c r="AC41" s="1611"/>
      <c r="AD41" s="1611"/>
      <c r="AE41" s="1611"/>
      <c r="AF41" s="1611"/>
      <c r="AG41" s="1611"/>
      <c r="AH41" s="1611"/>
      <c r="AI41" s="1611"/>
      <c r="AJ41" s="1611"/>
      <c r="AK41" s="1611"/>
      <c r="AL41" s="1611"/>
      <c r="AM41" s="1611"/>
      <c r="AN41" s="1611"/>
      <c r="AO41" s="1611"/>
      <c r="AP41" s="1611"/>
      <c r="AQ41" s="1611"/>
      <c r="AR41" s="1611"/>
      <c r="AS41" s="1611"/>
      <c r="AT41" s="1611"/>
      <c r="AU41" s="1611"/>
      <c r="AV41" s="1611"/>
      <c r="AW41" s="1611"/>
      <c r="AX41" s="1611"/>
      <c r="AY41" s="1611"/>
      <c r="AZ41" s="1611"/>
      <c r="BA41" s="1611"/>
      <c r="BB41" s="1611"/>
    </row>
    <row r="42" spans="2:54" ht="10.5" customHeight="1" x14ac:dyDescent="0.2">
      <c r="B42" s="1614" t="s">
        <v>82</v>
      </c>
      <c r="C42" s="1615"/>
      <c r="D42" s="1615"/>
      <c r="E42" s="1615"/>
      <c r="F42" s="1615"/>
      <c r="G42" s="1615"/>
      <c r="H42" s="1615"/>
      <c r="I42" s="1615"/>
      <c r="J42" s="1615"/>
      <c r="K42" s="1615"/>
      <c r="L42" s="1615"/>
      <c r="M42" s="1615"/>
      <c r="N42" s="1615"/>
      <c r="O42" s="1615"/>
      <c r="P42" s="1615"/>
      <c r="Q42" s="1615"/>
      <c r="R42" s="1615"/>
      <c r="S42" s="1615"/>
      <c r="T42" s="1615"/>
      <c r="U42" s="1615"/>
      <c r="V42" s="1615"/>
      <c r="W42" s="1615"/>
      <c r="X42" s="1615"/>
      <c r="Y42" s="1615"/>
      <c r="Z42" s="1615"/>
      <c r="AA42" s="1615"/>
      <c r="AB42" s="1615"/>
      <c r="AC42" s="1615"/>
      <c r="AD42" s="1615"/>
      <c r="AE42" s="1615"/>
      <c r="AF42" s="1615"/>
      <c r="AG42" s="1615"/>
      <c r="AH42" s="1615"/>
      <c r="AI42" s="1615"/>
      <c r="AJ42" s="1615"/>
      <c r="AK42" s="1615"/>
      <c r="AL42" s="1615"/>
      <c r="AM42" s="1615"/>
      <c r="AN42" s="1615"/>
      <c r="AO42" s="1615"/>
      <c r="AP42" s="1615"/>
      <c r="AQ42" s="1615"/>
      <c r="AR42" s="1615"/>
      <c r="AS42" s="1615"/>
      <c r="AT42" s="1615"/>
      <c r="AU42" s="1615"/>
      <c r="AV42" s="1615"/>
      <c r="AW42" s="1615"/>
      <c r="AX42" s="1615"/>
      <c r="AY42" s="1615"/>
      <c r="AZ42" s="1615"/>
      <c r="BA42" s="1615"/>
      <c r="BB42" s="1616"/>
    </row>
    <row r="43" spans="2:54" ht="10.5" customHeight="1" x14ac:dyDescent="0.2">
      <c r="B43" s="1612">
        <v>27</v>
      </c>
      <c r="C43" s="1613"/>
      <c r="D43" s="1613"/>
      <c r="E43" s="1480"/>
      <c r="F43" s="1480"/>
      <c r="G43" s="1480"/>
      <c r="H43" s="1480"/>
      <c r="I43" s="1480"/>
      <c r="J43" s="1617"/>
      <c r="K43" s="1611"/>
      <c r="L43" s="1611"/>
      <c r="M43" s="1611"/>
      <c r="N43" s="1611"/>
      <c r="O43" s="1611"/>
      <c r="P43" s="1611"/>
      <c r="Q43" s="1611"/>
      <c r="R43" s="1611"/>
      <c r="S43" s="1611"/>
      <c r="T43" s="1611"/>
      <c r="U43" s="1611"/>
      <c r="V43" s="1611"/>
      <c r="W43" s="1611"/>
      <c r="X43" s="1611"/>
      <c r="Y43" s="1611"/>
      <c r="Z43" s="1611"/>
      <c r="AA43" s="1611"/>
      <c r="AB43" s="1611"/>
      <c r="AC43" s="1611"/>
      <c r="AD43" s="1611"/>
      <c r="AE43" s="1611"/>
      <c r="AF43" s="1611"/>
      <c r="AG43" s="1611"/>
      <c r="AH43" s="1611"/>
      <c r="AI43" s="1611"/>
      <c r="AJ43" s="1611"/>
      <c r="AK43" s="1611"/>
      <c r="AL43" s="1611"/>
      <c r="AM43" s="1611"/>
      <c r="AN43" s="1611"/>
      <c r="AO43" s="1611"/>
      <c r="AP43" s="1611"/>
      <c r="AQ43" s="1611"/>
      <c r="AR43" s="1611"/>
      <c r="AS43" s="1611"/>
      <c r="AT43" s="1611"/>
      <c r="AU43" s="1611"/>
      <c r="AV43" s="1611"/>
      <c r="AW43" s="1611"/>
      <c r="AX43" s="1611"/>
      <c r="AY43" s="1611"/>
      <c r="AZ43" s="1611"/>
      <c r="BA43" s="1611"/>
      <c r="BB43" s="1611"/>
    </row>
    <row r="44" spans="2:54" ht="10.5" customHeight="1" x14ac:dyDescent="0.2">
      <c r="B44" s="1612">
        <v>28</v>
      </c>
      <c r="C44" s="1613"/>
      <c r="D44" s="1613"/>
      <c r="E44" s="1480"/>
      <c r="F44" s="1480"/>
      <c r="G44" s="1480"/>
      <c r="H44" s="1480"/>
      <c r="I44" s="1480"/>
      <c r="J44" s="1617"/>
      <c r="K44" s="1611"/>
      <c r="L44" s="1611"/>
      <c r="M44" s="1611"/>
      <c r="N44" s="1611"/>
      <c r="O44" s="1611"/>
      <c r="P44" s="1611"/>
      <c r="Q44" s="1611"/>
      <c r="R44" s="1611"/>
      <c r="S44" s="1611"/>
      <c r="T44" s="1611"/>
      <c r="U44" s="1611"/>
      <c r="V44" s="1611"/>
      <c r="W44" s="1611"/>
      <c r="X44" s="1611"/>
      <c r="Y44" s="1611"/>
      <c r="Z44" s="1611"/>
      <c r="AA44" s="1611"/>
      <c r="AB44" s="1611"/>
      <c r="AC44" s="1611"/>
      <c r="AD44" s="1611"/>
      <c r="AE44" s="1611"/>
      <c r="AF44" s="1611"/>
      <c r="AG44" s="1611"/>
      <c r="AH44" s="1611"/>
      <c r="AI44" s="1611"/>
      <c r="AJ44" s="1611"/>
      <c r="AK44" s="1611"/>
      <c r="AL44" s="1611"/>
      <c r="AM44" s="1611"/>
      <c r="AN44" s="1611"/>
      <c r="AO44" s="1611"/>
      <c r="AP44" s="1611"/>
      <c r="AQ44" s="1611"/>
      <c r="AR44" s="1611"/>
      <c r="AS44" s="1611"/>
      <c r="AT44" s="1611"/>
      <c r="AU44" s="1611"/>
      <c r="AV44" s="1611"/>
      <c r="AW44" s="1611"/>
      <c r="AX44" s="1611"/>
      <c r="AY44" s="1611"/>
      <c r="AZ44" s="1611"/>
      <c r="BA44" s="1611"/>
      <c r="BB44" s="1611"/>
    </row>
    <row r="45" spans="2:54" ht="10.5" customHeight="1" x14ac:dyDescent="0.2">
      <c r="B45" s="1612">
        <v>29</v>
      </c>
      <c r="C45" s="1613"/>
      <c r="D45" s="1613"/>
      <c r="E45" s="1480"/>
      <c r="F45" s="1480"/>
      <c r="G45" s="1480"/>
      <c r="H45" s="1480"/>
      <c r="I45" s="1480"/>
      <c r="J45" s="1617"/>
      <c r="K45" s="1611"/>
      <c r="L45" s="1611"/>
      <c r="M45" s="1611"/>
      <c r="N45" s="1611"/>
      <c r="O45" s="1611"/>
      <c r="P45" s="1611"/>
      <c r="Q45" s="1611"/>
      <c r="R45" s="1611"/>
      <c r="S45" s="1611"/>
      <c r="T45" s="1611"/>
      <c r="U45" s="1611"/>
      <c r="V45" s="1611"/>
      <c r="W45" s="1611"/>
      <c r="X45" s="1611"/>
      <c r="Y45" s="1611"/>
      <c r="Z45" s="1611"/>
      <c r="AA45" s="1611"/>
      <c r="AB45" s="1611"/>
      <c r="AC45" s="1611"/>
      <c r="AD45" s="1611"/>
      <c r="AE45" s="1611"/>
      <c r="AF45" s="1611"/>
      <c r="AG45" s="1611"/>
      <c r="AH45" s="1611"/>
      <c r="AI45" s="1611"/>
      <c r="AJ45" s="1611"/>
      <c r="AK45" s="1611"/>
      <c r="AL45" s="1611"/>
      <c r="AM45" s="1611"/>
      <c r="AN45" s="1611"/>
      <c r="AO45" s="1611"/>
      <c r="AP45" s="1611"/>
      <c r="AQ45" s="1611"/>
      <c r="AR45" s="1611"/>
      <c r="AS45" s="1611"/>
      <c r="AT45" s="1611"/>
      <c r="AU45" s="1611"/>
      <c r="AV45" s="1611"/>
      <c r="AW45" s="1611"/>
      <c r="AX45" s="1611"/>
      <c r="AY45" s="1611"/>
      <c r="AZ45" s="1611"/>
      <c r="BA45" s="1611"/>
      <c r="BB45" s="1611"/>
    </row>
    <row r="46" spans="2:54" ht="10.5" customHeight="1" x14ac:dyDescent="0.2">
      <c r="B46" s="1612">
        <v>30</v>
      </c>
      <c r="C46" s="1613"/>
      <c r="D46" s="1613"/>
      <c r="E46" s="1480"/>
      <c r="F46" s="1480"/>
      <c r="G46" s="1480"/>
      <c r="H46" s="1480"/>
      <c r="I46" s="1480"/>
      <c r="J46" s="1617"/>
      <c r="K46" s="1611"/>
      <c r="L46" s="1611"/>
      <c r="M46" s="1611"/>
      <c r="N46" s="1611"/>
      <c r="O46" s="1611"/>
      <c r="P46" s="1611"/>
      <c r="Q46" s="1611"/>
      <c r="R46" s="1611"/>
      <c r="S46" s="1611"/>
      <c r="T46" s="1611"/>
      <c r="U46" s="1611"/>
      <c r="V46" s="1611"/>
      <c r="W46" s="1611"/>
      <c r="X46" s="1611"/>
      <c r="Y46" s="1611"/>
      <c r="Z46" s="1611"/>
      <c r="AA46" s="1611"/>
      <c r="AB46" s="1611"/>
      <c r="AC46" s="1611"/>
      <c r="AD46" s="1611"/>
      <c r="AE46" s="1611"/>
      <c r="AF46" s="1611"/>
      <c r="AG46" s="1611"/>
      <c r="AH46" s="1611"/>
      <c r="AI46" s="1611"/>
      <c r="AJ46" s="1611"/>
      <c r="AK46" s="1611"/>
      <c r="AL46" s="1611"/>
      <c r="AM46" s="1611"/>
      <c r="AN46" s="1611"/>
      <c r="AO46" s="1611"/>
      <c r="AP46" s="1611"/>
      <c r="AQ46" s="1611"/>
      <c r="AR46" s="1611"/>
      <c r="AS46" s="1611"/>
      <c r="AT46" s="1611"/>
      <c r="AU46" s="1611"/>
      <c r="AV46" s="1611"/>
      <c r="AW46" s="1611"/>
      <c r="AX46" s="1611"/>
      <c r="AY46" s="1611"/>
      <c r="AZ46" s="1611"/>
      <c r="BA46" s="1611"/>
      <c r="BB46" s="1611"/>
    </row>
    <row r="47" spans="2:54" ht="10.5" customHeight="1" x14ac:dyDescent="0.2">
      <c r="B47" s="1612">
        <v>31</v>
      </c>
      <c r="C47" s="1613"/>
      <c r="D47" s="1613"/>
      <c r="E47" s="1480"/>
      <c r="F47" s="1480"/>
      <c r="G47" s="1480"/>
      <c r="H47" s="1480"/>
      <c r="I47" s="1480"/>
      <c r="J47" s="1617"/>
      <c r="K47" s="1611"/>
      <c r="L47" s="1611"/>
      <c r="M47" s="1611"/>
      <c r="N47" s="1611"/>
      <c r="O47" s="1611"/>
      <c r="P47" s="1611"/>
      <c r="Q47" s="1611"/>
      <c r="R47" s="1611"/>
      <c r="S47" s="1611"/>
      <c r="T47" s="1611"/>
      <c r="U47" s="1611"/>
      <c r="V47" s="1611"/>
      <c r="W47" s="1611"/>
      <c r="X47" s="1611"/>
      <c r="Y47" s="1611"/>
      <c r="Z47" s="1611"/>
      <c r="AA47" s="1611"/>
      <c r="AB47" s="1611"/>
      <c r="AC47" s="1611"/>
      <c r="AD47" s="1611"/>
      <c r="AE47" s="1611"/>
      <c r="AF47" s="1611"/>
      <c r="AG47" s="1611"/>
      <c r="AH47" s="1611"/>
      <c r="AI47" s="1611"/>
      <c r="AJ47" s="1611"/>
      <c r="AK47" s="1611"/>
      <c r="AL47" s="1611"/>
      <c r="AM47" s="1611"/>
      <c r="AN47" s="1611"/>
      <c r="AO47" s="1611"/>
      <c r="AP47" s="1611"/>
      <c r="AQ47" s="1611"/>
      <c r="AR47" s="1611"/>
      <c r="AS47" s="1611"/>
      <c r="AT47" s="1611"/>
      <c r="AU47" s="1611"/>
      <c r="AV47" s="1611"/>
      <c r="AW47" s="1611"/>
      <c r="AX47" s="1611"/>
      <c r="AY47" s="1611"/>
      <c r="AZ47" s="1611"/>
      <c r="BA47" s="1611"/>
      <c r="BB47" s="1611"/>
    </row>
    <row r="48" spans="2:54" ht="10.5" customHeight="1" x14ac:dyDescent="0.2">
      <c r="B48" s="1614" t="s">
        <v>82</v>
      </c>
      <c r="C48" s="1615"/>
      <c r="D48" s="1615"/>
      <c r="E48" s="1615"/>
      <c r="F48" s="1615"/>
      <c r="G48" s="1615"/>
      <c r="H48" s="1615"/>
      <c r="I48" s="1615"/>
      <c r="J48" s="1615"/>
      <c r="K48" s="1615"/>
      <c r="L48" s="1615"/>
      <c r="M48" s="1615"/>
      <c r="N48" s="1615"/>
      <c r="O48" s="1615"/>
      <c r="P48" s="1615"/>
      <c r="Q48" s="1615"/>
      <c r="R48" s="1615"/>
      <c r="S48" s="1615"/>
      <c r="T48" s="1615"/>
      <c r="U48" s="1615"/>
      <c r="V48" s="1615"/>
      <c r="W48" s="1615"/>
      <c r="X48" s="1615"/>
      <c r="Y48" s="1615"/>
      <c r="Z48" s="1615"/>
      <c r="AA48" s="1615"/>
      <c r="AB48" s="1615"/>
      <c r="AC48" s="1615"/>
      <c r="AD48" s="1615"/>
      <c r="AE48" s="1615"/>
      <c r="AF48" s="1615"/>
      <c r="AG48" s="1615"/>
      <c r="AH48" s="1615"/>
      <c r="AI48" s="1615"/>
      <c r="AJ48" s="1615"/>
      <c r="AK48" s="1615"/>
      <c r="AL48" s="1615"/>
      <c r="AM48" s="1615"/>
      <c r="AN48" s="1615"/>
      <c r="AO48" s="1615"/>
      <c r="AP48" s="1615"/>
      <c r="AQ48" s="1615"/>
      <c r="AR48" s="1615"/>
      <c r="AS48" s="1615"/>
      <c r="AT48" s="1615"/>
      <c r="AU48" s="1615"/>
      <c r="AV48" s="1615"/>
      <c r="AW48" s="1615"/>
      <c r="AX48" s="1615"/>
      <c r="AY48" s="1615"/>
      <c r="AZ48" s="1615"/>
      <c r="BA48" s="1615"/>
      <c r="BB48" s="1616"/>
    </row>
    <row r="49" spans="2:54" ht="3" customHeight="1" x14ac:dyDescent="0.2">
      <c r="B49" s="738"/>
      <c r="C49" s="723"/>
      <c r="D49" s="723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  <c r="Q49" s="739"/>
      <c r="R49" s="739"/>
      <c r="S49" s="739"/>
      <c r="T49" s="739"/>
      <c r="U49" s="739"/>
      <c r="V49" s="739"/>
      <c r="W49" s="739"/>
      <c r="X49" s="739"/>
      <c r="Y49" s="739"/>
      <c r="Z49" s="739"/>
      <c r="AA49" s="739"/>
      <c r="AB49" s="739"/>
      <c r="AC49" s="739"/>
      <c r="AD49" s="739"/>
      <c r="AE49" s="739"/>
      <c r="AF49" s="739"/>
      <c r="AG49" s="739"/>
      <c r="AH49" s="739"/>
      <c r="AI49" s="739"/>
      <c r="AJ49" s="739"/>
      <c r="AK49" s="739"/>
      <c r="AL49" s="739"/>
      <c r="AM49" s="739"/>
      <c r="AN49" s="739"/>
      <c r="AO49" s="739"/>
      <c r="AP49" s="739"/>
      <c r="AQ49" s="739"/>
      <c r="AR49" s="739"/>
      <c r="AS49" s="739"/>
      <c r="AT49" s="739"/>
      <c r="AU49" s="739"/>
      <c r="AV49" s="739"/>
      <c r="AW49" s="739"/>
      <c r="AX49" s="739"/>
      <c r="AY49" s="739"/>
      <c r="AZ49" s="739"/>
      <c r="BA49" s="739"/>
      <c r="BB49" s="740"/>
    </row>
    <row r="50" spans="2:54" ht="9.75" customHeight="1" x14ac:dyDescent="0.2">
      <c r="B50" s="1864" t="s">
        <v>254</v>
      </c>
      <c r="C50" s="1865"/>
      <c r="D50" s="1865"/>
      <c r="E50" s="1865"/>
      <c r="F50" s="1865"/>
      <c r="G50" s="1865"/>
      <c r="H50" s="757"/>
      <c r="I50" s="741"/>
      <c r="J50" s="740"/>
      <c r="L50" s="1641" t="s">
        <v>54</v>
      </c>
      <c r="M50" s="1642"/>
      <c r="N50" s="1642"/>
      <c r="O50" s="1643"/>
      <c r="P50" s="743"/>
      <c r="Q50" s="739"/>
      <c r="R50" s="739"/>
      <c r="S50" s="739"/>
      <c r="T50" s="739"/>
      <c r="U50" s="739"/>
      <c r="V50" s="739"/>
      <c r="W50" s="739"/>
      <c r="X50" s="739"/>
      <c r="Y50" s="739"/>
      <c r="Z50" s="739"/>
      <c r="AA50" s="739"/>
      <c r="AB50" s="739"/>
      <c r="AC50" s="739"/>
      <c r="AD50" s="739"/>
      <c r="AE50" s="739"/>
      <c r="AF50" s="739"/>
      <c r="AG50" s="739"/>
      <c r="AH50" s="739"/>
      <c r="AI50" s="739"/>
      <c r="AJ50" s="739"/>
      <c r="AK50" s="739"/>
      <c r="AL50" s="739"/>
      <c r="AM50" s="739"/>
      <c r="AN50" s="739"/>
      <c r="AO50" s="739"/>
      <c r="AP50" s="739"/>
      <c r="AQ50" s="739"/>
      <c r="AR50" s="739"/>
      <c r="AS50" s="739"/>
      <c r="AT50" s="739"/>
      <c r="AU50" s="739"/>
      <c r="AV50" s="739"/>
      <c r="AW50" s="739"/>
      <c r="AX50" s="739"/>
      <c r="BB50" s="106"/>
    </row>
    <row r="51" spans="2:54" ht="12" customHeight="1" x14ac:dyDescent="0.2">
      <c r="B51" s="743" t="s">
        <v>274</v>
      </c>
      <c r="C51" s="758"/>
      <c r="D51" s="758"/>
      <c r="E51" s="758"/>
      <c r="F51" s="745"/>
      <c r="G51" s="1863" t="str">
        <f>IF('INGRESO DE DATOS'!E161&lt;&gt;"",'INGRESO DE DATOS'!E161,"")</f>
        <v/>
      </c>
      <c r="H51" s="1863"/>
      <c r="I51" s="1863"/>
      <c r="J51" s="759"/>
      <c r="L51" s="1596" t="s">
        <v>83</v>
      </c>
      <c r="M51" s="1493"/>
      <c r="N51" s="1493"/>
      <c r="O51" s="1597"/>
      <c r="P51" s="743"/>
      <c r="Q51" s="760"/>
      <c r="R51" s="1860"/>
      <c r="S51" s="1861"/>
      <c r="T51" s="1861"/>
      <c r="U51" s="1862"/>
      <c r="V51" s="760"/>
      <c r="W51" s="760"/>
      <c r="X51" s="760"/>
      <c r="Y51" s="760"/>
      <c r="Z51" s="760"/>
      <c r="AA51" s="760"/>
      <c r="AB51" s="760"/>
      <c r="AC51" s="1860"/>
      <c r="AD51" s="1861"/>
      <c r="AE51" s="1861"/>
      <c r="AF51" s="1862"/>
      <c r="AG51" s="760"/>
      <c r="AH51" s="760"/>
      <c r="AI51" s="760"/>
      <c r="AJ51" s="739"/>
      <c r="AK51" s="739"/>
      <c r="AL51" s="739"/>
      <c r="AM51" s="739"/>
      <c r="AN51" s="1860"/>
      <c r="AO51" s="1861"/>
      <c r="AP51" s="1861"/>
      <c r="AQ51" s="1862"/>
      <c r="AR51" s="739"/>
      <c r="AS51" s="739"/>
      <c r="AX51" s="739"/>
      <c r="AY51" s="1860"/>
      <c r="AZ51" s="1861"/>
      <c r="BA51" s="1861"/>
      <c r="BB51" s="1862"/>
    </row>
    <row r="52" spans="2:54" ht="12" customHeight="1" x14ac:dyDescent="0.2">
      <c r="B52" s="743" t="s">
        <v>275</v>
      </c>
      <c r="C52" s="758"/>
      <c r="D52" s="758"/>
      <c r="E52" s="758"/>
      <c r="F52" s="745"/>
      <c r="G52" s="1863" t="str">
        <f>IF('INGRESO DE DATOS'!E165&lt;&gt;"",'INGRESO DE DATOS'!E165,"")</f>
        <v/>
      </c>
      <c r="H52" s="1863"/>
      <c r="I52" s="1863"/>
      <c r="J52" s="759"/>
      <c r="L52" s="1596" t="s">
        <v>84</v>
      </c>
      <c r="M52" s="1493"/>
      <c r="N52" s="1493"/>
      <c r="O52" s="1597"/>
      <c r="P52" s="743"/>
      <c r="Q52" s="760"/>
      <c r="R52" s="1860"/>
      <c r="S52" s="1861"/>
      <c r="T52" s="1861"/>
      <c r="U52" s="1862"/>
      <c r="V52" s="760"/>
      <c r="W52" s="760"/>
      <c r="X52" s="760"/>
      <c r="Y52" s="760"/>
      <c r="Z52" s="760"/>
      <c r="AA52" s="760"/>
      <c r="AB52" s="760"/>
      <c r="AC52" s="1860"/>
      <c r="AD52" s="1861"/>
      <c r="AE52" s="1861"/>
      <c r="AF52" s="1862"/>
      <c r="AG52" s="760"/>
      <c r="AH52" s="760"/>
      <c r="AI52" s="760"/>
      <c r="AJ52" s="739"/>
      <c r="AK52" s="739"/>
      <c r="AL52" s="739"/>
      <c r="AM52" s="739"/>
      <c r="AN52" s="1860"/>
      <c r="AO52" s="1861"/>
      <c r="AP52" s="1861"/>
      <c r="AQ52" s="1862"/>
      <c r="AR52" s="739"/>
      <c r="AS52" s="739"/>
      <c r="AX52" s="739"/>
      <c r="AY52" s="1860"/>
      <c r="AZ52" s="1861"/>
      <c r="BA52" s="1861"/>
      <c r="BB52" s="1862"/>
    </row>
    <row r="53" spans="2:54" ht="12" customHeight="1" x14ac:dyDescent="0.2">
      <c r="B53" s="743" t="s">
        <v>275</v>
      </c>
      <c r="C53" s="758"/>
      <c r="D53" s="758"/>
      <c r="E53" s="758"/>
      <c r="F53" s="745"/>
      <c r="G53" s="1863" t="str">
        <f>IF('INGRESO DE DATOS'!E169&lt;&gt;"",'INGRESO DE DATOS'!E169,"")</f>
        <v/>
      </c>
      <c r="H53" s="1863"/>
      <c r="I53" s="1863"/>
      <c r="J53" s="759"/>
      <c r="L53" s="1596" t="s">
        <v>85</v>
      </c>
      <c r="M53" s="1493"/>
      <c r="N53" s="1493"/>
      <c r="O53" s="1597"/>
      <c r="P53" s="743"/>
      <c r="Q53" s="760"/>
      <c r="R53" s="1860"/>
      <c r="S53" s="1861"/>
      <c r="T53" s="1861"/>
      <c r="U53" s="1862"/>
      <c r="V53" s="760"/>
      <c r="W53" s="760"/>
      <c r="X53" s="760"/>
      <c r="Y53" s="760"/>
      <c r="Z53" s="760"/>
      <c r="AA53" s="760"/>
      <c r="AB53" s="760"/>
      <c r="AC53" s="1860"/>
      <c r="AD53" s="1861"/>
      <c r="AE53" s="1861"/>
      <c r="AF53" s="1862"/>
      <c r="AG53" s="760"/>
      <c r="AH53" s="760"/>
      <c r="AI53" s="760"/>
      <c r="AJ53" s="739"/>
      <c r="AK53" s="739"/>
      <c r="AL53" s="739"/>
      <c r="AM53" s="739"/>
      <c r="AN53" s="1860"/>
      <c r="AO53" s="1861"/>
      <c r="AP53" s="1861"/>
      <c r="AQ53" s="1862"/>
      <c r="AR53" s="739"/>
      <c r="AS53" s="739"/>
      <c r="AX53" s="739"/>
      <c r="AY53" s="1860"/>
      <c r="AZ53" s="1861"/>
      <c r="BA53" s="1861"/>
      <c r="BB53" s="1862"/>
    </row>
    <row r="54" spans="2:54" ht="12" customHeight="1" x14ac:dyDescent="0.2">
      <c r="B54" s="743" t="s">
        <v>276</v>
      </c>
      <c r="C54" s="758"/>
      <c r="D54" s="758"/>
      <c r="E54" s="758"/>
      <c r="F54" s="745"/>
      <c r="G54" s="1863" t="str">
        <f>IF('INGRESO DE DATOS'!E173&lt;&gt;"",'INGRESO DE DATOS'!E173,"")</f>
        <v/>
      </c>
      <c r="H54" s="1863"/>
      <c r="I54" s="1863"/>
      <c r="J54" s="759"/>
      <c r="L54" s="1596" t="s">
        <v>70</v>
      </c>
      <c r="M54" s="1493"/>
      <c r="N54" s="1493"/>
      <c r="O54" s="1597"/>
      <c r="P54" s="743"/>
      <c r="Q54" s="760"/>
      <c r="R54" s="1860"/>
      <c r="S54" s="1861"/>
      <c r="T54" s="1861"/>
      <c r="U54" s="1862"/>
      <c r="V54" s="760"/>
      <c r="W54" s="760"/>
      <c r="X54" s="760"/>
      <c r="Y54" s="760"/>
      <c r="Z54" s="760"/>
      <c r="AA54" s="760"/>
      <c r="AB54" s="760"/>
      <c r="AC54" s="1860"/>
      <c r="AD54" s="1861"/>
      <c r="AE54" s="1861"/>
      <c r="AF54" s="1862"/>
      <c r="AG54" s="760"/>
      <c r="AH54" s="760"/>
      <c r="AI54" s="760"/>
      <c r="AJ54" s="739"/>
      <c r="AK54" s="739"/>
      <c r="AL54" s="739"/>
      <c r="AM54" s="739"/>
      <c r="AN54" s="1860"/>
      <c r="AO54" s="1861"/>
      <c r="AP54" s="1861"/>
      <c r="AQ54" s="1862"/>
      <c r="AR54" s="739"/>
      <c r="AS54" s="739"/>
      <c r="AX54" s="739"/>
      <c r="AY54" s="1860"/>
      <c r="AZ54" s="1861"/>
      <c r="BA54" s="1861"/>
      <c r="BB54" s="1862"/>
    </row>
    <row r="55" spans="2:54" ht="2.25" customHeight="1" x14ac:dyDescent="0.2">
      <c r="B55" s="746"/>
      <c r="D55" s="747"/>
      <c r="E55" s="748"/>
      <c r="F55" s="748"/>
      <c r="G55" s="748"/>
      <c r="H55" s="748"/>
      <c r="I55" s="748"/>
      <c r="J55" s="749"/>
      <c r="M55" s="761"/>
      <c r="N55" s="739"/>
      <c r="O55" s="739"/>
      <c r="P55" s="739"/>
      <c r="Q55" s="739"/>
      <c r="R55" s="739"/>
      <c r="S55" s="739"/>
      <c r="T55" s="739"/>
      <c r="U55" s="739"/>
      <c r="V55" s="739"/>
      <c r="W55" s="739"/>
      <c r="X55" s="739"/>
      <c r="Y55" s="739"/>
      <c r="Z55" s="739"/>
      <c r="AA55" s="739"/>
      <c r="AB55" s="739"/>
      <c r="AC55" s="739"/>
      <c r="AD55" s="739"/>
      <c r="AE55" s="739"/>
      <c r="AF55" s="739"/>
      <c r="AG55" s="739"/>
      <c r="AH55" s="739"/>
      <c r="AI55" s="739"/>
      <c r="AJ55" s="739"/>
      <c r="AK55" s="739"/>
      <c r="AL55" s="739"/>
      <c r="AM55" s="739"/>
      <c r="AN55" s="739"/>
      <c r="AO55" s="739"/>
      <c r="AP55" s="739"/>
      <c r="AQ55" s="739"/>
      <c r="AR55" s="739"/>
      <c r="AS55" s="739"/>
      <c r="AT55" s="739"/>
      <c r="AU55" s="739"/>
      <c r="AV55" s="739"/>
      <c r="AW55" s="739"/>
      <c r="AX55" s="739"/>
      <c r="AY55" s="739"/>
      <c r="AZ55" s="739"/>
      <c r="BA55" s="739"/>
      <c r="BB55" s="749"/>
    </row>
    <row r="56" spans="2:54" ht="15" customHeight="1" x14ac:dyDescent="0.2">
      <c r="B56" s="627"/>
      <c r="C56" s="628" t="s">
        <v>55</v>
      </c>
      <c r="D56" s="628"/>
      <c r="E56" s="628"/>
      <c r="F56" s="628"/>
      <c r="G56" s="628"/>
      <c r="H56" s="628"/>
      <c r="I56" s="1861"/>
      <c r="J56" s="1861"/>
      <c r="K56" s="1861"/>
      <c r="L56" s="1861"/>
      <c r="M56" s="1861"/>
      <c r="N56" s="1861"/>
      <c r="O56" s="1861"/>
      <c r="P56" s="1861"/>
      <c r="Q56" s="1861"/>
      <c r="R56" s="1861"/>
      <c r="S56" s="1861"/>
      <c r="T56" s="1861"/>
      <c r="U56" s="1861"/>
      <c r="V56" s="1861"/>
      <c r="W56" s="1861"/>
      <c r="X56" s="1861"/>
      <c r="Y56" s="1861"/>
      <c r="Z56" s="1861"/>
      <c r="AA56" s="1861"/>
      <c r="AB56" s="1861"/>
      <c r="AC56" s="1861"/>
      <c r="AD56" s="1861"/>
      <c r="AE56" s="1861"/>
      <c r="AF56" s="1861"/>
      <c r="AG56" s="1861"/>
      <c r="AH56" s="1861"/>
      <c r="AI56" s="1861"/>
      <c r="AJ56" s="1861"/>
      <c r="AK56" s="1861"/>
      <c r="AL56" s="1861"/>
      <c r="AM56" s="1861"/>
      <c r="AN56" s="1861"/>
      <c r="AO56" s="1861"/>
      <c r="AP56" s="1861"/>
      <c r="AQ56" s="1861"/>
      <c r="AR56" s="1861"/>
      <c r="AS56" s="1861"/>
      <c r="AT56" s="1861"/>
      <c r="AU56" s="1861"/>
      <c r="AV56" s="1861"/>
      <c r="AW56" s="1861"/>
      <c r="AX56" s="1861"/>
      <c r="AY56" s="1861"/>
      <c r="AZ56" s="1861"/>
      <c r="BA56" s="1861"/>
      <c r="BB56" s="34"/>
    </row>
    <row r="57" spans="2:54" ht="15" customHeight="1" x14ac:dyDescent="0.2">
      <c r="B57" s="629"/>
      <c r="C57" s="1861"/>
      <c r="D57" s="1861"/>
      <c r="E57" s="1861"/>
      <c r="F57" s="1861"/>
      <c r="G57" s="1861"/>
      <c r="H57" s="1861"/>
      <c r="I57" s="1861"/>
      <c r="J57" s="1861"/>
      <c r="K57" s="1861"/>
      <c r="L57" s="1861"/>
      <c r="M57" s="1861"/>
      <c r="N57" s="1861"/>
      <c r="O57" s="1861"/>
      <c r="P57" s="1861"/>
      <c r="Q57" s="1861"/>
      <c r="R57" s="1861"/>
      <c r="S57" s="1861"/>
      <c r="T57" s="1861"/>
      <c r="U57" s="1861"/>
      <c r="V57" s="1861"/>
      <c r="W57" s="1861"/>
      <c r="X57" s="1861"/>
      <c r="Y57" s="1861"/>
      <c r="Z57" s="1861"/>
      <c r="AA57" s="1861"/>
      <c r="AB57" s="1861"/>
      <c r="AC57" s="1861"/>
      <c r="AD57" s="1861"/>
      <c r="AE57" s="1861"/>
      <c r="AF57" s="1861"/>
      <c r="AG57" s="1861"/>
      <c r="AH57" s="1861"/>
      <c r="AI57" s="1861"/>
      <c r="AJ57" s="1861"/>
      <c r="AK57" s="1861"/>
      <c r="AL57" s="1861"/>
      <c r="AM57" s="1861"/>
      <c r="AN57" s="1861"/>
      <c r="AO57" s="1861"/>
      <c r="AP57" s="1861"/>
      <c r="AQ57" s="1861"/>
      <c r="AR57" s="1861"/>
      <c r="AS57" s="1861"/>
      <c r="AT57" s="1861"/>
      <c r="AU57" s="1861"/>
      <c r="AV57" s="1861"/>
      <c r="AW57" s="1861"/>
      <c r="AX57" s="1861"/>
      <c r="AY57" s="1861"/>
      <c r="AZ57" s="1861"/>
      <c r="BA57" s="1861"/>
      <c r="BB57" s="106"/>
    </row>
    <row r="58" spans="2:54" ht="3" customHeight="1" x14ac:dyDescent="0.2">
      <c r="B58" s="629"/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1484"/>
      <c r="U58" s="1484"/>
      <c r="V58" s="1484"/>
      <c r="W58" s="1484"/>
      <c r="X58" s="1484"/>
      <c r="Y58" s="1484"/>
      <c r="Z58" s="1484"/>
      <c r="AA58" s="1484"/>
      <c r="AB58" s="1484"/>
      <c r="AC58" s="1484"/>
      <c r="AD58" s="1484"/>
      <c r="AE58" s="1484"/>
      <c r="AF58" s="1484"/>
      <c r="AG58" s="1484"/>
      <c r="AH58" s="1484"/>
      <c r="AI58" s="1484"/>
      <c r="AJ58" s="1484"/>
      <c r="AK58" s="1484"/>
      <c r="AL58" s="1484"/>
      <c r="AM58" s="1484"/>
      <c r="AN58" s="1484"/>
      <c r="AO58" s="1484"/>
      <c r="AP58" s="1484"/>
      <c r="AQ58" s="1484"/>
      <c r="AR58" s="1484"/>
      <c r="AS58" s="1484"/>
      <c r="AT58" s="1484"/>
      <c r="AU58" s="1484"/>
      <c r="AV58" s="1484"/>
      <c r="AW58" s="1484"/>
      <c r="AX58" s="1484"/>
      <c r="AY58" s="1484"/>
      <c r="AZ58" s="1484"/>
      <c r="BA58" s="1484"/>
      <c r="BB58" s="106"/>
    </row>
    <row r="59" spans="2:54" ht="2.25" customHeight="1" x14ac:dyDescent="0.2">
      <c r="B59" s="633"/>
      <c r="C59" s="634"/>
      <c r="D59" s="634"/>
      <c r="E59" s="634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4"/>
      <c r="R59" s="634"/>
      <c r="S59" s="634"/>
      <c r="T59" s="634"/>
      <c r="U59" s="634"/>
      <c r="V59" s="634"/>
      <c r="W59" s="634"/>
      <c r="X59" s="634"/>
      <c r="Y59" s="634"/>
      <c r="Z59" s="634"/>
      <c r="AA59" s="634"/>
      <c r="AB59" s="634"/>
      <c r="AC59" s="634"/>
      <c r="AD59" s="634"/>
      <c r="AE59" s="634"/>
      <c r="AF59" s="634"/>
      <c r="AG59" s="634"/>
      <c r="AH59" s="634"/>
      <c r="AI59" s="634"/>
      <c r="AJ59" s="634"/>
      <c r="AK59" s="634"/>
      <c r="AL59" s="634"/>
      <c r="AM59" s="634"/>
      <c r="AN59" s="634"/>
      <c r="AO59" s="634"/>
      <c r="AP59" s="634"/>
      <c r="AQ59" s="634"/>
      <c r="AR59" s="634"/>
      <c r="AS59" s="634"/>
      <c r="AT59" s="634"/>
      <c r="AU59" s="634"/>
      <c r="AV59" s="634"/>
      <c r="AW59" s="634"/>
      <c r="AX59" s="634"/>
      <c r="AY59" s="634"/>
      <c r="AZ59" s="634"/>
      <c r="BA59" s="634"/>
      <c r="BB59" s="34"/>
    </row>
    <row r="60" spans="2:54" ht="9.75" customHeight="1" x14ac:dyDescent="0.2">
      <c r="B60" s="635"/>
      <c r="C60" s="636" t="s">
        <v>86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637" t="s">
        <v>61</v>
      </c>
      <c r="S60" s="637"/>
      <c r="T60" s="637"/>
      <c r="U60" s="637"/>
      <c r="V60" s="637"/>
      <c r="W60" s="637"/>
      <c r="X60" s="637"/>
      <c r="Y60" s="637"/>
      <c r="Z60" s="637"/>
      <c r="AA60" s="637"/>
      <c r="AB60" s="637"/>
      <c r="AC60" s="637"/>
      <c r="AD60" s="637"/>
      <c r="AE60" s="637"/>
      <c r="AF60" s="637"/>
      <c r="AG60" s="637"/>
      <c r="AH60" s="38"/>
      <c r="AI60" s="38"/>
      <c r="AJ60" s="38"/>
      <c r="AK60" s="38"/>
      <c r="AL60" s="38"/>
      <c r="AM60" s="38"/>
      <c r="AN60" s="638"/>
      <c r="AO60" s="638"/>
      <c r="AP60" s="638"/>
      <c r="AQ60" s="638"/>
      <c r="AR60" s="638"/>
      <c r="AS60" s="638"/>
      <c r="AT60" s="638"/>
      <c r="AU60" s="38"/>
      <c r="AV60" s="1492" t="s">
        <v>87</v>
      </c>
      <c r="AW60" s="1493"/>
      <c r="AX60" s="1493"/>
      <c r="AY60" s="1493"/>
      <c r="AZ60" s="1493"/>
      <c r="BA60" s="1494"/>
      <c r="BB60" s="106"/>
    </row>
    <row r="61" spans="2:54" ht="9.75" customHeight="1" x14ac:dyDescent="0.2">
      <c r="B61" s="635"/>
      <c r="C61" s="1858" t="str">
        <f>IF('INGRESO DE DATOS'!C203&lt;&gt;"",'INGRESO DE DATOS'!C203,"")</f>
        <v/>
      </c>
      <c r="D61" s="1858"/>
      <c r="E61" s="1858"/>
      <c r="F61" s="1858"/>
      <c r="G61" s="1858"/>
      <c r="H61" s="1858"/>
      <c r="I61" s="1858"/>
      <c r="J61" s="1858"/>
      <c r="K61" s="1858"/>
      <c r="L61" s="1858"/>
      <c r="M61" s="1858"/>
      <c r="N61" s="1858"/>
      <c r="O61" s="1858"/>
      <c r="P61" s="762"/>
      <c r="Q61" s="753"/>
      <c r="R61" s="1859"/>
      <c r="S61" s="1859"/>
      <c r="T61" s="1859"/>
      <c r="U61" s="1859"/>
      <c r="V61" s="1859"/>
      <c r="W61" s="1859"/>
      <c r="X61" s="1859"/>
      <c r="Y61" s="1859"/>
      <c r="Z61" s="1859"/>
      <c r="AA61" s="1859"/>
      <c r="AB61" s="1859"/>
      <c r="AC61" s="1859"/>
      <c r="AD61" s="1859"/>
      <c r="AE61" s="1859"/>
      <c r="AF61" s="1859"/>
      <c r="AG61" s="1859"/>
      <c r="AH61" s="1859"/>
      <c r="AI61" s="1859"/>
      <c r="AJ61" s="1859"/>
      <c r="AK61" s="1859"/>
      <c r="AL61" s="1859"/>
      <c r="AM61" s="1859"/>
      <c r="AN61" s="1859"/>
      <c r="AO61" s="1859"/>
      <c r="AP61" s="1859"/>
      <c r="AQ61" s="1859"/>
      <c r="AR61" s="1859"/>
      <c r="AS61" s="1859"/>
      <c r="AT61" s="639"/>
      <c r="AU61" s="640"/>
      <c r="AV61" s="1496" t="s">
        <v>72</v>
      </c>
      <c r="AW61" s="1497"/>
      <c r="AX61" s="1497"/>
      <c r="AY61" s="1497"/>
      <c r="AZ61" s="1497"/>
      <c r="BA61" s="1498"/>
      <c r="BB61" s="106"/>
    </row>
    <row r="62" spans="2:54" ht="9.75" customHeight="1" x14ac:dyDescent="0.2">
      <c r="B62" s="635"/>
      <c r="C62" s="1499" t="s">
        <v>88</v>
      </c>
      <c r="D62" s="1499"/>
      <c r="E62" s="1499"/>
      <c r="F62" s="1499"/>
      <c r="G62" s="1499"/>
      <c r="H62" s="1499"/>
      <c r="I62" s="1499"/>
      <c r="J62" s="1499"/>
      <c r="K62" s="1499"/>
      <c r="L62" s="1499"/>
      <c r="M62" s="1499"/>
      <c r="N62" s="1499"/>
      <c r="O62" s="1499"/>
      <c r="P62" s="638"/>
      <c r="Q62" s="38"/>
      <c r="R62" s="1499" t="s">
        <v>88</v>
      </c>
      <c r="S62" s="1499"/>
      <c r="T62" s="1499"/>
      <c r="U62" s="1499"/>
      <c r="V62" s="1499"/>
      <c r="W62" s="1499"/>
      <c r="X62" s="1499"/>
      <c r="Y62" s="1499"/>
      <c r="Z62" s="1499"/>
      <c r="AA62" s="1499"/>
      <c r="AB62" s="1499"/>
      <c r="AC62" s="1499"/>
      <c r="AD62" s="1499"/>
      <c r="AE62" s="1499"/>
      <c r="AF62" s="1499"/>
      <c r="AG62" s="1499"/>
      <c r="AH62" s="1499"/>
      <c r="AI62" s="1499"/>
      <c r="AJ62" s="1499"/>
      <c r="AK62" s="1499"/>
      <c r="AL62" s="1499"/>
      <c r="AM62" s="1499"/>
      <c r="AN62" s="1499"/>
      <c r="AO62" s="1499"/>
      <c r="AP62" s="1499"/>
      <c r="AQ62" s="1499"/>
      <c r="AR62" s="1499"/>
      <c r="AS62" s="1499"/>
      <c r="AT62" s="640"/>
      <c r="AU62" s="640"/>
      <c r="AV62" s="1860"/>
      <c r="AW62" s="1861"/>
      <c r="AX62" s="1861"/>
      <c r="AY62" s="1861"/>
      <c r="AZ62" s="1861"/>
      <c r="BA62" s="1862"/>
      <c r="BB62" s="106"/>
    </row>
    <row r="63" spans="2:54" ht="3" customHeight="1" x14ac:dyDescent="0.2">
      <c r="B63" s="641"/>
      <c r="C63" s="642"/>
      <c r="D63" s="643"/>
      <c r="E63" s="642"/>
      <c r="F63" s="642"/>
      <c r="G63" s="643"/>
      <c r="H63" s="643"/>
      <c r="I63" s="643"/>
      <c r="J63" s="642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  <c r="V63" s="642"/>
      <c r="W63" s="642"/>
      <c r="X63" s="642"/>
      <c r="Y63" s="642"/>
      <c r="Z63" s="642"/>
      <c r="AA63" s="642"/>
      <c r="AB63" s="642"/>
      <c r="AC63" s="642"/>
      <c r="AD63" s="642"/>
      <c r="AE63" s="642"/>
      <c r="AF63" s="642"/>
      <c r="AG63" s="642"/>
      <c r="AH63" s="642"/>
      <c r="AI63" s="642"/>
      <c r="AJ63" s="642"/>
      <c r="AK63" s="642"/>
      <c r="AL63" s="642"/>
      <c r="AM63" s="642"/>
      <c r="AN63" s="642"/>
      <c r="AO63" s="642"/>
      <c r="AP63" s="642"/>
      <c r="AQ63" s="642"/>
      <c r="AR63" s="644"/>
      <c r="AS63" s="644"/>
      <c r="AT63" s="644"/>
      <c r="AU63" s="644"/>
      <c r="AV63" s="644"/>
      <c r="AW63" s="644"/>
      <c r="AX63" s="644"/>
      <c r="AY63" s="644"/>
      <c r="AZ63" s="644"/>
      <c r="BA63" s="644"/>
      <c r="BB63" s="645"/>
    </row>
    <row r="64" spans="2:54" s="646" customFormat="1" ht="9" customHeight="1" x14ac:dyDescent="0.15">
      <c r="B64" s="1490" t="s">
        <v>290</v>
      </c>
      <c r="C64" s="1490"/>
      <c r="D64" s="1490"/>
      <c r="E64" s="1490"/>
      <c r="F64" s="1490"/>
      <c r="G64" s="1490"/>
      <c r="H64" s="1490"/>
      <c r="I64" s="1490"/>
      <c r="J64" s="1490"/>
      <c r="K64" s="1490"/>
      <c r="L64" s="1490"/>
      <c r="M64" s="1490"/>
      <c r="N64" s="1490"/>
      <c r="O64" s="1490"/>
      <c r="P64" s="751"/>
      <c r="AY64" s="1491" t="s">
        <v>334</v>
      </c>
      <c r="AZ64" s="1491"/>
      <c r="BA64" s="1491"/>
      <c r="BB64" s="1491"/>
    </row>
  </sheetData>
  <sheetProtection formatCells="0"/>
  <mergeCells count="505">
    <mergeCell ref="L51:O51"/>
    <mergeCell ref="R51:U51"/>
    <mergeCell ref="AC51:AF51"/>
    <mergeCell ref="AN51:AQ51"/>
    <mergeCell ref="AY51:BB51"/>
    <mergeCell ref="B47:D47"/>
    <mergeCell ref="E47:J47"/>
    <mergeCell ref="B46:D46"/>
    <mergeCell ref="E46:J46"/>
    <mergeCell ref="K46:M46"/>
    <mergeCell ref="N46:Q46"/>
    <mergeCell ref="K47:M47"/>
    <mergeCell ref="N47:Q47"/>
    <mergeCell ref="R46:U46"/>
    <mergeCell ref="R47:U47"/>
    <mergeCell ref="B45:D45"/>
    <mergeCell ref="E45:J45"/>
    <mergeCell ref="B44:D44"/>
    <mergeCell ref="E44:J44"/>
    <mergeCell ref="K44:M44"/>
    <mergeCell ref="N44:Q44"/>
    <mergeCell ref="R44:U44"/>
    <mergeCell ref="V44:X44"/>
    <mergeCell ref="Y44:AB44"/>
    <mergeCell ref="K45:M45"/>
    <mergeCell ref="N45:Q45"/>
    <mergeCell ref="R45:U45"/>
    <mergeCell ref="V45:X45"/>
    <mergeCell ref="Y45:AB45"/>
    <mergeCell ref="B43:D43"/>
    <mergeCell ref="E43:J43"/>
    <mergeCell ref="B42:BB42"/>
    <mergeCell ref="K43:M43"/>
    <mergeCell ref="N43:Q43"/>
    <mergeCell ref="R43:U43"/>
    <mergeCell ref="V43:X43"/>
    <mergeCell ref="Y43:AB43"/>
    <mergeCell ref="AC43:AF43"/>
    <mergeCell ref="AG43:AI43"/>
    <mergeCell ref="AJ43:AM43"/>
    <mergeCell ref="AN43:AQ43"/>
    <mergeCell ref="AR43:AT43"/>
    <mergeCell ref="AU43:AX43"/>
    <mergeCell ref="AY43:BB43"/>
    <mergeCell ref="B41:D41"/>
    <mergeCell ref="E41:J41"/>
    <mergeCell ref="B40:D40"/>
    <mergeCell ref="E40:J40"/>
    <mergeCell ref="K40:M40"/>
    <mergeCell ref="N40:Q40"/>
    <mergeCell ref="R40:U40"/>
    <mergeCell ref="V40:X40"/>
    <mergeCell ref="Y40:AB40"/>
    <mergeCell ref="K41:M41"/>
    <mergeCell ref="N41:Q41"/>
    <mergeCell ref="R41:U41"/>
    <mergeCell ref="V41:X41"/>
    <mergeCell ref="Y41:AB41"/>
    <mergeCell ref="B39:D39"/>
    <mergeCell ref="E39:J39"/>
    <mergeCell ref="B38:D38"/>
    <mergeCell ref="E38:J38"/>
    <mergeCell ref="K38:M38"/>
    <mergeCell ref="N38:Q38"/>
    <mergeCell ref="K39:M39"/>
    <mergeCell ref="N39:Q39"/>
    <mergeCell ref="R38:U38"/>
    <mergeCell ref="R39:U39"/>
    <mergeCell ref="B37:D37"/>
    <mergeCell ref="E37:J37"/>
    <mergeCell ref="B36:BB36"/>
    <mergeCell ref="K37:M37"/>
    <mergeCell ref="N37:Q37"/>
    <mergeCell ref="R37:U37"/>
    <mergeCell ref="V37:X37"/>
    <mergeCell ref="Y37:AB37"/>
    <mergeCell ref="AC37:AF37"/>
    <mergeCell ref="AG37:AI37"/>
    <mergeCell ref="AJ37:AM37"/>
    <mergeCell ref="AN37:AQ37"/>
    <mergeCell ref="AR37:AT37"/>
    <mergeCell ref="AU37:AX37"/>
    <mergeCell ref="AY37:BB37"/>
    <mergeCell ref="B35:D35"/>
    <mergeCell ref="E35:J35"/>
    <mergeCell ref="B34:D34"/>
    <mergeCell ref="E34:J34"/>
    <mergeCell ref="K34:M34"/>
    <mergeCell ref="N34:Q34"/>
    <mergeCell ref="R34:U34"/>
    <mergeCell ref="V34:X34"/>
    <mergeCell ref="Y34:AB34"/>
    <mergeCell ref="K35:M35"/>
    <mergeCell ref="N35:Q35"/>
    <mergeCell ref="R35:U35"/>
    <mergeCell ref="V35:X35"/>
    <mergeCell ref="Y35:AB35"/>
    <mergeCell ref="B33:D33"/>
    <mergeCell ref="E33:J33"/>
    <mergeCell ref="B32:D32"/>
    <mergeCell ref="E32:J32"/>
    <mergeCell ref="K32:M32"/>
    <mergeCell ref="N32:Q32"/>
    <mergeCell ref="R32:U32"/>
    <mergeCell ref="V32:X32"/>
    <mergeCell ref="Y32:AB32"/>
    <mergeCell ref="B31:D31"/>
    <mergeCell ref="E31:J31"/>
    <mergeCell ref="B30:BB30"/>
    <mergeCell ref="K31:M31"/>
    <mergeCell ref="N31:Q31"/>
    <mergeCell ref="R31:U31"/>
    <mergeCell ref="V31:X31"/>
    <mergeCell ref="Y31:AB31"/>
    <mergeCell ref="AC31:AF31"/>
    <mergeCell ref="AG31:AI31"/>
    <mergeCell ref="AJ31:AM31"/>
    <mergeCell ref="AN31:AQ31"/>
    <mergeCell ref="AR31:AT31"/>
    <mergeCell ref="AU31:AX31"/>
    <mergeCell ref="AY31:BB31"/>
    <mergeCell ref="B29:D29"/>
    <mergeCell ref="E29:J29"/>
    <mergeCell ref="AR29:AT29"/>
    <mergeCell ref="AU29:AX29"/>
    <mergeCell ref="AY29:BB29"/>
    <mergeCell ref="B28:D28"/>
    <mergeCell ref="E28:J28"/>
    <mergeCell ref="K28:M28"/>
    <mergeCell ref="N28:Q28"/>
    <mergeCell ref="R28:U28"/>
    <mergeCell ref="V28:X28"/>
    <mergeCell ref="Y28:AB28"/>
    <mergeCell ref="AN28:AQ28"/>
    <mergeCell ref="AR28:AT28"/>
    <mergeCell ref="AU28:AX28"/>
    <mergeCell ref="AC28:AF28"/>
    <mergeCell ref="AG28:AI28"/>
    <mergeCell ref="AJ28:AM28"/>
    <mergeCell ref="AY28:BB28"/>
    <mergeCell ref="K29:M29"/>
    <mergeCell ref="N29:Q29"/>
    <mergeCell ref="R29:U29"/>
    <mergeCell ref="V29:X29"/>
    <mergeCell ref="Y29:AB29"/>
    <mergeCell ref="B27:D27"/>
    <mergeCell ref="E27:J27"/>
    <mergeCell ref="B26:D26"/>
    <mergeCell ref="E26:J26"/>
    <mergeCell ref="K26:M26"/>
    <mergeCell ref="N26:Q26"/>
    <mergeCell ref="R26:U26"/>
    <mergeCell ref="V26:X26"/>
    <mergeCell ref="Y26:AB26"/>
    <mergeCell ref="B25:D25"/>
    <mergeCell ref="E25:J25"/>
    <mergeCell ref="B24:BB24"/>
    <mergeCell ref="K25:M25"/>
    <mergeCell ref="N25:Q25"/>
    <mergeCell ref="R25:U25"/>
    <mergeCell ref="V25:X25"/>
    <mergeCell ref="Y25:AB25"/>
    <mergeCell ref="AC25:AF25"/>
    <mergeCell ref="AG25:AI25"/>
    <mergeCell ref="AJ25:AM25"/>
    <mergeCell ref="AN25:AQ25"/>
    <mergeCell ref="AR25:AT25"/>
    <mergeCell ref="AU25:AX25"/>
    <mergeCell ref="AY25:BB25"/>
    <mergeCell ref="B23:D23"/>
    <mergeCell ref="E23:J23"/>
    <mergeCell ref="AR23:AT23"/>
    <mergeCell ref="AU23:AX23"/>
    <mergeCell ref="AY23:BB23"/>
    <mergeCell ref="B22:D22"/>
    <mergeCell ref="E22:J22"/>
    <mergeCell ref="K22:M22"/>
    <mergeCell ref="N22:Q22"/>
    <mergeCell ref="R22:U22"/>
    <mergeCell ref="V22:X22"/>
    <mergeCell ref="Y22:AB22"/>
    <mergeCell ref="AN22:AQ22"/>
    <mergeCell ref="AR22:AT22"/>
    <mergeCell ref="AU22:AX22"/>
    <mergeCell ref="AC22:AF22"/>
    <mergeCell ref="AG22:AI22"/>
    <mergeCell ref="AJ22:AM22"/>
    <mergeCell ref="AY22:BB22"/>
    <mergeCell ref="K23:M23"/>
    <mergeCell ref="N23:Q23"/>
    <mergeCell ref="R23:U23"/>
    <mergeCell ref="V23:X23"/>
    <mergeCell ref="Y23:AB23"/>
    <mergeCell ref="B21:D21"/>
    <mergeCell ref="E21:J21"/>
    <mergeCell ref="B20:D20"/>
    <mergeCell ref="E20:J20"/>
    <mergeCell ref="K20:M20"/>
    <mergeCell ref="N20:Q20"/>
    <mergeCell ref="R20:U20"/>
    <mergeCell ref="V20:X20"/>
    <mergeCell ref="Y20:AB20"/>
    <mergeCell ref="K21:M21"/>
    <mergeCell ref="N21:Q21"/>
    <mergeCell ref="R21:U21"/>
    <mergeCell ref="V21:X21"/>
    <mergeCell ref="Y21:AB21"/>
    <mergeCell ref="B16:D16"/>
    <mergeCell ref="E16:J16"/>
    <mergeCell ref="K17:M17"/>
    <mergeCell ref="N17:Q17"/>
    <mergeCell ref="R17:U17"/>
    <mergeCell ref="V17:X17"/>
    <mergeCell ref="K16:M16"/>
    <mergeCell ref="N16:Q16"/>
    <mergeCell ref="R16:U16"/>
    <mergeCell ref="V16:X16"/>
    <mergeCell ref="B15:D15"/>
    <mergeCell ref="E15:J15"/>
    <mergeCell ref="B14:D14"/>
    <mergeCell ref="E14:J14"/>
    <mergeCell ref="K15:M15"/>
    <mergeCell ref="N15:Q15"/>
    <mergeCell ref="R15:U15"/>
    <mergeCell ref="V15:X15"/>
    <mergeCell ref="Y15:AB15"/>
    <mergeCell ref="K14:M14"/>
    <mergeCell ref="N14:Q14"/>
    <mergeCell ref="B13:D13"/>
    <mergeCell ref="E13:J13"/>
    <mergeCell ref="B12:D12"/>
    <mergeCell ref="E12:J12"/>
    <mergeCell ref="K13:M13"/>
    <mergeCell ref="N13:Q13"/>
    <mergeCell ref="R13:U13"/>
    <mergeCell ref="V13:X13"/>
    <mergeCell ref="Y13:AB13"/>
    <mergeCell ref="B2:E4"/>
    <mergeCell ref="F2:AP3"/>
    <mergeCell ref="B10:D11"/>
    <mergeCell ref="E10:J11"/>
    <mergeCell ref="K11:M11"/>
    <mergeCell ref="N11:Q11"/>
    <mergeCell ref="R11:U11"/>
    <mergeCell ref="V11:X11"/>
    <mergeCell ref="Y11:AB11"/>
    <mergeCell ref="AC11:AF11"/>
    <mergeCell ref="AG11:AI11"/>
    <mergeCell ref="AJ11:AM11"/>
    <mergeCell ref="AN11:AQ11"/>
    <mergeCell ref="AQ2:AU2"/>
    <mergeCell ref="AR11:AT11"/>
    <mergeCell ref="AU11:AX11"/>
    <mergeCell ref="AV2:BB2"/>
    <mergeCell ref="AQ3:AU3"/>
    <mergeCell ref="AV3:BB3"/>
    <mergeCell ref="F4:AP4"/>
    <mergeCell ref="AQ4:AU4"/>
    <mergeCell ref="AV4:BB4"/>
    <mergeCell ref="K10:U10"/>
    <mergeCell ref="V10:AF10"/>
    <mergeCell ref="AG10:AQ10"/>
    <mergeCell ref="AR10:BB10"/>
    <mergeCell ref="AY11:BB11"/>
    <mergeCell ref="K12:M12"/>
    <mergeCell ref="N12:Q12"/>
    <mergeCell ref="R12:U12"/>
    <mergeCell ref="V12:X12"/>
    <mergeCell ref="Y12:AB12"/>
    <mergeCell ref="AC12:AF12"/>
    <mergeCell ref="AG12:AI12"/>
    <mergeCell ref="AJ12:AM12"/>
    <mergeCell ref="AN12:AQ12"/>
    <mergeCell ref="AR12:AT12"/>
    <mergeCell ref="AU12:AX12"/>
    <mergeCell ref="AY12:BB12"/>
    <mergeCell ref="R14:U14"/>
    <mergeCell ref="V14:X14"/>
    <mergeCell ref="Y14:AB14"/>
    <mergeCell ref="AC14:AF14"/>
    <mergeCell ref="AC13:AF13"/>
    <mergeCell ref="AG13:AI13"/>
    <mergeCell ref="AJ13:AM13"/>
    <mergeCell ref="Y16:AB16"/>
    <mergeCell ref="AC16:AF16"/>
    <mergeCell ref="AC15:AF15"/>
    <mergeCell ref="AG15:AI15"/>
    <mergeCell ref="AJ15:AM15"/>
    <mergeCell ref="AG14:AI14"/>
    <mergeCell ref="AJ14:AM14"/>
    <mergeCell ref="AG16:AI16"/>
    <mergeCell ref="AJ16:AM16"/>
    <mergeCell ref="AN13:AQ13"/>
    <mergeCell ref="AR13:AT13"/>
    <mergeCell ref="AU13:AX13"/>
    <mergeCell ref="AY13:BB13"/>
    <mergeCell ref="AU14:AX14"/>
    <mergeCell ref="AY14:BB14"/>
    <mergeCell ref="AR19:AT19"/>
    <mergeCell ref="AU19:AX19"/>
    <mergeCell ref="AN17:AQ17"/>
    <mergeCell ref="AR17:AT17"/>
    <mergeCell ref="AY16:BB16"/>
    <mergeCell ref="AN15:AQ15"/>
    <mergeCell ref="AR15:AT15"/>
    <mergeCell ref="AU15:AX15"/>
    <mergeCell ref="AN14:AQ14"/>
    <mergeCell ref="AR14:AT14"/>
    <mergeCell ref="AY15:BB15"/>
    <mergeCell ref="AN16:AQ16"/>
    <mergeCell ref="AU17:AX17"/>
    <mergeCell ref="AY17:BB17"/>
    <mergeCell ref="B18:BB18"/>
    <mergeCell ref="K19:M19"/>
    <mergeCell ref="N19:Q19"/>
    <mergeCell ref="R19:U19"/>
    <mergeCell ref="B17:D17"/>
    <mergeCell ref="E17:J17"/>
    <mergeCell ref="AJ17:AM17"/>
    <mergeCell ref="B19:D19"/>
    <mergeCell ref="E19:J19"/>
    <mergeCell ref="AC19:AF19"/>
    <mergeCell ref="AG19:AI19"/>
    <mergeCell ref="AJ19:AM19"/>
    <mergeCell ref="AN19:AQ19"/>
    <mergeCell ref="V19:X19"/>
    <mergeCell ref="Y19:AB19"/>
    <mergeCell ref="Y17:AB17"/>
    <mergeCell ref="AC17:AF17"/>
    <mergeCell ref="AG17:AI17"/>
    <mergeCell ref="AR16:AT16"/>
    <mergeCell ref="AU16:AX16"/>
    <mergeCell ref="AC21:AF21"/>
    <mergeCell ref="AJ21:AM21"/>
    <mergeCell ref="AN21:AQ21"/>
    <mergeCell ref="AR21:AT21"/>
    <mergeCell ref="AU21:AX21"/>
    <mergeCell ref="AY21:BB21"/>
    <mergeCell ref="AN20:AQ20"/>
    <mergeCell ref="AR20:AT20"/>
    <mergeCell ref="AU20:AX20"/>
    <mergeCell ref="AY20:BB20"/>
    <mergeCell ref="AC20:AF20"/>
    <mergeCell ref="AG20:AI20"/>
    <mergeCell ref="AJ20:AM20"/>
    <mergeCell ref="AG21:AI21"/>
    <mergeCell ref="AY19:BB19"/>
    <mergeCell ref="AC23:AF23"/>
    <mergeCell ref="AG23:AI23"/>
    <mergeCell ref="AJ23:AM23"/>
    <mergeCell ref="AN23:AQ23"/>
    <mergeCell ref="K27:M27"/>
    <mergeCell ref="N27:Q27"/>
    <mergeCell ref="R27:U27"/>
    <mergeCell ref="V27:X27"/>
    <mergeCell ref="Y27:AB27"/>
    <mergeCell ref="AC27:AF27"/>
    <mergeCell ref="AJ27:AM27"/>
    <mergeCell ref="AN27:AQ27"/>
    <mergeCell ref="AR27:AT27"/>
    <mergeCell ref="AU27:AX27"/>
    <mergeCell ref="AY27:BB27"/>
    <mergeCell ref="AN26:AQ26"/>
    <mergeCell ref="AR26:AT26"/>
    <mergeCell ref="AU26:AX26"/>
    <mergeCell ref="AY26:BB26"/>
    <mergeCell ref="AC26:AF26"/>
    <mergeCell ref="AG26:AI26"/>
    <mergeCell ref="AJ26:AM26"/>
    <mergeCell ref="AG27:AI27"/>
    <mergeCell ref="AC29:AF29"/>
    <mergeCell ref="AG29:AI29"/>
    <mergeCell ref="AJ29:AM29"/>
    <mergeCell ref="AN29:AQ29"/>
    <mergeCell ref="K33:M33"/>
    <mergeCell ref="N33:Q33"/>
    <mergeCell ref="R33:U33"/>
    <mergeCell ref="V33:X33"/>
    <mergeCell ref="Y33:AB33"/>
    <mergeCell ref="AC33:AF33"/>
    <mergeCell ref="AC35:AF35"/>
    <mergeCell ref="AR35:AT35"/>
    <mergeCell ref="AY35:BB35"/>
    <mergeCell ref="AC34:AF34"/>
    <mergeCell ref="AG34:AI34"/>
    <mergeCell ref="AJ34:AM34"/>
    <mergeCell ref="AY34:BB34"/>
    <mergeCell ref="AG35:AI35"/>
    <mergeCell ref="AJ35:AM35"/>
    <mergeCell ref="AN35:AQ35"/>
    <mergeCell ref="AU33:AX33"/>
    <mergeCell ref="AY33:BB33"/>
    <mergeCell ref="AN32:AQ32"/>
    <mergeCell ref="AR32:AT32"/>
    <mergeCell ref="AU32:AX32"/>
    <mergeCell ref="AY32:BB32"/>
    <mergeCell ref="AC32:AF32"/>
    <mergeCell ref="AG32:AI32"/>
    <mergeCell ref="AJ32:AM32"/>
    <mergeCell ref="AG33:AI33"/>
    <mergeCell ref="AJ33:AM33"/>
    <mergeCell ref="AN33:AQ33"/>
    <mergeCell ref="AR33:AT33"/>
    <mergeCell ref="V39:X39"/>
    <mergeCell ref="Y39:AB39"/>
    <mergeCell ref="AC39:AF39"/>
    <mergeCell ref="AU39:AX39"/>
    <mergeCell ref="AY39:BB39"/>
    <mergeCell ref="AN38:AQ38"/>
    <mergeCell ref="AR38:AT38"/>
    <mergeCell ref="AU38:AX38"/>
    <mergeCell ref="AY38:BB38"/>
    <mergeCell ref="AC38:AF38"/>
    <mergeCell ref="AG38:AI38"/>
    <mergeCell ref="AJ38:AM38"/>
    <mergeCell ref="V38:X38"/>
    <mergeCell ref="Y38:AB38"/>
    <mergeCell ref="AN34:AQ34"/>
    <mergeCell ref="AR34:AT34"/>
    <mergeCell ref="AU34:AX34"/>
    <mergeCell ref="AR40:AT40"/>
    <mergeCell ref="AU40:AX40"/>
    <mergeCell ref="AG39:AI39"/>
    <mergeCell ref="AJ39:AM39"/>
    <mergeCell ref="AN39:AQ39"/>
    <mergeCell ref="AR39:AT39"/>
    <mergeCell ref="AU35:AX35"/>
    <mergeCell ref="AC41:AF41"/>
    <mergeCell ref="AR41:AT41"/>
    <mergeCell ref="AU41:AX41"/>
    <mergeCell ref="AY41:BB41"/>
    <mergeCell ref="AC40:AF40"/>
    <mergeCell ref="AG40:AI40"/>
    <mergeCell ref="AJ40:AM40"/>
    <mergeCell ref="AY40:BB40"/>
    <mergeCell ref="AG41:AI41"/>
    <mergeCell ref="AJ41:AM41"/>
    <mergeCell ref="AN41:AQ41"/>
    <mergeCell ref="AN40:AQ40"/>
    <mergeCell ref="AC45:AF45"/>
    <mergeCell ref="AU45:AX45"/>
    <mergeCell ref="AY45:BB45"/>
    <mergeCell ref="AN44:AQ44"/>
    <mergeCell ref="AR44:AT44"/>
    <mergeCell ref="AU44:AX44"/>
    <mergeCell ref="AY44:BB44"/>
    <mergeCell ref="AC44:AF44"/>
    <mergeCell ref="AG44:AI44"/>
    <mergeCell ref="AJ44:AM44"/>
    <mergeCell ref="AG45:AI45"/>
    <mergeCell ref="AJ45:AM45"/>
    <mergeCell ref="AN45:AQ45"/>
    <mergeCell ref="AR45:AT45"/>
    <mergeCell ref="R52:U52"/>
    <mergeCell ref="AC52:AF52"/>
    <mergeCell ref="V47:X47"/>
    <mergeCell ref="Y47:AB47"/>
    <mergeCell ref="AC47:AF47"/>
    <mergeCell ref="AR47:AT47"/>
    <mergeCell ref="V46:X46"/>
    <mergeCell ref="Y46:AB46"/>
    <mergeCell ref="G54:I54"/>
    <mergeCell ref="L54:O54"/>
    <mergeCell ref="R54:U54"/>
    <mergeCell ref="AC54:AF54"/>
    <mergeCell ref="G52:I52"/>
    <mergeCell ref="L52:O52"/>
    <mergeCell ref="AN52:AQ52"/>
    <mergeCell ref="G53:I53"/>
    <mergeCell ref="L53:O53"/>
    <mergeCell ref="R53:U53"/>
    <mergeCell ref="AC53:AF53"/>
    <mergeCell ref="AN53:AQ53"/>
    <mergeCell ref="B48:BB48"/>
    <mergeCell ref="B50:G50"/>
    <mergeCell ref="L50:O50"/>
    <mergeCell ref="G51:I51"/>
    <mergeCell ref="AY47:BB47"/>
    <mergeCell ref="AC46:AF46"/>
    <mergeCell ref="AG46:AI46"/>
    <mergeCell ref="AJ46:AM46"/>
    <mergeCell ref="AY46:BB46"/>
    <mergeCell ref="AG47:AI47"/>
    <mergeCell ref="AJ47:AM47"/>
    <mergeCell ref="AN47:AQ47"/>
    <mergeCell ref="AN54:AQ54"/>
    <mergeCell ref="AY54:BB54"/>
    <mergeCell ref="AN46:AQ46"/>
    <mergeCell ref="AR46:AT46"/>
    <mergeCell ref="AU46:AX46"/>
    <mergeCell ref="AU47:AX47"/>
    <mergeCell ref="AY52:BB52"/>
    <mergeCell ref="AY53:BB53"/>
    <mergeCell ref="C62:O62"/>
    <mergeCell ref="R62:AS62"/>
    <mergeCell ref="AV62:BA62"/>
    <mergeCell ref="B64:O64"/>
    <mergeCell ref="AY64:BB64"/>
    <mergeCell ref="C61:O61"/>
    <mergeCell ref="I56:BA56"/>
    <mergeCell ref="C57:BA57"/>
    <mergeCell ref="C58:BA58"/>
    <mergeCell ref="AV60:BA60"/>
    <mergeCell ref="R61:AS61"/>
    <mergeCell ref="AV61:BA61"/>
  </mergeCells>
  <printOptions horizontalCentered="1" verticalCentered="1"/>
  <pageMargins left="0" right="0" top="0" bottom="0" header="0" footer="0"/>
  <pageSetup scale="97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J204"/>
  <sheetViews>
    <sheetView workbookViewId="0"/>
  </sheetViews>
  <sheetFormatPr baseColWidth="10" defaultColWidth="8.42578125" defaultRowHeight="12.75" x14ac:dyDescent="0.2"/>
  <cols>
    <col min="1" max="1" width="3.42578125" customWidth="1"/>
    <col min="2" max="2" width="1.7109375" customWidth="1"/>
    <col min="3" max="7" width="8.140625" customWidth="1"/>
    <col min="8" max="8" width="6.5703125" customWidth="1"/>
    <col min="9" max="9" width="20.5703125" customWidth="1"/>
    <col min="10" max="10" width="3.42578125" customWidth="1"/>
  </cols>
  <sheetData>
    <row r="1" spans="2:10" s="1" customFormat="1" x14ac:dyDescent="0.2"/>
    <row r="2" spans="2:10" s="1" customFormat="1" x14ac:dyDescent="0.2">
      <c r="B2" s="8"/>
      <c r="C2" s="9"/>
      <c r="D2" s="9"/>
      <c r="E2" s="9"/>
      <c r="F2" s="9"/>
      <c r="G2" s="9"/>
      <c r="H2" s="9"/>
      <c r="I2" s="9"/>
      <c r="J2" s="10"/>
    </row>
    <row r="3" spans="2:10" s="1" customFormat="1" x14ac:dyDescent="0.2">
      <c r="B3" s="11"/>
      <c r="C3" s="12" t="s">
        <v>13</v>
      </c>
      <c r="J3" s="13"/>
    </row>
    <row r="4" spans="2:10" s="1" customFormat="1" x14ac:dyDescent="0.2">
      <c r="B4" s="11"/>
      <c r="C4" s="14" t="s">
        <v>14</v>
      </c>
      <c r="J4" s="13"/>
    </row>
    <row r="5" spans="2:10" s="1" customFormat="1" x14ac:dyDescent="0.2">
      <c r="B5" s="11"/>
      <c r="C5" s="15"/>
      <c r="D5" s="15"/>
      <c r="E5" s="15"/>
      <c r="F5" s="15"/>
      <c r="G5" s="15"/>
      <c r="H5" s="15"/>
      <c r="I5" s="15"/>
      <c r="J5" s="13"/>
    </row>
    <row r="6" spans="2:10" s="1" customFormat="1" x14ac:dyDescent="0.2">
      <c r="B6" s="11"/>
      <c r="J6" s="13"/>
    </row>
    <row r="7" spans="2:10" s="1" customFormat="1" x14ac:dyDescent="0.2">
      <c r="B7" s="11"/>
      <c r="J7" s="13"/>
    </row>
    <row r="8" spans="2:10" s="1" customFormat="1" x14ac:dyDescent="0.2">
      <c r="B8" s="11"/>
      <c r="C8" s="16" t="s">
        <v>15</v>
      </c>
      <c r="E8" s="16" t="s">
        <v>16</v>
      </c>
      <c r="G8" s="16" t="s">
        <v>17</v>
      </c>
      <c r="H8" s="4"/>
      <c r="I8" s="16" t="s">
        <v>18</v>
      </c>
      <c r="J8" s="13"/>
    </row>
    <row r="9" spans="2:10" s="1" customFormat="1" x14ac:dyDescent="0.2">
      <c r="B9" s="11"/>
      <c r="C9" s="17" t="e">
        <f>#REF!</f>
        <v>#REF!</v>
      </c>
      <c r="E9" s="17" t="e">
        <f>#REF!</f>
        <v>#REF!</v>
      </c>
      <c r="G9" s="18" t="e">
        <f t="shared" ref="G9:G40" si="0">100-C9-E9</f>
        <v>#REF!</v>
      </c>
      <c r="H9" s="19"/>
      <c r="I9" s="20" t="e">
        <f>'Prog textura 2'!D2</f>
        <v>#REF!</v>
      </c>
      <c r="J9" s="13"/>
    </row>
    <row r="10" spans="2:10" s="1" customFormat="1" x14ac:dyDescent="0.2">
      <c r="B10" s="11"/>
      <c r="C10" s="17" t="e">
        <f>#REF!</f>
        <v>#REF!</v>
      </c>
      <c r="E10" s="17" t="e">
        <f>#REF!</f>
        <v>#REF!</v>
      </c>
      <c r="G10" s="18" t="e">
        <f t="shared" si="0"/>
        <v>#REF!</v>
      </c>
      <c r="I10" s="20" t="e">
        <f>'Prog textura 2'!D3</f>
        <v>#REF!</v>
      </c>
      <c r="J10" s="13"/>
    </row>
    <row r="11" spans="2:10" s="1" customFormat="1" x14ac:dyDescent="0.2">
      <c r="B11" s="11"/>
      <c r="C11" s="17" t="e">
        <f>#REF!</f>
        <v>#REF!</v>
      </c>
      <c r="E11" s="17" t="e">
        <f>#REF!</f>
        <v>#REF!</v>
      </c>
      <c r="G11" s="18" t="e">
        <f t="shared" si="0"/>
        <v>#REF!</v>
      </c>
      <c r="I11" s="20" t="e">
        <f>'Prog textura 2'!D4</f>
        <v>#REF!</v>
      </c>
      <c r="J11" s="13"/>
    </row>
    <row r="12" spans="2:10" s="1" customFormat="1" x14ac:dyDescent="0.2">
      <c r="B12" s="11"/>
      <c r="C12" s="17" t="e">
        <f>#REF!</f>
        <v>#REF!</v>
      </c>
      <c r="E12" s="17" t="e">
        <f>#REF!</f>
        <v>#REF!</v>
      </c>
      <c r="G12" s="18" t="e">
        <f t="shared" si="0"/>
        <v>#REF!</v>
      </c>
      <c r="I12" s="20" t="e">
        <f>'Prog textura 2'!D5</f>
        <v>#REF!</v>
      </c>
      <c r="J12" s="13"/>
    </row>
    <row r="13" spans="2:10" s="1" customFormat="1" x14ac:dyDescent="0.2">
      <c r="B13" s="11"/>
      <c r="C13" s="17" t="e">
        <f>#REF!</f>
        <v>#REF!</v>
      </c>
      <c r="E13" s="17" t="e">
        <f>#REF!</f>
        <v>#REF!</v>
      </c>
      <c r="G13" s="18" t="e">
        <f t="shared" si="0"/>
        <v>#REF!</v>
      </c>
      <c r="I13" s="20" t="e">
        <f>'Prog textura 2'!D6</f>
        <v>#REF!</v>
      </c>
      <c r="J13" s="13"/>
    </row>
    <row r="14" spans="2:10" s="1" customFormat="1" x14ac:dyDescent="0.2">
      <c r="B14" s="11"/>
      <c r="C14" s="17" t="e">
        <f>#REF!</f>
        <v>#REF!</v>
      </c>
      <c r="E14" s="17" t="e">
        <f>#REF!</f>
        <v>#REF!</v>
      </c>
      <c r="G14" s="18" t="e">
        <f t="shared" si="0"/>
        <v>#REF!</v>
      </c>
      <c r="I14" s="20" t="e">
        <f>'Prog textura 2'!D7</f>
        <v>#REF!</v>
      </c>
      <c r="J14" s="13"/>
    </row>
    <row r="15" spans="2:10" s="1" customFormat="1" x14ac:dyDescent="0.2">
      <c r="B15" s="11"/>
      <c r="C15" s="17" t="e">
        <f>#REF!</f>
        <v>#REF!</v>
      </c>
      <c r="E15" s="17" t="e">
        <f>#REF!</f>
        <v>#REF!</v>
      </c>
      <c r="G15" s="18" t="e">
        <f t="shared" si="0"/>
        <v>#REF!</v>
      </c>
      <c r="I15" s="20" t="e">
        <f>'Prog textura 2'!D8</f>
        <v>#REF!</v>
      </c>
      <c r="J15" s="13"/>
    </row>
    <row r="16" spans="2:10" s="1" customFormat="1" x14ac:dyDescent="0.2">
      <c r="B16" s="11"/>
      <c r="C16" s="17" t="e">
        <f>#REF!</f>
        <v>#REF!</v>
      </c>
      <c r="E16" s="17" t="e">
        <f>#REF!</f>
        <v>#REF!</v>
      </c>
      <c r="G16" s="18" t="e">
        <f t="shared" si="0"/>
        <v>#REF!</v>
      </c>
      <c r="I16" s="20" t="e">
        <f>'Prog textura 2'!D9</f>
        <v>#REF!</v>
      </c>
      <c r="J16" s="13"/>
    </row>
    <row r="17" spans="2:10" s="1" customFormat="1" x14ac:dyDescent="0.2">
      <c r="B17" s="11"/>
      <c r="C17" s="17" t="e">
        <f>#REF!</f>
        <v>#REF!</v>
      </c>
      <c r="E17" s="17" t="e">
        <f>#REF!</f>
        <v>#REF!</v>
      </c>
      <c r="G17" s="18" t="e">
        <f t="shared" si="0"/>
        <v>#REF!</v>
      </c>
      <c r="I17" s="20" t="e">
        <f>'Prog textura 2'!D10</f>
        <v>#REF!</v>
      </c>
      <c r="J17" s="13"/>
    </row>
    <row r="18" spans="2:10" s="1" customFormat="1" x14ac:dyDescent="0.2">
      <c r="B18" s="11"/>
      <c r="C18" s="17" t="e">
        <f>#REF!</f>
        <v>#REF!</v>
      </c>
      <c r="E18" s="17" t="e">
        <f>#REF!</f>
        <v>#REF!</v>
      </c>
      <c r="G18" s="18" t="e">
        <f t="shared" si="0"/>
        <v>#REF!</v>
      </c>
      <c r="I18" s="20" t="e">
        <f>'Prog textura 2'!D11</f>
        <v>#REF!</v>
      </c>
      <c r="J18" s="13"/>
    </row>
    <row r="19" spans="2:10" s="1" customFormat="1" x14ac:dyDescent="0.2">
      <c r="B19" s="11"/>
      <c r="C19" s="17" t="e">
        <f>#REF!</f>
        <v>#REF!</v>
      </c>
      <c r="E19" s="17" t="e">
        <f>#REF!</f>
        <v>#REF!</v>
      </c>
      <c r="G19" s="18" t="e">
        <f t="shared" si="0"/>
        <v>#REF!</v>
      </c>
      <c r="I19" s="20" t="e">
        <f>'Prog textura 2'!D12</f>
        <v>#REF!</v>
      </c>
      <c r="J19" s="13"/>
    </row>
    <row r="20" spans="2:10" s="1" customFormat="1" x14ac:dyDescent="0.2">
      <c r="B20" s="11"/>
      <c r="C20" s="17" t="e">
        <f>#REF!</f>
        <v>#REF!</v>
      </c>
      <c r="E20" s="17" t="e">
        <f>#REF!</f>
        <v>#REF!</v>
      </c>
      <c r="G20" s="18" t="e">
        <f t="shared" si="0"/>
        <v>#REF!</v>
      </c>
      <c r="I20" s="20" t="e">
        <f>'Prog textura 2'!D13</f>
        <v>#REF!</v>
      </c>
      <c r="J20" s="13"/>
    </row>
    <row r="21" spans="2:10" s="1" customFormat="1" x14ac:dyDescent="0.2">
      <c r="B21" s="11"/>
      <c r="C21" s="17" t="e">
        <f>#REF!</f>
        <v>#REF!</v>
      </c>
      <c r="E21" s="17" t="e">
        <f>#REF!</f>
        <v>#REF!</v>
      </c>
      <c r="G21" s="18" t="e">
        <f t="shared" si="0"/>
        <v>#REF!</v>
      </c>
      <c r="I21" s="20" t="e">
        <f>'Prog textura 2'!D14</f>
        <v>#REF!</v>
      </c>
      <c r="J21" s="13"/>
    </row>
    <row r="22" spans="2:10" s="1" customFormat="1" x14ac:dyDescent="0.2">
      <c r="B22" s="11"/>
      <c r="C22" s="17" t="e">
        <f>#REF!</f>
        <v>#REF!</v>
      </c>
      <c r="E22" s="17" t="e">
        <f>#REF!</f>
        <v>#REF!</v>
      </c>
      <c r="G22" s="18" t="e">
        <f t="shared" si="0"/>
        <v>#REF!</v>
      </c>
      <c r="I22" s="20" t="e">
        <f>'Prog textura 2'!D15</f>
        <v>#REF!</v>
      </c>
      <c r="J22" s="13"/>
    </row>
    <row r="23" spans="2:10" s="1" customFormat="1" x14ac:dyDescent="0.2">
      <c r="B23" s="11"/>
      <c r="C23" s="17" t="e">
        <f>#REF!</f>
        <v>#REF!</v>
      </c>
      <c r="E23" s="17" t="e">
        <f>#REF!</f>
        <v>#REF!</v>
      </c>
      <c r="G23" s="18" t="e">
        <f t="shared" si="0"/>
        <v>#REF!</v>
      </c>
      <c r="I23" s="20" t="e">
        <f>'Prog textura 2'!D16</f>
        <v>#REF!</v>
      </c>
      <c r="J23" s="13"/>
    </row>
    <row r="24" spans="2:10" s="1" customFormat="1" x14ac:dyDescent="0.2">
      <c r="B24" s="11"/>
      <c r="C24" s="17" t="e">
        <f>#REF!</f>
        <v>#REF!</v>
      </c>
      <c r="E24" s="17" t="e">
        <f>#REF!</f>
        <v>#REF!</v>
      </c>
      <c r="G24" s="18" t="e">
        <f t="shared" si="0"/>
        <v>#REF!</v>
      </c>
      <c r="I24" s="20" t="e">
        <f>'Prog textura 2'!D17</f>
        <v>#REF!</v>
      </c>
      <c r="J24" s="13"/>
    </row>
    <row r="25" spans="2:10" s="1" customFormat="1" x14ac:dyDescent="0.2">
      <c r="B25" s="11"/>
      <c r="C25" s="17" t="e">
        <f>#REF!</f>
        <v>#REF!</v>
      </c>
      <c r="E25" s="17" t="e">
        <f>#REF!</f>
        <v>#REF!</v>
      </c>
      <c r="G25" s="18" t="e">
        <f t="shared" si="0"/>
        <v>#REF!</v>
      </c>
      <c r="I25" s="20" t="e">
        <f>'Prog textura 2'!D18</f>
        <v>#REF!</v>
      </c>
      <c r="J25" s="13"/>
    </row>
    <row r="26" spans="2:10" s="1" customFormat="1" x14ac:dyDescent="0.2">
      <c r="B26" s="11"/>
      <c r="C26" s="17" t="e">
        <f>#REF!</f>
        <v>#REF!</v>
      </c>
      <c r="E26" s="17" t="e">
        <f>#REF!</f>
        <v>#REF!</v>
      </c>
      <c r="G26" s="18" t="e">
        <f t="shared" si="0"/>
        <v>#REF!</v>
      </c>
      <c r="I26" s="20" t="e">
        <f>'Prog textura 2'!D19</f>
        <v>#REF!</v>
      </c>
      <c r="J26" s="13"/>
    </row>
    <row r="27" spans="2:10" s="1" customFormat="1" x14ac:dyDescent="0.2">
      <c r="B27" s="11"/>
      <c r="C27" s="17" t="e">
        <f>#REF!</f>
        <v>#REF!</v>
      </c>
      <c r="E27" s="17" t="e">
        <f>#REF!</f>
        <v>#REF!</v>
      </c>
      <c r="G27" s="18" t="e">
        <f t="shared" si="0"/>
        <v>#REF!</v>
      </c>
      <c r="I27" s="20" t="e">
        <f>'Prog textura 2'!D20</f>
        <v>#REF!</v>
      </c>
      <c r="J27" s="13"/>
    </row>
    <row r="28" spans="2:10" s="1" customFormat="1" x14ac:dyDescent="0.2">
      <c r="B28" s="11"/>
      <c r="C28" s="17" t="e">
        <f>#REF!</f>
        <v>#REF!</v>
      </c>
      <c r="E28" s="17" t="e">
        <f>#REF!</f>
        <v>#REF!</v>
      </c>
      <c r="G28" s="18" t="e">
        <f t="shared" si="0"/>
        <v>#REF!</v>
      </c>
      <c r="I28" s="20" t="e">
        <f>'Prog textura 2'!D21</f>
        <v>#REF!</v>
      </c>
      <c r="J28" s="13"/>
    </row>
    <row r="29" spans="2:10" s="1" customFormat="1" x14ac:dyDescent="0.2">
      <c r="B29" s="11"/>
      <c r="C29" s="17" t="e">
        <f>#REF!</f>
        <v>#REF!</v>
      </c>
      <c r="E29" s="17" t="e">
        <f>#REF!</f>
        <v>#REF!</v>
      </c>
      <c r="G29" s="18" t="e">
        <f t="shared" si="0"/>
        <v>#REF!</v>
      </c>
      <c r="I29" s="20" t="e">
        <f>'Prog textura 2'!D22</f>
        <v>#REF!</v>
      </c>
      <c r="J29" s="13"/>
    </row>
    <row r="30" spans="2:10" s="1" customFormat="1" x14ac:dyDescent="0.2">
      <c r="B30" s="11"/>
      <c r="C30" s="17" t="e">
        <f>#REF!</f>
        <v>#REF!</v>
      </c>
      <c r="E30" s="17" t="e">
        <f>#REF!</f>
        <v>#REF!</v>
      </c>
      <c r="G30" s="18" t="e">
        <f t="shared" si="0"/>
        <v>#REF!</v>
      </c>
      <c r="I30" s="20" t="e">
        <f>'Prog textura 2'!D23</f>
        <v>#REF!</v>
      </c>
      <c r="J30" s="13"/>
    </row>
    <row r="31" spans="2:10" s="1" customFormat="1" x14ac:dyDescent="0.2">
      <c r="B31" s="11"/>
      <c r="C31" s="17" t="e">
        <f>#REF!</f>
        <v>#REF!</v>
      </c>
      <c r="E31" s="17" t="e">
        <f>#REF!</f>
        <v>#REF!</v>
      </c>
      <c r="G31" s="18" t="e">
        <f t="shared" si="0"/>
        <v>#REF!</v>
      </c>
      <c r="I31" s="20" t="e">
        <f>'Prog textura 2'!D24</f>
        <v>#REF!</v>
      </c>
      <c r="J31" s="13"/>
    </row>
    <row r="32" spans="2:10" s="1" customFormat="1" x14ac:dyDescent="0.2">
      <c r="B32" s="11"/>
      <c r="C32" s="17" t="e">
        <f>#REF!</f>
        <v>#REF!</v>
      </c>
      <c r="E32" s="17" t="e">
        <f>#REF!</f>
        <v>#REF!</v>
      </c>
      <c r="G32" s="18" t="e">
        <f t="shared" si="0"/>
        <v>#REF!</v>
      </c>
      <c r="I32" s="20" t="e">
        <f>'Prog textura 2'!D25</f>
        <v>#REF!</v>
      </c>
      <c r="J32" s="13"/>
    </row>
    <row r="33" spans="2:10" s="1" customFormat="1" x14ac:dyDescent="0.2">
      <c r="B33" s="11"/>
      <c r="C33" s="17" t="e">
        <f>#REF!</f>
        <v>#REF!</v>
      </c>
      <c r="E33" s="17" t="e">
        <f>#REF!</f>
        <v>#REF!</v>
      </c>
      <c r="G33" s="18" t="e">
        <f t="shared" si="0"/>
        <v>#REF!</v>
      </c>
      <c r="I33" s="20" t="e">
        <f>'Prog textura 2'!D26</f>
        <v>#REF!</v>
      </c>
      <c r="J33" s="13"/>
    </row>
    <row r="34" spans="2:10" s="1" customFormat="1" x14ac:dyDescent="0.2">
      <c r="B34" s="11"/>
      <c r="C34" s="17" t="e">
        <f>#REF!</f>
        <v>#REF!</v>
      </c>
      <c r="E34" s="17" t="e">
        <f>#REF!</f>
        <v>#REF!</v>
      </c>
      <c r="G34" s="18" t="e">
        <f t="shared" si="0"/>
        <v>#REF!</v>
      </c>
      <c r="I34" s="20" t="e">
        <f>'Prog textura 2'!D27</f>
        <v>#REF!</v>
      </c>
      <c r="J34" s="13"/>
    </row>
    <row r="35" spans="2:10" s="1" customFormat="1" x14ac:dyDescent="0.2">
      <c r="B35" s="11"/>
      <c r="C35" s="17" t="e">
        <f>#REF!</f>
        <v>#REF!</v>
      </c>
      <c r="E35" s="17" t="e">
        <f>#REF!</f>
        <v>#REF!</v>
      </c>
      <c r="G35" s="18" t="e">
        <f t="shared" si="0"/>
        <v>#REF!</v>
      </c>
      <c r="I35" s="20" t="e">
        <f>'Prog textura 2'!D28</f>
        <v>#REF!</v>
      </c>
      <c r="J35" s="13"/>
    </row>
    <row r="36" spans="2:10" s="1" customFormat="1" x14ac:dyDescent="0.2">
      <c r="B36" s="11"/>
      <c r="C36" s="17" t="e">
        <f>#REF!</f>
        <v>#REF!</v>
      </c>
      <c r="E36" s="17" t="e">
        <f>#REF!</f>
        <v>#REF!</v>
      </c>
      <c r="G36" s="18" t="e">
        <f t="shared" si="0"/>
        <v>#REF!</v>
      </c>
      <c r="I36" s="20" t="e">
        <f>'Prog textura 2'!D29</f>
        <v>#REF!</v>
      </c>
      <c r="J36" s="13"/>
    </row>
    <row r="37" spans="2:10" s="1" customFormat="1" x14ac:dyDescent="0.2">
      <c r="B37" s="11"/>
      <c r="C37" s="17" t="e">
        <f>#REF!</f>
        <v>#REF!</v>
      </c>
      <c r="E37" s="17" t="e">
        <f>#REF!</f>
        <v>#REF!</v>
      </c>
      <c r="G37" s="18" t="e">
        <f t="shared" si="0"/>
        <v>#REF!</v>
      </c>
      <c r="I37" s="20" t="e">
        <f>'Prog textura 2'!D30</f>
        <v>#REF!</v>
      </c>
      <c r="J37" s="13"/>
    </row>
    <row r="38" spans="2:10" s="1" customFormat="1" x14ac:dyDescent="0.2">
      <c r="B38" s="11"/>
      <c r="C38" s="17" t="e">
        <f>#REF!</f>
        <v>#REF!</v>
      </c>
      <c r="E38" s="17" t="e">
        <f>#REF!</f>
        <v>#REF!</v>
      </c>
      <c r="G38" s="18" t="e">
        <f t="shared" si="0"/>
        <v>#REF!</v>
      </c>
      <c r="I38" s="20" t="e">
        <f>'Prog textura 2'!D31</f>
        <v>#REF!</v>
      </c>
      <c r="J38" s="13"/>
    </row>
    <row r="39" spans="2:10" s="1" customFormat="1" x14ac:dyDescent="0.2">
      <c r="B39" s="11"/>
      <c r="C39" s="17" t="e">
        <f>#REF!</f>
        <v>#REF!</v>
      </c>
      <c r="E39" s="17" t="e">
        <f>#REF!</f>
        <v>#REF!</v>
      </c>
      <c r="G39" s="18" t="e">
        <f t="shared" si="0"/>
        <v>#REF!</v>
      </c>
      <c r="I39" s="20" t="e">
        <f>'Prog textura 2'!D32</f>
        <v>#REF!</v>
      </c>
      <c r="J39" s="13"/>
    </row>
    <row r="40" spans="2:10" s="1" customFormat="1" x14ac:dyDescent="0.2">
      <c r="B40" s="11"/>
      <c r="C40" s="17" t="e">
        <f>#REF!</f>
        <v>#REF!</v>
      </c>
      <c r="E40" s="17" t="e">
        <f>#REF!</f>
        <v>#REF!</v>
      </c>
      <c r="G40" s="18" t="e">
        <f t="shared" si="0"/>
        <v>#REF!</v>
      </c>
      <c r="I40" s="20" t="e">
        <f>'Prog textura 2'!D33</f>
        <v>#REF!</v>
      </c>
      <c r="J40" s="13"/>
    </row>
    <row r="41" spans="2:10" s="1" customFormat="1" x14ac:dyDescent="0.2">
      <c r="B41" s="11"/>
      <c r="C41" s="17" t="e">
        <f>#REF!</f>
        <v>#REF!</v>
      </c>
      <c r="E41" s="17" t="e">
        <f>#REF!</f>
        <v>#REF!</v>
      </c>
      <c r="G41" s="18" t="e">
        <f t="shared" ref="G41:G66" si="1">100-C41-E41</f>
        <v>#REF!</v>
      </c>
      <c r="I41" s="20" t="e">
        <f>'Prog textura 2'!D34</f>
        <v>#REF!</v>
      </c>
      <c r="J41" s="13"/>
    </row>
    <row r="42" spans="2:10" s="1" customFormat="1" x14ac:dyDescent="0.2">
      <c r="B42" s="11"/>
      <c r="C42" s="17" t="e">
        <f>#REF!</f>
        <v>#REF!</v>
      </c>
      <c r="E42" s="17" t="e">
        <f>#REF!</f>
        <v>#REF!</v>
      </c>
      <c r="G42" s="18" t="e">
        <f t="shared" si="1"/>
        <v>#REF!</v>
      </c>
      <c r="I42" s="20" t="e">
        <f>'Prog textura 2'!D35</f>
        <v>#REF!</v>
      </c>
      <c r="J42" s="13"/>
    </row>
    <row r="43" spans="2:10" s="1" customFormat="1" x14ac:dyDescent="0.2">
      <c r="B43" s="11"/>
      <c r="C43" s="17" t="e">
        <f>#REF!</f>
        <v>#REF!</v>
      </c>
      <c r="E43" s="17" t="e">
        <f>#REF!</f>
        <v>#REF!</v>
      </c>
      <c r="G43" s="18" t="e">
        <f t="shared" si="1"/>
        <v>#REF!</v>
      </c>
      <c r="I43" s="20" t="e">
        <f>'Prog textura 2'!D36</f>
        <v>#REF!</v>
      </c>
      <c r="J43" s="13"/>
    </row>
    <row r="44" spans="2:10" s="1" customFormat="1" x14ac:dyDescent="0.2">
      <c r="B44" s="11"/>
      <c r="C44" s="17" t="e">
        <f>#REF!</f>
        <v>#REF!</v>
      </c>
      <c r="E44" s="17" t="e">
        <f>#REF!</f>
        <v>#REF!</v>
      </c>
      <c r="G44" s="18" t="e">
        <f t="shared" si="1"/>
        <v>#REF!</v>
      </c>
      <c r="I44" s="20" t="e">
        <f>'Prog textura 2'!D37</f>
        <v>#REF!</v>
      </c>
      <c r="J44" s="13"/>
    </row>
    <row r="45" spans="2:10" s="1" customFormat="1" x14ac:dyDescent="0.2">
      <c r="B45" s="11"/>
      <c r="C45" s="17" t="e">
        <f>#REF!</f>
        <v>#REF!</v>
      </c>
      <c r="E45" s="17" t="e">
        <f>#REF!</f>
        <v>#REF!</v>
      </c>
      <c r="G45" s="18" t="e">
        <f t="shared" si="1"/>
        <v>#REF!</v>
      </c>
      <c r="I45" s="20" t="e">
        <f>'Prog textura 2'!D38</f>
        <v>#REF!</v>
      </c>
      <c r="J45" s="13"/>
    </row>
    <row r="46" spans="2:10" s="1" customFormat="1" x14ac:dyDescent="0.2">
      <c r="B46" s="11"/>
      <c r="C46" s="17" t="e">
        <f>#REF!</f>
        <v>#REF!</v>
      </c>
      <c r="E46" s="17" t="e">
        <f>#REF!</f>
        <v>#REF!</v>
      </c>
      <c r="G46" s="18" t="e">
        <f t="shared" si="1"/>
        <v>#REF!</v>
      </c>
      <c r="I46" s="20" t="e">
        <f>'Prog textura 2'!D39</f>
        <v>#REF!</v>
      </c>
      <c r="J46" s="13"/>
    </row>
    <row r="47" spans="2:10" s="1" customFormat="1" x14ac:dyDescent="0.2">
      <c r="B47" s="11"/>
      <c r="C47" s="17" t="e">
        <f>#REF!</f>
        <v>#REF!</v>
      </c>
      <c r="E47" s="17" t="e">
        <f>#REF!</f>
        <v>#REF!</v>
      </c>
      <c r="G47" s="18" t="e">
        <f t="shared" si="1"/>
        <v>#REF!</v>
      </c>
      <c r="I47" s="20" t="e">
        <f>'Prog textura 2'!D40</f>
        <v>#REF!</v>
      </c>
      <c r="J47" s="13"/>
    </row>
    <row r="48" spans="2:10" s="1" customFormat="1" x14ac:dyDescent="0.2">
      <c r="B48" s="11"/>
      <c r="C48" s="17" t="e">
        <f>#REF!</f>
        <v>#REF!</v>
      </c>
      <c r="E48" s="17" t="e">
        <f>#REF!</f>
        <v>#REF!</v>
      </c>
      <c r="G48" s="18" t="e">
        <f t="shared" si="1"/>
        <v>#REF!</v>
      </c>
      <c r="I48" s="20" t="e">
        <f>'Prog textura 2'!D41</f>
        <v>#REF!</v>
      </c>
      <c r="J48" s="13"/>
    </row>
    <row r="49" spans="2:10" s="1" customFormat="1" x14ac:dyDescent="0.2">
      <c r="B49" s="11"/>
      <c r="C49" s="17" t="e">
        <f>#REF!</f>
        <v>#REF!</v>
      </c>
      <c r="E49" s="17" t="e">
        <f>#REF!</f>
        <v>#REF!</v>
      </c>
      <c r="G49" s="18" t="e">
        <f t="shared" si="1"/>
        <v>#REF!</v>
      </c>
      <c r="I49" s="20" t="e">
        <f>'Prog textura 2'!D42</f>
        <v>#REF!</v>
      </c>
      <c r="J49" s="13"/>
    </row>
    <row r="50" spans="2:10" s="1" customFormat="1" x14ac:dyDescent="0.2">
      <c r="B50" s="11"/>
      <c r="C50" s="17" t="e">
        <f>#REF!</f>
        <v>#REF!</v>
      </c>
      <c r="E50" s="17" t="e">
        <f>#REF!</f>
        <v>#REF!</v>
      </c>
      <c r="G50" s="18" t="e">
        <f t="shared" si="1"/>
        <v>#REF!</v>
      </c>
      <c r="I50" s="20" t="e">
        <f>'Prog textura 2'!D43</f>
        <v>#REF!</v>
      </c>
      <c r="J50" s="13"/>
    </row>
    <row r="51" spans="2:10" s="1" customFormat="1" x14ac:dyDescent="0.2">
      <c r="B51" s="11"/>
      <c r="C51" s="17" t="e">
        <f>#REF!</f>
        <v>#REF!</v>
      </c>
      <c r="E51" s="17" t="e">
        <f>#REF!</f>
        <v>#REF!</v>
      </c>
      <c r="G51" s="18" t="e">
        <f t="shared" si="1"/>
        <v>#REF!</v>
      </c>
      <c r="I51" s="20" t="e">
        <f>'Prog textura 2'!D44</f>
        <v>#REF!</v>
      </c>
      <c r="J51" s="13"/>
    </row>
    <row r="52" spans="2:10" s="1" customFormat="1" x14ac:dyDescent="0.2">
      <c r="B52" s="11"/>
      <c r="C52" s="17" t="e">
        <f>#REF!</f>
        <v>#REF!</v>
      </c>
      <c r="E52" s="17" t="e">
        <f>#REF!</f>
        <v>#REF!</v>
      </c>
      <c r="G52" s="18" t="e">
        <f t="shared" si="1"/>
        <v>#REF!</v>
      </c>
      <c r="I52" s="20" t="e">
        <f>'Prog textura 2'!D45</f>
        <v>#REF!</v>
      </c>
      <c r="J52" s="13"/>
    </row>
    <row r="53" spans="2:10" s="1" customFormat="1" x14ac:dyDescent="0.2">
      <c r="B53" s="11"/>
      <c r="C53" s="17" t="e">
        <f>#REF!</f>
        <v>#REF!</v>
      </c>
      <c r="E53" s="17" t="e">
        <f>#REF!</f>
        <v>#REF!</v>
      </c>
      <c r="G53" s="18" t="e">
        <f t="shared" si="1"/>
        <v>#REF!</v>
      </c>
      <c r="I53" s="20" t="e">
        <f>'Prog textura 2'!D46</f>
        <v>#REF!</v>
      </c>
      <c r="J53" s="13"/>
    </row>
    <row r="54" spans="2:10" s="1" customFormat="1" x14ac:dyDescent="0.2">
      <c r="B54" s="11"/>
      <c r="C54" s="17" t="e">
        <f>#REF!</f>
        <v>#REF!</v>
      </c>
      <c r="E54" s="17" t="e">
        <f>#REF!</f>
        <v>#REF!</v>
      </c>
      <c r="G54" s="18" t="e">
        <f t="shared" si="1"/>
        <v>#REF!</v>
      </c>
      <c r="I54" s="20" t="e">
        <f>'Prog textura 2'!D47</f>
        <v>#REF!</v>
      </c>
      <c r="J54" s="13"/>
    </row>
    <row r="55" spans="2:10" s="1" customFormat="1" x14ac:dyDescent="0.2">
      <c r="B55" s="11"/>
      <c r="C55" s="17" t="e">
        <f>#REF!</f>
        <v>#REF!</v>
      </c>
      <c r="E55" s="17" t="e">
        <f>#REF!</f>
        <v>#REF!</v>
      </c>
      <c r="G55" s="18" t="e">
        <f t="shared" si="1"/>
        <v>#REF!</v>
      </c>
      <c r="I55" s="20" t="e">
        <f>'Prog textura 2'!D48</f>
        <v>#REF!</v>
      </c>
      <c r="J55" s="13"/>
    </row>
    <row r="56" spans="2:10" s="1" customFormat="1" x14ac:dyDescent="0.2">
      <c r="B56" s="11"/>
      <c r="C56" s="17" t="e">
        <f>#REF!</f>
        <v>#REF!</v>
      </c>
      <c r="E56" s="17" t="e">
        <f>#REF!</f>
        <v>#REF!</v>
      </c>
      <c r="G56" s="18" t="e">
        <f t="shared" si="1"/>
        <v>#REF!</v>
      </c>
      <c r="I56" s="20" t="e">
        <f>'Prog textura 2'!D49</f>
        <v>#REF!</v>
      </c>
      <c r="J56" s="13"/>
    </row>
    <row r="57" spans="2:10" s="1" customFormat="1" x14ac:dyDescent="0.2">
      <c r="B57" s="11"/>
      <c r="C57" s="17" t="e">
        <f>#REF!</f>
        <v>#REF!</v>
      </c>
      <c r="E57" s="17" t="e">
        <f>#REF!</f>
        <v>#REF!</v>
      </c>
      <c r="G57" s="18" t="e">
        <f t="shared" si="1"/>
        <v>#REF!</v>
      </c>
      <c r="I57" s="20" t="e">
        <f>'Prog textura 2'!D50</f>
        <v>#REF!</v>
      </c>
      <c r="J57" s="13"/>
    </row>
    <row r="58" spans="2:10" s="1" customFormat="1" x14ac:dyDescent="0.2">
      <c r="B58" s="11"/>
      <c r="C58" s="17" t="e">
        <f>#REF!</f>
        <v>#REF!</v>
      </c>
      <c r="E58" s="17" t="e">
        <f>#REF!</f>
        <v>#REF!</v>
      </c>
      <c r="G58" s="18" t="e">
        <f t="shared" si="1"/>
        <v>#REF!</v>
      </c>
      <c r="I58" s="20" t="e">
        <f>'Prog textura 2'!D51</f>
        <v>#REF!</v>
      </c>
      <c r="J58" s="13"/>
    </row>
    <row r="59" spans="2:10" s="1" customFormat="1" x14ac:dyDescent="0.2">
      <c r="B59" s="11"/>
      <c r="C59" s="17" t="e">
        <f>#REF!</f>
        <v>#REF!</v>
      </c>
      <c r="E59" s="17" t="e">
        <f>#REF!</f>
        <v>#REF!</v>
      </c>
      <c r="G59" s="18" t="e">
        <f t="shared" si="1"/>
        <v>#REF!</v>
      </c>
      <c r="I59" s="20" t="e">
        <f>'Prog textura 2'!D52</f>
        <v>#REF!</v>
      </c>
      <c r="J59" s="13"/>
    </row>
    <row r="60" spans="2:10" s="1" customFormat="1" x14ac:dyDescent="0.2">
      <c r="B60" s="11"/>
      <c r="C60" s="17" t="e">
        <f>#REF!</f>
        <v>#REF!</v>
      </c>
      <c r="E60" s="17" t="e">
        <f>#REF!</f>
        <v>#REF!</v>
      </c>
      <c r="G60" s="18" t="e">
        <f t="shared" si="1"/>
        <v>#REF!</v>
      </c>
      <c r="I60" s="20" t="e">
        <f>'Prog textura 2'!D53</f>
        <v>#REF!</v>
      </c>
      <c r="J60" s="13"/>
    </row>
    <row r="61" spans="2:10" s="1" customFormat="1" x14ac:dyDescent="0.2">
      <c r="B61" s="11"/>
      <c r="C61" s="17" t="e">
        <f>#REF!</f>
        <v>#REF!</v>
      </c>
      <c r="E61" s="17" t="e">
        <f>#REF!</f>
        <v>#REF!</v>
      </c>
      <c r="G61" s="18" t="e">
        <f t="shared" si="1"/>
        <v>#REF!</v>
      </c>
      <c r="I61" s="20" t="e">
        <f>'Prog textura 2'!D54</f>
        <v>#REF!</v>
      </c>
      <c r="J61" s="13"/>
    </row>
    <row r="62" spans="2:10" s="1" customFormat="1" x14ac:dyDescent="0.2">
      <c r="B62" s="11"/>
      <c r="C62" s="17" t="e">
        <f>#REF!</f>
        <v>#REF!</v>
      </c>
      <c r="E62" s="17" t="e">
        <f>#REF!</f>
        <v>#REF!</v>
      </c>
      <c r="G62" s="18" t="e">
        <f t="shared" si="1"/>
        <v>#REF!</v>
      </c>
      <c r="I62" s="20" t="e">
        <f>'Prog textura 2'!D55</f>
        <v>#REF!</v>
      </c>
      <c r="J62" s="13"/>
    </row>
    <row r="63" spans="2:10" s="1" customFormat="1" x14ac:dyDescent="0.2">
      <c r="B63" s="11"/>
      <c r="C63" s="17" t="e">
        <f>#REF!</f>
        <v>#REF!</v>
      </c>
      <c r="E63" s="17" t="e">
        <f>#REF!</f>
        <v>#REF!</v>
      </c>
      <c r="G63" s="18" t="e">
        <f t="shared" si="1"/>
        <v>#REF!</v>
      </c>
      <c r="I63" s="20" t="e">
        <f>'Prog textura 2'!D56</f>
        <v>#REF!</v>
      </c>
      <c r="J63" s="13"/>
    </row>
    <row r="64" spans="2:10" s="1" customFormat="1" x14ac:dyDescent="0.2">
      <c r="B64" s="11"/>
      <c r="C64" s="17" t="e">
        <f>#REF!</f>
        <v>#REF!</v>
      </c>
      <c r="E64" s="17" t="e">
        <f>#REF!</f>
        <v>#REF!</v>
      </c>
      <c r="G64" s="18" t="e">
        <f t="shared" si="1"/>
        <v>#REF!</v>
      </c>
      <c r="I64" s="20" t="e">
        <f>'Prog textura 2'!D57</f>
        <v>#REF!</v>
      </c>
      <c r="J64" s="13"/>
    </row>
    <row r="65" spans="2:10" s="1" customFormat="1" x14ac:dyDescent="0.2">
      <c r="B65" s="11"/>
      <c r="C65" s="17" t="e">
        <f>#REF!</f>
        <v>#REF!</v>
      </c>
      <c r="E65" s="17" t="e">
        <f>#REF!</f>
        <v>#REF!</v>
      </c>
      <c r="G65" s="18" t="e">
        <f t="shared" si="1"/>
        <v>#REF!</v>
      </c>
      <c r="I65" s="20" t="e">
        <f>'Prog textura 2'!D58</f>
        <v>#REF!</v>
      </c>
      <c r="J65" s="13"/>
    </row>
    <row r="66" spans="2:10" s="1" customFormat="1" x14ac:dyDescent="0.2">
      <c r="B66" s="11"/>
      <c r="C66" s="17" t="e">
        <f>#REF!</f>
        <v>#REF!</v>
      </c>
      <c r="E66" s="17" t="e">
        <f>#REF!</f>
        <v>#REF!</v>
      </c>
      <c r="G66" s="18" t="e">
        <f t="shared" si="1"/>
        <v>#REF!</v>
      </c>
      <c r="I66" s="20" t="e">
        <f>'Prog textura 2'!D59</f>
        <v>#REF!</v>
      </c>
      <c r="J66" s="13"/>
    </row>
    <row r="67" spans="2:10" s="1" customFormat="1" x14ac:dyDescent="0.2">
      <c r="B67" s="11"/>
      <c r="J67" s="13"/>
    </row>
    <row r="68" spans="2:10" s="1" customFormat="1" x14ac:dyDescent="0.2">
      <c r="B68" s="11"/>
      <c r="C68" s="1" t="s">
        <v>19</v>
      </c>
      <c r="J68" s="13"/>
    </row>
    <row r="69" spans="2:10" s="1" customFormat="1" x14ac:dyDescent="0.2">
      <c r="B69" s="11"/>
      <c r="C69" s="1" t="s">
        <v>20</v>
      </c>
      <c r="J69" s="13"/>
    </row>
    <row r="70" spans="2:10" s="1" customFormat="1" x14ac:dyDescent="0.2">
      <c r="B70" s="11"/>
      <c r="J70" s="13"/>
    </row>
    <row r="71" spans="2:10" s="1" customFormat="1" x14ac:dyDescent="0.2">
      <c r="B71" s="11"/>
      <c r="C71" s="1" t="s">
        <v>21</v>
      </c>
      <c r="J71" s="13"/>
    </row>
    <row r="72" spans="2:10" s="1" customFormat="1" x14ac:dyDescent="0.2">
      <c r="B72" s="11"/>
      <c r="C72" s="1" t="s">
        <v>22</v>
      </c>
      <c r="J72" s="13"/>
    </row>
    <row r="73" spans="2:10" s="1" customFormat="1" x14ac:dyDescent="0.2">
      <c r="B73" s="11"/>
      <c r="C73" s="1" t="s">
        <v>23</v>
      </c>
      <c r="J73" s="13"/>
    </row>
    <row r="74" spans="2:10" s="1" customFormat="1" x14ac:dyDescent="0.2">
      <c r="B74" s="11"/>
      <c r="J74" s="13"/>
    </row>
    <row r="75" spans="2:10" s="1" customFormat="1" x14ac:dyDescent="0.2">
      <c r="B75" s="11"/>
      <c r="I75" s="3" t="s">
        <v>24</v>
      </c>
      <c r="J75" s="13"/>
    </row>
    <row r="76" spans="2:10" s="1" customFormat="1" x14ac:dyDescent="0.2">
      <c r="B76" s="21"/>
      <c r="C76" s="22"/>
      <c r="D76" s="22"/>
      <c r="E76" s="22"/>
      <c r="F76" s="22"/>
      <c r="G76" s="22"/>
      <c r="H76" s="22"/>
      <c r="I76" s="22"/>
      <c r="J76" s="23"/>
    </row>
    <row r="77" spans="2:10" s="1" customFormat="1" x14ac:dyDescent="0.2"/>
    <row r="78" spans="2:10" s="1" customFormat="1" x14ac:dyDescent="0.2"/>
    <row r="79" spans="2:10" s="1" customFormat="1" x14ac:dyDescent="0.2"/>
    <row r="80" spans="2:1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</sheetData>
  <sheetProtection sheet="1" objects="1" scenarios="1"/>
  <pageMargins left="0.78749999999999998" right="0.78749999999999998" top="0.78749999999999998" bottom="0.78749999999999998" header="0.51180555555555562" footer="0.51180555555555562"/>
  <pageSetup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33">
    <tabColor rgb="FFCFDDED"/>
  </sheetPr>
  <dimension ref="B1:EN52"/>
  <sheetViews>
    <sheetView showGridLines="0" workbookViewId="0">
      <selection activeCell="AW26" sqref="AW26:AZ26"/>
    </sheetView>
  </sheetViews>
  <sheetFormatPr baseColWidth="10" defaultRowHeight="12.75" x14ac:dyDescent="0.2"/>
  <cols>
    <col min="1" max="8" width="1.5703125" style="662" customWidth="1"/>
    <col min="9" max="9" width="2" style="662" customWidth="1"/>
    <col min="10" max="56" width="1.5703125" style="662" customWidth="1"/>
    <col min="57" max="57" width="1.85546875" style="662" customWidth="1"/>
    <col min="58" max="58" width="2" style="662" customWidth="1"/>
    <col min="59" max="96" width="1.5703125" style="662" customWidth="1"/>
    <col min="97" max="142" width="1.5703125" style="662" hidden="1" customWidth="1"/>
    <col min="143" max="144" width="11.42578125" style="662" hidden="1" customWidth="1"/>
    <col min="145" max="160" width="11.42578125" style="662" customWidth="1"/>
    <col min="161" max="16384" width="11.42578125" style="662"/>
  </cols>
  <sheetData>
    <row r="1" spans="2:143" ht="3" customHeight="1" x14ac:dyDescent="0.2"/>
    <row r="2" spans="2:143" ht="5.25" customHeight="1" x14ac:dyDescent="0.2">
      <c r="B2" s="663"/>
      <c r="C2" s="664"/>
      <c r="D2" s="664"/>
      <c r="E2" s="664"/>
      <c r="F2" s="1807" t="s">
        <v>300</v>
      </c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  <c r="U2" s="1808"/>
      <c r="V2" s="1808"/>
      <c r="W2" s="1808"/>
      <c r="X2" s="1808"/>
      <c r="Y2" s="1808"/>
      <c r="Z2" s="1808"/>
      <c r="AA2" s="1808"/>
      <c r="AB2" s="1808"/>
      <c r="AC2" s="1808"/>
      <c r="AD2" s="1808"/>
      <c r="AE2" s="1808"/>
      <c r="AF2" s="1808"/>
      <c r="AG2" s="1808"/>
      <c r="AH2" s="1808"/>
      <c r="AI2" s="1808"/>
      <c r="AJ2" s="1808"/>
      <c r="AK2" s="1808"/>
      <c r="AL2" s="1808"/>
      <c r="AM2" s="1808"/>
      <c r="AN2" s="1808"/>
      <c r="AO2" s="1808"/>
      <c r="AP2" s="1808"/>
      <c r="AQ2" s="1808"/>
      <c r="AR2" s="1808"/>
      <c r="AS2" s="1808"/>
      <c r="AT2" s="1808"/>
      <c r="AU2" s="1808"/>
      <c r="AV2" s="1808"/>
      <c r="AW2" s="1808"/>
      <c r="AX2" s="1808"/>
      <c r="AY2" s="1808"/>
      <c r="AZ2" s="1808"/>
      <c r="BA2" s="1808"/>
      <c r="BB2" s="1808"/>
      <c r="BC2" s="1808"/>
      <c r="BD2" s="1808"/>
      <c r="BE2" s="1808"/>
      <c r="BF2" s="1808"/>
      <c r="BG2" s="1808"/>
      <c r="BH2" s="1808"/>
      <c r="BI2" s="1808"/>
      <c r="BJ2" s="1808"/>
      <c r="BK2" s="1808"/>
      <c r="BL2" s="1808"/>
      <c r="BM2" s="1808"/>
      <c r="BN2" s="1808"/>
      <c r="BO2" s="1808"/>
      <c r="BP2" s="1808"/>
      <c r="BQ2" s="1808"/>
      <c r="BR2" s="1808"/>
      <c r="BS2" s="1808"/>
      <c r="BT2" s="1808"/>
      <c r="BU2" s="1808"/>
      <c r="BV2" s="1811" t="s">
        <v>130</v>
      </c>
      <c r="BW2" s="1812"/>
      <c r="BX2" s="1812"/>
      <c r="BY2" s="1812"/>
      <c r="BZ2" s="1812"/>
      <c r="CA2" s="1812"/>
      <c r="CB2" s="1812"/>
      <c r="CC2" s="1812"/>
      <c r="CD2" s="1812"/>
      <c r="CE2" s="1812"/>
      <c r="CF2" s="1813"/>
      <c r="CG2" s="1829" t="s">
        <v>11</v>
      </c>
      <c r="CH2" s="1829"/>
      <c r="CI2" s="1829"/>
      <c r="CJ2" s="1829"/>
      <c r="CK2" s="1829"/>
      <c r="CL2" s="1829"/>
      <c r="CM2" s="1829"/>
      <c r="CN2" s="1829"/>
      <c r="CO2" s="1829"/>
      <c r="CP2" s="1829"/>
      <c r="CQ2" s="1829"/>
      <c r="CR2" s="1830"/>
    </row>
    <row r="3" spans="2:143" ht="12.75" customHeight="1" x14ac:dyDescent="0.2">
      <c r="B3" s="665"/>
      <c r="F3" s="1809"/>
      <c r="G3" s="1810"/>
      <c r="H3" s="1810"/>
      <c r="I3" s="1810"/>
      <c r="J3" s="1810"/>
      <c r="K3" s="1810"/>
      <c r="L3" s="1810"/>
      <c r="M3" s="1810"/>
      <c r="N3" s="1810"/>
      <c r="O3" s="1810"/>
      <c r="P3" s="1810"/>
      <c r="Q3" s="1810"/>
      <c r="R3" s="1810"/>
      <c r="S3" s="1810"/>
      <c r="T3" s="1810"/>
      <c r="U3" s="1810"/>
      <c r="V3" s="1810"/>
      <c r="W3" s="1810"/>
      <c r="X3" s="1810"/>
      <c r="Y3" s="1810"/>
      <c r="Z3" s="1810"/>
      <c r="AA3" s="1810"/>
      <c r="AB3" s="1810"/>
      <c r="AC3" s="1810"/>
      <c r="AD3" s="1810"/>
      <c r="AE3" s="1810"/>
      <c r="AF3" s="1810"/>
      <c r="AG3" s="1810"/>
      <c r="AH3" s="1810"/>
      <c r="AI3" s="1810"/>
      <c r="AJ3" s="1810"/>
      <c r="AK3" s="1810"/>
      <c r="AL3" s="1810"/>
      <c r="AM3" s="1810"/>
      <c r="AN3" s="1810"/>
      <c r="AO3" s="1810"/>
      <c r="AP3" s="1810"/>
      <c r="AQ3" s="1810"/>
      <c r="AR3" s="1810"/>
      <c r="AS3" s="1810"/>
      <c r="AT3" s="1810"/>
      <c r="AU3" s="1810"/>
      <c r="AV3" s="1810"/>
      <c r="AW3" s="1810"/>
      <c r="AX3" s="1810"/>
      <c r="AY3" s="1810"/>
      <c r="AZ3" s="1810"/>
      <c r="BA3" s="1810"/>
      <c r="BB3" s="1810"/>
      <c r="BC3" s="1810"/>
      <c r="BD3" s="1810"/>
      <c r="BE3" s="1810"/>
      <c r="BF3" s="1810"/>
      <c r="BG3" s="1810"/>
      <c r="BH3" s="1810"/>
      <c r="BI3" s="1810"/>
      <c r="BJ3" s="1810"/>
      <c r="BK3" s="1810"/>
      <c r="BL3" s="1810"/>
      <c r="BM3" s="1810"/>
      <c r="BN3" s="1810"/>
      <c r="BO3" s="1810"/>
      <c r="BP3" s="1810"/>
      <c r="BQ3" s="1810"/>
      <c r="BR3" s="1810"/>
      <c r="BS3" s="1810"/>
      <c r="BT3" s="1810"/>
      <c r="BU3" s="1810"/>
      <c r="BV3" s="1814"/>
      <c r="BW3" s="1815"/>
      <c r="BX3" s="1815"/>
      <c r="BY3" s="1815"/>
      <c r="BZ3" s="1815"/>
      <c r="CA3" s="1815"/>
      <c r="CB3" s="1815"/>
      <c r="CC3" s="1815"/>
      <c r="CD3" s="1815"/>
      <c r="CE3" s="1815"/>
      <c r="CF3" s="1816"/>
      <c r="CG3" s="1831"/>
      <c r="CH3" s="1831"/>
      <c r="CI3" s="1831"/>
      <c r="CJ3" s="1831"/>
      <c r="CK3" s="1831"/>
      <c r="CL3" s="1831"/>
      <c r="CM3" s="1831"/>
      <c r="CN3" s="1831"/>
      <c r="CO3" s="1831"/>
      <c r="CP3" s="1831"/>
      <c r="CQ3" s="1831"/>
      <c r="CR3" s="1832"/>
    </row>
    <row r="4" spans="2:143" ht="12" customHeight="1" x14ac:dyDescent="0.2">
      <c r="B4" s="665"/>
      <c r="F4" s="1817" t="s">
        <v>288</v>
      </c>
      <c r="G4" s="1818"/>
      <c r="H4" s="1818"/>
      <c r="I4" s="1818"/>
      <c r="J4" s="1818"/>
      <c r="K4" s="1818"/>
      <c r="L4" s="1818"/>
      <c r="M4" s="1818"/>
      <c r="N4" s="1818"/>
      <c r="O4" s="1818"/>
      <c r="P4" s="1818"/>
      <c r="Q4" s="1818"/>
      <c r="R4" s="1818"/>
      <c r="S4" s="1818"/>
      <c r="T4" s="1818"/>
      <c r="U4" s="1818"/>
      <c r="V4" s="1818"/>
      <c r="W4" s="1818"/>
      <c r="X4" s="1818"/>
      <c r="Y4" s="1818"/>
      <c r="Z4" s="1818"/>
      <c r="AA4" s="1818"/>
      <c r="AB4" s="1818"/>
      <c r="AC4" s="1818"/>
      <c r="AD4" s="1818"/>
      <c r="AE4" s="1818"/>
      <c r="AF4" s="1818"/>
      <c r="AG4" s="1818"/>
      <c r="AH4" s="1818"/>
      <c r="AI4" s="1818"/>
      <c r="AJ4" s="1818"/>
      <c r="AK4" s="1818"/>
      <c r="AL4" s="1818"/>
      <c r="AM4" s="1818"/>
      <c r="AN4" s="1818"/>
      <c r="AO4" s="1818"/>
      <c r="AP4" s="1818"/>
      <c r="AQ4" s="1818"/>
      <c r="AR4" s="1818"/>
      <c r="AS4" s="1818"/>
      <c r="AT4" s="1818"/>
      <c r="AU4" s="1818"/>
      <c r="AV4" s="1818"/>
      <c r="AW4" s="1818"/>
      <c r="AX4" s="1818"/>
      <c r="AY4" s="1818"/>
      <c r="AZ4" s="1818"/>
      <c r="BA4" s="1818"/>
      <c r="BB4" s="1818"/>
      <c r="BC4" s="1818"/>
      <c r="BD4" s="1818"/>
      <c r="BE4" s="1818"/>
      <c r="BF4" s="1818"/>
      <c r="BG4" s="1818"/>
      <c r="BH4" s="1818"/>
      <c r="BI4" s="1818"/>
      <c r="BJ4" s="1818"/>
      <c r="BK4" s="1818"/>
      <c r="BL4" s="1818"/>
      <c r="BM4" s="1818"/>
      <c r="BN4" s="1818"/>
      <c r="BO4" s="1818"/>
      <c r="BP4" s="1818"/>
      <c r="BQ4" s="1818"/>
      <c r="BR4" s="1818"/>
      <c r="BS4" s="1818"/>
      <c r="BT4" s="1818"/>
      <c r="BU4" s="1818"/>
      <c r="BV4" s="1821" t="s">
        <v>72</v>
      </c>
      <c r="BW4" s="1822"/>
      <c r="BX4" s="1822"/>
      <c r="BY4" s="1822"/>
      <c r="BZ4" s="1822"/>
      <c r="CA4" s="1822"/>
      <c r="CB4" s="1822"/>
      <c r="CC4" s="1822"/>
      <c r="CD4" s="1822"/>
      <c r="CE4" s="1822"/>
      <c r="CF4" s="1823"/>
      <c r="CG4" s="1833" t="s">
        <v>72</v>
      </c>
      <c r="CH4" s="1833"/>
      <c r="CI4" s="1833"/>
      <c r="CJ4" s="1833"/>
      <c r="CK4" s="1833"/>
      <c r="CL4" s="1833"/>
      <c r="CM4" s="1833"/>
      <c r="CN4" s="1833"/>
      <c r="CO4" s="1833"/>
      <c r="CP4" s="1833"/>
      <c r="CQ4" s="1833"/>
      <c r="CR4" s="1834"/>
    </row>
    <row r="5" spans="2:143" ht="14.25" x14ac:dyDescent="0.2">
      <c r="B5" s="666"/>
      <c r="C5" s="667"/>
      <c r="D5" s="667"/>
      <c r="E5" s="667"/>
      <c r="F5" s="1819"/>
      <c r="G5" s="1820"/>
      <c r="H5" s="1820"/>
      <c r="I5" s="1820"/>
      <c r="J5" s="1820"/>
      <c r="K5" s="1820"/>
      <c r="L5" s="1820"/>
      <c r="M5" s="1820"/>
      <c r="N5" s="1820"/>
      <c r="O5" s="1820"/>
      <c r="P5" s="1820"/>
      <c r="Q5" s="1820"/>
      <c r="R5" s="1820"/>
      <c r="S5" s="1820"/>
      <c r="T5" s="1820"/>
      <c r="U5" s="1820"/>
      <c r="V5" s="1820"/>
      <c r="W5" s="1820"/>
      <c r="X5" s="1820"/>
      <c r="Y5" s="1820"/>
      <c r="Z5" s="1820"/>
      <c r="AA5" s="1820"/>
      <c r="AB5" s="1820"/>
      <c r="AC5" s="1820"/>
      <c r="AD5" s="1820"/>
      <c r="AE5" s="1820"/>
      <c r="AF5" s="1820"/>
      <c r="AG5" s="1820"/>
      <c r="AH5" s="1820"/>
      <c r="AI5" s="1820"/>
      <c r="AJ5" s="1820"/>
      <c r="AK5" s="1820"/>
      <c r="AL5" s="1820"/>
      <c r="AM5" s="1820"/>
      <c r="AN5" s="1820"/>
      <c r="AO5" s="1820"/>
      <c r="AP5" s="1820"/>
      <c r="AQ5" s="1820"/>
      <c r="AR5" s="1820"/>
      <c r="AS5" s="1820"/>
      <c r="AT5" s="1820"/>
      <c r="AU5" s="1820"/>
      <c r="AV5" s="1820"/>
      <c r="AW5" s="1820"/>
      <c r="AX5" s="1820"/>
      <c r="AY5" s="1820"/>
      <c r="AZ5" s="1820"/>
      <c r="BA5" s="1820"/>
      <c r="BB5" s="1820"/>
      <c r="BC5" s="1820"/>
      <c r="BD5" s="1820"/>
      <c r="BE5" s="1820"/>
      <c r="BF5" s="1820"/>
      <c r="BG5" s="1820"/>
      <c r="BH5" s="1820"/>
      <c r="BI5" s="1820"/>
      <c r="BJ5" s="1820"/>
      <c r="BK5" s="1820"/>
      <c r="BL5" s="1820"/>
      <c r="BM5" s="1820"/>
      <c r="BN5" s="1820"/>
      <c r="BO5" s="1820"/>
      <c r="BP5" s="1820"/>
      <c r="BQ5" s="1820"/>
      <c r="BR5" s="1820"/>
      <c r="BS5" s="1820"/>
      <c r="BT5" s="1820"/>
      <c r="BU5" s="1820"/>
      <c r="BV5" s="1824" t="str">
        <f>IF('INGRESO DE DATOS'!Q145&lt;&gt;"",'INGRESO DE DATOS'!Q145,"")</f>
        <v/>
      </c>
      <c r="BW5" s="1825"/>
      <c r="BX5" s="1825"/>
      <c r="BY5" s="1825"/>
      <c r="BZ5" s="1825"/>
      <c r="CA5" s="1825"/>
      <c r="CB5" s="1825"/>
      <c r="CC5" s="1825"/>
      <c r="CD5" s="1825"/>
      <c r="CE5" s="1825"/>
      <c r="CF5" s="1826"/>
      <c r="CG5" s="1835" t="str">
        <f>IF('INGRESO DE DATOS'!Q146&lt;&gt;"",'INGRESO DE DATOS'!Q146,"")</f>
        <v/>
      </c>
      <c r="CH5" s="1835"/>
      <c r="CI5" s="1835"/>
      <c r="CJ5" s="1835"/>
      <c r="CK5" s="1835"/>
      <c r="CL5" s="1835"/>
      <c r="CM5" s="1835"/>
      <c r="CN5" s="1835"/>
      <c r="CO5" s="1835"/>
      <c r="CP5" s="1835"/>
      <c r="CQ5" s="1835"/>
      <c r="CR5" s="1836"/>
    </row>
    <row r="6" spans="2:143" ht="5.25" customHeight="1" x14ac:dyDescent="0.2">
      <c r="B6" s="663"/>
      <c r="C6" s="664"/>
      <c r="D6" s="664"/>
      <c r="E6" s="664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70"/>
      <c r="BW6" s="670"/>
      <c r="BX6" s="670"/>
      <c r="BY6" s="670"/>
      <c r="BZ6" s="670"/>
      <c r="CA6" s="670"/>
      <c r="CB6" s="670"/>
      <c r="CC6" s="660"/>
      <c r="CD6" s="660"/>
      <c r="CE6" s="660"/>
      <c r="CF6" s="660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2"/>
    </row>
    <row r="7" spans="2:143" x14ac:dyDescent="0.2">
      <c r="B7" s="665"/>
      <c r="C7" s="673" t="s">
        <v>29</v>
      </c>
      <c r="N7" s="673"/>
      <c r="O7" s="1649" t="s">
        <v>30</v>
      </c>
      <c r="P7" s="1649"/>
      <c r="Q7" s="1649"/>
      <c r="R7" s="1650"/>
      <c r="S7" s="1651"/>
      <c r="T7" s="1652"/>
      <c r="U7" s="1653" t="s">
        <v>31</v>
      </c>
      <c r="V7" s="1654"/>
      <c r="W7" s="1654"/>
      <c r="X7" s="1654"/>
      <c r="Y7" s="1654"/>
      <c r="Z7" s="1654"/>
      <c r="AA7" s="1654"/>
      <c r="AB7" s="1654"/>
      <c r="AC7" s="1654"/>
      <c r="AD7" s="1655"/>
      <c r="AE7" s="1656"/>
      <c r="AF7" s="1657"/>
      <c r="AG7" s="1653" t="s">
        <v>32</v>
      </c>
      <c r="AH7" s="1654"/>
      <c r="AI7" s="1654"/>
      <c r="AJ7" s="1654"/>
      <c r="AK7" s="1654"/>
      <c r="AL7" s="1654"/>
      <c r="AM7" s="1654"/>
      <c r="AN7" s="1654"/>
      <c r="AO7" s="1654"/>
      <c r="AP7" s="1655"/>
      <c r="AQ7" s="1651"/>
      <c r="AR7" s="1652"/>
      <c r="AS7" s="1653" t="s">
        <v>33</v>
      </c>
      <c r="AT7" s="1654"/>
      <c r="AU7" s="1654"/>
      <c r="AV7" s="1654"/>
      <c r="AW7" s="1654"/>
      <c r="AX7" s="1655"/>
      <c r="AY7" s="1658" t="s">
        <v>97</v>
      </c>
      <c r="AZ7" s="1659"/>
      <c r="BA7" s="1653" t="s">
        <v>34</v>
      </c>
      <c r="BB7" s="1654"/>
      <c r="BC7" s="1654"/>
      <c r="BD7" s="1654"/>
      <c r="BE7" s="1654"/>
      <c r="BF7" s="1654"/>
      <c r="BG7" s="1654"/>
      <c r="BH7" s="1654"/>
      <c r="BI7" s="1654"/>
      <c r="BJ7" s="1654"/>
      <c r="BK7" s="1654"/>
      <c r="BL7" s="1654"/>
      <c r="BM7" s="1654"/>
      <c r="BN7" s="1654"/>
      <c r="BO7" s="1655"/>
      <c r="BP7" s="1656"/>
      <c r="BQ7" s="1657"/>
      <c r="BR7" s="1653" t="s">
        <v>35</v>
      </c>
      <c r="BS7" s="1654"/>
      <c r="BT7" s="1654"/>
      <c r="BU7" s="1654"/>
      <c r="BV7" s="1654"/>
      <c r="BW7" s="1654"/>
      <c r="BX7" s="1655"/>
      <c r="BY7" s="1656"/>
      <c r="BZ7" s="1657"/>
      <c r="CA7" s="1653" t="s">
        <v>36</v>
      </c>
      <c r="CB7" s="1654"/>
      <c r="CC7" s="1654"/>
      <c r="CD7" s="1654"/>
      <c r="CE7" s="1654"/>
      <c r="CF7" s="1655"/>
      <c r="CG7" s="1656"/>
      <c r="CH7" s="1657"/>
      <c r="CI7" s="1653" t="s">
        <v>37</v>
      </c>
      <c r="CJ7" s="1654"/>
      <c r="CK7" s="1654"/>
      <c r="CL7" s="1654"/>
      <c r="CM7" s="1654"/>
      <c r="CN7" s="1655"/>
      <c r="CO7" s="1651" t="s">
        <v>97</v>
      </c>
      <c r="CP7" s="1652"/>
      <c r="CR7" s="674"/>
    </row>
    <row r="8" spans="2:143" ht="8.25" customHeight="1" x14ac:dyDescent="0.2">
      <c r="B8" s="665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Q8" s="673"/>
      <c r="AR8" s="673"/>
      <c r="AS8" s="673"/>
      <c r="AV8" s="673"/>
      <c r="AW8" s="673"/>
      <c r="AX8" s="673"/>
      <c r="AY8" s="673"/>
      <c r="AZ8" s="673"/>
      <c r="BA8" s="673"/>
      <c r="BB8" s="673"/>
      <c r="BD8" s="673"/>
      <c r="BE8" s="673"/>
      <c r="BF8" s="673"/>
      <c r="BG8" s="673"/>
      <c r="BH8" s="673"/>
      <c r="BI8" s="673"/>
      <c r="BJ8" s="673"/>
      <c r="BK8" s="673"/>
      <c r="BN8" s="673"/>
      <c r="BO8" s="673"/>
      <c r="BP8" s="673"/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3"/>
      <c r="CF8" s="673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R8" s="674"/>
    </row>
    <row r="9" spans="2:143" s="676" customFormat="1" x14ac:dyDescent="0.2">
      <c r="B9" s="675"/>
      <c r="D9" s="673" t="s">
        <v>78</v>
      </c>
      <c r="F9" s="1651"/>
      <c r="G9" s="1652"/>
      <c r="J9" s="673" t="s">
        <v>79</v>
      </c>
      <c r="L9" s="1827"/>
      <c r="M9" s="1828"/>
      <c r="Q9" s="673" t="s">
        <v>38</v>
      </c>
      <c r="R9" s="673"/>
      <c r="S9" s="1827"/>
      <c r="T9" s="1828"/>
      <c r="U9" s="673"/>
      <c r="W9" s="673" t="s">
        <v>39</v>
      </c>
      <c r="X9" s="673"/>
      <c r="Y9" s="1827"/>
      <c r="Z9" s="1828"/>
      <c r="AB9" s="673"/>
      <c r="AC9" s="673" t="s">
        <v>40</v>
      </c>
      <c r="AD9" s="673"/>
      <c r="AE9" s="677"/>
      <c r="AF9" s="678"/>
      <c r="AL9" s="673" t="s">
        <v>41</v>
      </c>
      <c r="AM9" s="673"/>
      <c r="AN9" s="677"/>
      <c r="AO9" s="678"/>
      <c r="AT9" s="673" t="s">
        <v>42</v>
      </c>
      <c r="AU9" s="673"/>
      <c r="AV9" s="1854" t="s">
        <v>97</v>
      </c>
      <c r="AW9" s="1855"/>
      <c r="BB9" s="673" t="s">
        <v>43</v>
      </c>
      <c r="BC9" s="673"/>
      <c r="BD9" s="1827"/>
      <c r="BE9" s="1828"/>
      <c r="BH9" s="673" t="s">
        <v>301</v>
      </c>
      <c r="BI9" s="673"/>
      <c r="BJ9" s="1827"/>
      <c r="BK9" s="1828"/>
      <c r="BO9" s="673" t="s">
        <v>302</v>
      </c>
      <c r="BP9" s="673"/>
      <c r="BQ9" s="1827"/>
      <c r="BR9" s="1828"/>
      <c r="BS9" s="673"/>
      <c r="BU9" s="673" t="s">
        <v>44</v>
      </c>
      <c r="BV9" s="673"/>
      <c r="BW9" s="1827"/>
      <c r="BX9" s="1828"/>
      <c r="BY9" s="673"/>
      <c r="BZ9" s="673"/>
      <c r="CA9" s="673"/>
      <c r="CB9" s="673"/>
      <c r="CC9" s="673"/>
      <c r="CD9" s="673" t="s">
        <v>45</v>
      </c>
      <c r="CE9" s="673"/>
      <c r="CF9" s="1827"/>
      <c r="CG9" s="1828"/>
      <c r="CH9" s="673"/>
      <c r="CI9" s="673"/>
      <c r="CJ9" s="673"/>
      <c r="CK9" s="673"/>
      <c r="CL9" s="673"/>
      <c r="CM9" s="673" t="s">
        <v>46</v>
      </c>
      <c r="CN9" s="673"/>
      <c r="CO9" s="1827"/>
      <c r="CP9" s="1828"/>
      <c r="CR9" s="679"/>
    </row>
    <row r="10" spans="2:143" ht="6" customHeight="1" x14ac:dyDescent="0.2">
      <c r="B10" s="665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80"/>
      <c r="AT10" s="673"/>
      <c r="AU10" s="673"/>
      <c r="AV10" s="673"/>
      <c r="AW10" s="673"/>
      <c r="AX10" s="673"/>
      <c r="AY10" s="673"/>
      <c r="AZ10" s="673"/>
      <c r="BA10" s="673"/>
      <c r="BB10" s="673"/>
      <c r="BC10" s="673"/>
      <c r="BD10" s="673"/>
      <c r="BE10" s="673"/>
      <c r="BF10" s="673"/>
      <c r="BG10" s="673"/>
      <c r="BH10" s="673"/>
      <c r="BI10" s="673"/>
      <c r="BJ10" s="673"/>
      <c r="BK10" s="673"/>
      <c r="BL10" s="673"/>
      <c r="BM10" s="673"/>
      <c r="BN10" s="673"/>
      <c r="BO10" s="673"/>
      <c r="BP10" s="673"/>
      <c r="BQ10" s="673"/>
      <c r="BR10" s="673"/>
      <c r="BS10" s="673"/>
      <c r="BT10" s="673"/>
      <c r="BU10" s="673"/>
      <c r="BV10" s="673"/>
      <c r="BW10" s="673"/>
      <c r="BX10" s="673"/>
      <c r="BY10" s="673"/>
      <c r="BZ10" s="673"/>
      <c r="CA10" s="673"/>
      <c r="CB10" s="673"/>
      <c r="CC10" s="673"/>
      <c r="CD10" s="673"/>
      <c r="CE10" s="673"/>
      <c r="CF10" s="673"/>
      <c r="CG10" s="673"/>
      <c r="CH10" s="673"/>
      <c r="CI10" s="673"/>
      <c r="CJ10" s="673"/>
      <c r="CK10" s="673"/>
      <c r="CL10" s="673"/>
      <c r="CM10" s="673"/>
      <c r="CN10" s="673"/>
      <c r="CO10" s="673"/>
      <c r="CP10" s="673"/>
      <c r="CR10" s="674"/>
    </row>
    <row r="11" spans="2:143" s="673" customFormat="1" ht="17.25" customHeight="1" x14ac:dyDescent="0.2">
      <c r="B11" s="1667" t="s">
        <v>47</v>
      </c>
      <c r="C11" s="1668"/>
      <c r="D11" s="1668"/>
      <c r="E11" s="1668"/>
      <c r="F11" s="1668" t="s">
        <v>48</v>
      </c>
      <c r="G11" s="1668"/>
      <c r="H11" s="1668"/>
      <c r="I11" s="1668"/>
      <c r="J11" s="1668"/>
      <c r="K11" s="1668"/>
      <c r="L11" s="1662" t="s">
        <v>5</v>
      </c>
      <c r="M11" s="1662"/>
      <c r="N11" s="1662"/>
      <c r="O11" s="1662"/>
      <c r="P11" s="1662"/>
      <c r="Q11" s="1662" t="s">
        <v>49</v>
      </c>
      <c r="R11" s="1662"/>
      <c r="S11" s="1662"/>
      <c r="T11" s="1662"/>
      <c r="U11" s="1662"/>
      <c r="V11" s="1662"/>
      <c r="W11" s="1674" t="s">
        <v>89</v>
      </c>
      <c r="X11" s="1675"/>
      <c r="Y11" s="1675"/>
      <c r="Z11" s="1675"/>
      <c r="AA11" s="1675"/>
      <c r="AB11" s="1676"/>
      <c r="AC11" s="1674" t="s">
        <v>53</v>
      </c>
      <c r="AD11" s="1675"/>
      <c r="AE11" s="1675"/>
      <c r="AF11" s="1675"/>
      <c r="AG11" s="1675"/>
      <c r="AH11" s="1675"/>
      <c r="AI11" s="1676"/>
      <c r="AJ11" s="1677" t="s">
        <v>92</v>
      </c>
      <c r="AK11" s="1678"/>
      <c r="AL11" s="1678"/>
      <c r="AM11" s="1678"/>
      <c r="AN11" s="1678"/>
      <c r="AO11" s="1678"/>
      <c r="AP11" s="1679"/>
      <c r="AQ11" s="1665" t="s">
        <v>50</v>
      </c>
      <c r="AR11" s="1665"/>
      <c r="AS11" s="1665"/>
      <c r="AT11" s="1665"/>
      <c r="AU11" s="1665"/>
      <c r="AV11" s="1666"/>
      <c r="AW11" s="1667" t="s">
        <v>47</v>
      </c>
      <c r="AX11" s="1668"/>
      <c r="AY11" s="1668"/>
      <c r="AZ11" s="1668"/>
      <c r="BA11" s="1668" t="s">
        <v>48</v>
      </c>
      <c r="BB11" s="1668"/>
      <c r="BC11" s="1668"/>
      <c r="BD11" s="1668"/>
      <c r="BE11" s="1668"/>
      <c r="BF11" s="1668"/>
      <c r="BG11" s="1662" t="s">
        <v>5</v>
      </c>
      <c r="BH11" s="1662"/>
      <c r="BI11" s="1662"/>
      <c r="BJ11" s="1662"/>
      <c r="BK11" s="1662"/>
      <c r="BL11" s="1662" t="s">
        <v>49</v>
      </c>
      <c r="BM11" s="1662"/>
      <c r="BN11" s="1662"/>
      <c r="BO11" s="1662"/>
      <c r="BP11" s="1662"/>
      <c r="BQ11" s="1662"/>
      <c r="BR11" s="1674" t="s">
        <v>89</v>
      </c>
      <c r="BS11" s="1675"/>
      <c r="BT11" s="1675"/>
      <c r="BU11" s="1675"/>
      <c r="BV11" s="1675"/>
      <c r="BW11" s="1676"/>
      <c r="BX11" s="1674" t="s">
        <v>53</v>
      </c>
      <c r="BY11" s="1675"/>
      <c r="BZ11" s="1675"/>
      <c r="CA11" s="1675"/>
      <c r="CB11" s="1675"/>
      <c r="CC11" s="1675"/>
      <c r="CD11" s="1676"/>
      <c r="CE11" s="1677" t="s">
        <v>92</v>
      </c>
      <c r="CF11" s="1678"/>
      <c r="CG11" s="1678"/>
      <c r="CH11" s="1678"/>
      <c r="CI11" s="1678"/>
      <c r="CJ11" s="1678"/>
      <c r="CK11" s="1679"/>
      <c r="CL11" s="1680" t="s">
        <v>50</v>
      </c>
      <c r="CM11" s="1681"/>
      <c r="CN11" s="1681"/>
      <c r="CO11" s="1681"/>
      <c r="CP11" s="1681"/>
      <c r="CQ11" s="1681"/>
      <c r="CR11" s="1682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2"/>
      <c r="DJ11" s="682"/>
      <c r="DK11" s="682"/>
      <c r="DL11" s="682"/>
      <c r="DM11" s="682"/>
      <c r="DN11" s="682"/>
      <c r="DO11" s="682"/>
      <c r="DP11" s="682"/>
      <c r="DQ11" s="682"/>
      <c r="DR11" s="682"/>
      <c r="DS11" s="682"/>
      <c r="DT11" s="682"/>
      <c r="DU11" s="682"/>
      <c r="DV11" s="682"/>
      <c r="DW11" s="682"/>
      <c r="DX11" s="682"/>
      <c r="DY11" s="682"/>
      <c r="DZ11" s="682"/>
      <c r="EA11" s="682"/>
      <c r="EB11" s="682"/>
      <c r="EC11" s="682"/>
      <c r="ED11" s="682"/>
      <c r="EE11" s="682"/>
      <c r="EF11" s="682"/>
      <c r="EG11" s="682"/>
      <c r="EH11" s="682"/>
      <c r="EI11" s="682"/>
      <c r="EJ11" s="682"/>
      <c r="EK11" s="682"/>
      <c r="EL11" s="682"/>
      <c r="EM11" s="682"/>
    </row>
    <row r="12" spans="2:143" ht="12.75" customHeight="1" x14ac:dyDescent="0.2">
      <c r="B12" s="1706"/>
      <c r="C12" s="1670"/>
      <c r="D12" s="1670"/>
      <c r="E12" s="1670"/>
      <c r="F12" s="1670"/>
      <c r="G12" s="1670"/>
      <c r="H12" s="1670"/>
      <c r="I12" s="1670"/>
      <c r="J12" s="1670"/>
      <c r="K12" s="1670"/>
      <c r="L12" s="1663"/>
      <c r="M12" s="1663"/>
      <c r="N12" s="1663"/>
      <c r="O12" s="1663"/>
      <c r="P12" s="1663"/>
      <c r="Q12" s="1663"/>
      <c r="R12" s="1663"/>
      <c r="S12" s="1663"/>
      <c r="T12" s="1663"/>
      <c r="U12" s="1663"/>
      <c r="V12" s="1663"/>
      <c r="W12" s="683"/>
      <c r="X12" s="1747" t="s">
        <v>90</v>
      </c>
      <c r="Y12" s="1747"/>
      <c r="Z12" s="1747"/>
      <c r="AA12" s="1747"/>
      <c r="AB12" s="684"/>
      <c r="AC12" s="683"/>
      <c r="AD12" s="1703"/>
      <c r="AE12" s="1703"/>
      <c r="AF12" s="1703"/>
      <c r="AG12" s="1703"/>
      <c r="AH12" s="1703"/>
      <c r="AI12" s="684"/>
      <c r="AJ12" s="683"/>
      <c r="AK12" s="1703" t="s">
        <v>90</v>
      </c>
      <c r="AL12" s="1703"/>
      <c r="AM12" s="1703"/>
      <c r="AN12" s="1703"/>
      <c r="AO12" s="1703"/>
      <c r="AP12" s="684"/>
      <c r="AQ12" s="685" t="s">
        <v>51</v>
      </c>
      <c r="AR12" s="686"/>
      <c r="AS12" s="1870" t="s">
        <v>90</v>
      </c>
      <c r="AT12" s="1870"/>
      <c r="AU12" s="1870"/>
      <c r="AV12" s="1871"/>
      <c r="AW12" s="1669"/>
      <c r="AX12" s="1670"/>
      <c r="AY12" s="1670"/>
      <c r="AZ12" s="1670"/>
      <c r="BA12" s="1670"/>
      <c r="BB12" s="1670"/>
      <c r="BC12" s="1670"/>
      <c r="BD12" s="1670"/>
      <c r="BE12" s="1670"/>
      <c r="BF12" s="1670"/>
      <c r="BG12" s="1663"/>
      <c r="BH12" s="1663"/>
      <c r="BI12" s="1663"/>
      <c r="BJ12" s="1663"/>
      <c r="BK12" s="1663"/>
      <c r="BL12" s="1663"/>
      <c r="BM12" s="1663"/>
      <c r="BN12" s="1663"/>
      <c r="BO12" s="1663"/>
      <c r="BP12" s="1663"/>
      <c r="BQ12" s="1663"/>
      <c r="BR12" s="683"/>
      <c r="BS12" s="1703" t="s">
        <v>90</v>
      </c>
      <c r="BT12" s="1703"/>
      <c r="BU12" s="1703"/>
      <c r="BV12" s="1703"/>
      <c r="BW12" s="684"/>
      <c r="BX12" s="683"/>
      <c r="BY12" s="1703"/>
      <c r="BZ12" s="1703"/>
      <c r="CA12" s="1703"/>
      <c r="CB12" s="1703"/>
      <c r="CC12" s="1703"/>
      <c r="CD12" s="684"/>
      <c r="CE12" s="683"/>
      <c r="CF12" s="1703" t="s">
        <v>90</v>
      </c>
      <c r="CG12" s="1703"/>
      <c r="CH12" s="1703"/>
      <c r="CI12" s="1703"/>
      <c r="CJ12" s="1703"/>
      <c r="CK12" s="684"/>
      <c r="CL12" s="687" t="s">
        <v>51</v>
      </c>
      <c r="CM12" s="688"/>
      <c r="CN12" s="689"/>
      <c r="CO12" s="1870" t="s">
        <v>90</v>
      </c>
      <c r="CP12" s="1870"/>
      <c r="CQ12" s="1870"/>
      <c r="CR12" s="1871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682"/>
      <c r="DT12" s="682"/>
      <c r="DU12" s="682"/>
      <c r="DV12" s="682"/>
      <c r="DW12" s="682"/>
      <c r="DX12" s="682"/>
      <c r="DY12" s="682"/>
      <c r="DZ12" s="682"/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</row>
    <row r="13" spans="2:143" ht="3" customHeight="1" thickBot="1" x14ac:dyDescent="0.25">
      <c r="B13" s="1671"/>
      <c r="C13" s="1672"/>
      <c r="D13" s="1672"/>
      <c r="E13" s="1672"/>
      <c r="F13" s="1672"/>
      <c r="G13" s="1672"/>
      <c r="H13" s="1672"/>
      <c r="I13" s="1672"/>
      <c r="J13" s="1672"/>
      <c r="K13" s="1672"/>
      <c r="L13" s="1664"/>
      <c r="M13" s="1664"/>
      <c r="N13" s="1664"/>
      <c r="O13" s="1664"/>
      <c r="P13" s="1664"/>
      <c r="Q13" s="1664"/>
      <c r="R13" s="1664"/>
      <c r="S13" s="1664"/>
      <c r="T13" s="1664"/>
      <c r="U13" s="1664"/>
      <c r="V13" s="1664"/>
      <c r="W13" s="690"/>
      <c r="X13" s="691"/>
      <c r="Y13" s="691"/>
      <c r="Z13" s="691"/>
      <c r="AA13" s="691"/>
      <c r="AB13" s="692"/>
      <c r="AC13" s="690"/>
      <c r="AD13" s="691"/>
      <c r="AE13" s="691"/>
      <c r="AF13" s="691"/>
      <c r="AG13" s="691"/>
      <c r="AH13" s="691"/>
      <c r="AI13" s="692"/>
      <c r="AJ13" s="690"/>
      <c r="AK13" s="691"/>
      <c r="AL13" s="691"/>
      <c r="AM13" s="691"/>
      <c r="AN13" s="691"/>
      <c r="AO13" s="691"/>
      <c r="AP13" s="692"/>
      <c r="AQ13" s="1700"/>
      <c r="AR13" s="1701"/>
      <c r="AS13" s="1701"/>
      <c r="AT13" s="1701"/>
      <c r="AU13" s="1701"/>
      <c r="AV13" s="1702"/>
      <c r="AW13" s="1671"/>
      <c r="AX13" s="1672"/>
      <c r="AY13" s="1672"/>
      <c r="AZ13" s="1672"/>
      <c r="BA13" s="1672"/>
      <c r="BB13" s="1672"/>
      <c r="BC13" s="1672"/>
      <c r="BD13" s="1672"/>
      <c r="BE13" s="1672"/>
      <c r="BF13" s="1672"/>
      <c r="BG13" s="1664"/>
      <c r="BH13" s="1664"/>
      <c r="BI13" s="1664"/>
      <c r="BJ13" s="1664"/>
      <c r="BK13" s="1664"/>
      <c r="BL13" s="1664"/>
      <c r="BM13" s="1664"/>
      <c r="BN13" s="1664"/>
      <c r="BO13" s="1664"/>
      <c r="BP13" s="1664"/>
      <c r="BQ13" s="1664"/>
      <c r="BR13" s="690"/>
      <c r="BS13" s="691"/>
      <c r="BT13" s="691"/>
      <c r="BU13" s="691"/>
      <c r="BV13" s="691"/>
      <c r="BW13" s="692"/>
      <c r="BX13" s="690"/>
      <c r="BY13" s="691"/>
      <c r="BZ13" s="691"/>
      <c r="CA13" s="691"/>
      <c r="CB13" s="691"/>
      <c r="CC13" s="691"/>
      <c r="CD13" s="692"/>
      <c r="CE13" s="690"/>
      <c r="CF13" s="691"/>
      <c r="CG13" s="691"/>
      <c r="CH13" s="691"/>
      <c r="CI13" s="691"/>
      <c r="CJ13" s="691"/>
      <c r="CK13" s="692"/>
      <c r="CL13" s="1700"/>
      <c r="CM13" s="1701"/>
      <c r="CN13" s="1701"/>
      <c r="CO13" s="1701"/>
      <c r="CP13" s="1701"/>
      <c r="CQ13" s="1701"/>
      <c r="CR13" s="693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  <c r="DD13" s="681"/>
      <c r="DE13" s="681"/>
      <c r="DF13" s="681"/>
      <c r="DG13" s="681"/>
      <c r="DH13" s="681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682"/>
      <c r="DT13" s="682"/>
      <c r="DU13" s="682"/>
      <c r="DV13" s="682"/>
      <c r="DW13" s="682"/>
      <c r="DX13" s="682"/>
      <c r="DY13" s="682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</row>
    <row r="14" spans="2:143" ht="15.95" customHeight="1" thickTop="1" thickBot="1" x14ac:dyDescent="0.3">
      <c r="B14" s="1698">
        <v>1</v>
      </c>
      <c r="C14" s="1699"/>
      <c r="D14" s="1699"/>
      <c r="E14" s="1699"/>
      <c r="F14" s="1725" t="s">
        <v>52</v>
      </c>
      <c r="G14" s="1726"/>
      <c r="H14" s="1726"/>
      <c r="I14" s="1726"/>
      <c r="J14" s="1726"/>
      <c r="K14" s="1727"/>
      <c r="L14" s="1695"/>
      <c r="M14" s="1696"/>
      <c r="N14" s="1696"/>
      <c r="O14" s="1696"/>
      <c r="P14" s="1728"/>
      <c r="Q14" s="1721" t="str">
        <f>IF('INGRESO DE DATOS'!O151&lt;&gt;"",'INGRESO DE DATOS'!O151,"")</f>
        <v/>
      </c>
      <c r="R14" s="1722"/>
      <c r="S14" s="1722"/>
      <c r="T14" s="1722"/>
      <c r="U14" s="1722"/>
      <c r="V14" s="1723"/>
      <c r="W14" s="1707" t="str">
        <f>IF('INGRESO DE DATOS'!P151&lt;&gt;"",'INGRESO DE DATOS'!P151,"")</f>
        <v/>
      </c>
      <c r="X14" s="1708"/>
      <c r="Y14" s="1708"/>
      <c r="Z14" s="1708"/>
      <c r="AA14" s="1708"/>
      <c r="AB14" s="1709"/>
      <c r="AC14" s="1689"/>
      <c r="AD14" s="1690"/>
      <c r="AE14" s="1690"/>
      <c r="AF14" s="1690"/>
      <c r="AG14" s="1690"/>
      <c r="AH14" s="1690"/>
      <c r="AI14" s="1691"/>
      <c r="AJ14" s="1707" t="str">
        <f t="shared" ref="AJ14:AJ19" si="0">IF(W14="","",W14)</f>
        <v/>
      </c>
      <c r="AK14" s="1708"/>
      <c r="AL14" s="1708"/>
      <c r="AM14" s="1708"/>
      <c r="AN14" s="1708"/>
      <c r="AO14" s="1708"/>
      <c r="AP14" s="1709"/>
      <c r="AQ14" s="1724" t="str">
        <f t="shared" ref="AQ14:AQ19" si="1">IF(Q14="","",IF(Q14&lt;&gt;0,IF(Q14="N.D","N.D",(AJ14*VLOOKUP(Q14,$CZ$14:$DQ$30,10,FALSE)))))</f>
        <v/>
      </c>
      <c r="AR14" s="1696"/>
      <c r="AS14" s="1696"/>
      <c r="AT14" s="1696"/>
      <c r="AU14" s="1696"/>
      <c r="AV14" s="1697"/>
      <c r="AW14" s="1698">
        <v>23</v>
      </c>
      <c r="AX14" s="1699"/>
      <c r="AY14" s="1699"/>
      <c r="AZ14" s="1699"/>
      <c r="BA14" s="1725" t="s">
        <v>52</v>
      </c>
      <c r="BB14" s="1726"/>
      <c r="BC14" s="1726"/>
      <c r="BD14" s="1726"/>
      <c r="BE14" s="1726"/>
      <c r="BF14" s="1727"/>
      <c r="BG14" s="1695"/>
      <c r="BH14" s="1696"/>
      <c r="BI14" s="1696"/>
      <c r="BJ14" s="1696"/>
      <c r="BK14" s="1728"/>
      <c r="BL14" s="1721" t="str">
        <f>IF('INGRESO DE DATOS'!O177&lt;&gt;"",'INGRESO DE DATOS'!O177,"")</f>
        <v/>
      </c>
      <c r="BM14" s="1722"/>
      <c r="BN14" s="1722"/>
      <c r="BO14" s="1722"/>
      <c r="BP14" s="1722"/>
      <c r="BQ14" s="1723"/>
      <c r="BR14" s="1707" t="str">
        <f>IF('INGRESO DE DATOS'!P177&lt;&gt;"",'INGRESO DE DATOS'!P177,"")</f>
        <v/>
      </c>
      <c r="BS14" s="1708"/>
      <c r="BT14" s="1708"/>
      <c r="BU14" s="1708"/>
      <c r="BV14" s="1708"/>
      <c r="BW14" s="1709"/>
      <c r="BX14" s="1689"/>
      <c r="BY14" s="1690"/>
      <c r="BZ14" s="1690"/>
      <c r="CA14" s="1690"/>
      <c r="CB14" s="1690"/>
      <c r="CC14" s="1690"/>
      <c r="CD14" s="1691"/>
      <c r="CE14" s="1707" t="str">
        <f>IF(BR14="","",BR14)</f>
        <v/>
      </c>
      <c r="CF14" s="1708"/>
      <c r="CG14" s="1708"/>
      <c r="CH14" s="1708"/>
      <c r="CI14" s="1708"/>
      <c r="CJ14" s="1708"/>
      <c r="CK14" s="1709"/>
      <c r="CL14" s="1724" t="str">
        <f>IF(BL14="","",IF(BL14&lt;&gt;0,IF(BL14="N.D","N.D",(BR14*VLOOKUP(BL14,$CZ$14:$DQ$30,10,FALSE)))))</f>
        <v/>
      </c>
      <c r="CM14" s="1696"/>
      <c r="CN14" s="1696"/>
      <c r="CO14" s="1696"/>
      <c r="CP14" s="1696"/>
      <c r="CQ14" s="1696"/>
      <c r="CR14" s="1697"/>
      <c r="CS14" s="681"/>
      <c r="CT14" s="681"/>
      <c r="CU14" s="681"/>
      <c r="CV14" s="681"/>
      <c r="CW14" s="681"/>
      <c r="CX14" s="681"/>
      <c r="CY14" s="681"/>
      <c r="CZ14" s="1837" t="s">
        <v>307</v>
      </c>
      <c r="DA14" s="1837"/>
      <c r="DB14" s="1837"/>
      <c r="DC14" s="1837"/>
      <c r="DD14" s="1837"/>
      <c r="DE14" s="1837"/>
      <c r="DF14" s="1837"/>
      <c r="DG14" s="1837"/>
      <c r="DH14" s="1837"/>
      <c r="DI14" s="1842">
        <v>2500</v>
      </c>
      <c r="DJ14" s="1842"/>
      <c r="DK14" s="1842"/>
      <c r="DL14" s="1842"/>
      <c r="DM14" s="1842"/>
      <c r="DN14" s="1842"/>
      <c r="DO14" s="1842"/>
      <c r="DP14" s="1842"/>
      <c r="DQ14" s="1842"/>
      <c r="DR14" s="682"/>
      <c r="DS14" s="682"/>
      <c r="DT14" s="682"/>
      <c r="DU14" s="682"/>
      <c r="DV14" s="682"/>
      <c r="DW14" s="682"/>
      <c r="DX14" s="682"/>
      <c r="DY14" s="682"/>
      <c r="DZ14" s="682"/>
      <c r="EA14" s="682"/>
      <c r="EB14" s="682"/>
      <c r="EC14" s="682"/>
      <c r="ED14" s="682"/>
      <c r="EE14" s="682"/>
      <c r="EF14" s="682"/>
      <c r="EG14" s="682"/>
      <c r="EH14" s="682"/>
      <c r="EI14" s="682"/>
      <c r="EJ14" s="682"/>
      <c r="EK14" s="682"/>
      <c r="EL14" s="682"/>
      <c r="EM14" s="682"/>
    </row>
    <row r="15" spans="2:143" ht="15.95" customHeight="1" thickTop="1" thickBot="1" x14ac:dyDescent="0.3">
      <c r="B15" s="1660">
        <v>2</v>
      </c>
      <c r="C15" s="1661"/>
      <c r="D15" s="1661"/>
      <c r="E15" s="1661"/>
      <c r="F15" s="1716" t="str">
        <f>IF('INGRESO DE DATOS'!A152&lt;&gt;"",'INGRESO DE DATOS'!A152,"")</f>
        <v/>
      </c>
      <c r="G15" s="1717"/>
      <c r="H15" s="1717"/>
      <c r="I15" s="1717"/>
      <c r="J15" s="1717"/>
      <c r="K15" s="1718"/>
      <c r="L15" s="1686"/>
      <c r="M15" s="1687"/>
      <c r="N15" s="1687"/>
      <c r="O15" s="1687"/>
      <c r="P15" s="1729"/>
      <c r="Q15" s="1716" t="str">
        <f>IF('INGRESO DE DATOS'!O152&lt;&gt;"",'INGRESO DE DATOS'!O152,"")</f>
        <v/>
      </c>
      <c r="R15" s="1717"/>
      <c r="S15" s="1717"/>
      <c r="T15" s="1717"/>
      <c r="U15" s="1717"/>
      <c r="V15" s="1718"/>
      <c r="W15" s="1683" t="str">
        <f>IF('INGRESO DE DATOS'!P152&lt;&gt;"",'INGRESO DE DATOS'!P152,"")</f>
        <v/>
      </c>
      <c r="X15" s="1684"/>
      <c r="Y15" s="1684"/>
      <c r="Z15" s="1684"/>
      <c r="AA15" s="1684"/>
      <c r="AB15" s="1685"/>
      <c r="AC15" s="1692"/>
      <c r="AD15" s="1693"/>
      <c r="AE15" s="1693"/>
      <c r="AF15" s="1693"/>
      <c r="AG15" s="1693"/>
      <c r="AH15" s="1693"/>
      <c r="AI15" s="1694"/>
      <c r="AJ15" s="1683" t="str">
        <f t="shared" si="0"/>
        <v/>
      </c>
      <c r="AK15" s="1684"/>
      <c r="AL15" s="1684"/>
      <c r="AM15" s="1684"/>
      <c r="AN15" s="1684"/>
      <c r="AO15" s="1684"/>
      <c r="AP15" s="1685"/>
      <c r="AQ15" s="1730" t="str">
        <f t="shared" si="1"/>
        <v/>
      </c>
      <c r="AR15" s="1687"/>
      <c r="AS15" s="1687"/>
      <c r="AT15" s="1687"/>
      <c r="AU15" s="1687"/>
      <c r="AV15" s="1688"/>
      <c r="AW15" s="1660">
        <v>24</v>
      </c>
      <c r="AX15" s="1661"/>
      <c r="AY15" s="1661"/>
      <c r="AZ15" s="1661"/>
      <c r="BA15" s="1716" t="str">
        <f>IF('INGRESO DE DATOS'!A178&lt;&gt;"",'INGRESO DE DATOS'!A178,"")</f>
        <v/>
      </c>
      <c r="BB15" s="1717"/>
      <c r="BC15" s="1717"/>
      <c r="BD15" s="1717"/>
      <c r="BE15" s="1717"/>
      <c r="BF15" s="1718"/>
      <c r="BG15" s="1686"/>
      <c r="BH15" s="1687"/>
      <c r="BI15" s="1687"/>
      <c r="BJ15" s="1687"/>
      <c r="BK15" s="1729"/>
      <c r="BL15" s="1716" t="str">
        <f>IF('INGRESO DE DATOS'!O178&lt;&gt;"",'INGRESO DE DATOS'!O178,"")</f>
        <v/>
      </c>
      <c r="BM15" s="1717"/>
      <c r="BN15" s="1717"/>
      <c r="BO15" s="1717"/>
      <c r="BP15" s="1717"/>
      <c r="BQ15" s="1718"/>
      <c r="BR15" s="1683" t="str">
        <f>IF('INGRESO DE DATOS'!P178&lt;&gt;"",'INGRESO DE DATOS'!P178,"")</f>
        <v/>
      </c>
      <c r="BS15" s="1684"/>
      <c r="BT15" s="1684"/>
      <c r="BU15" s="1684"/>
      <c r="BV15" s="1684"/>
      <c r="BW15" s="1685"/>
      <c r="BX15" s="1692"/>
      <c r="BY15" s="1693"/>
      <c r="BZ15" s="1693"/>
      <c r="CA15" s="1693"/>
      <c r="CB15" s="1693"/>
      <c r="CC15" s="1693"/>
      <c r="CD15" s="1694"/>
      <c r="CE15" s="1683" t="str">
        <f>IF(BR15="","",BR15)</f>
        <v/>
      </c>
      <c r="CF15" s="1684"/>
      <c r="CG15" s="1684"/>
      <c r="CH15" s="1684"/>
      <c r="CI15" s="1684"/>
      <c r="CJ15" s="1684"/>
      <c r="CK15" s="1685"/>
      <c r="CL15" s="1730" t="str">
        <f>IF(BL15="","",IF(BL15&lt;&gt;0,IF(BL15="N.D","N.D",(BR15*VLOOKUP(BL15,$CZ$14:$DQ$30,10,FALSE)))))</f>
        <v/>
      </c>
      <c r="CM15" s="1687"/>
      <c r="CN15" s="1687"/>
      <c r="CO15" s="1687"/>
      <c r="CP15" s="1687"/>
      <c r="CQ15" s="1687"/>
      <c r="CR15" s="1688"/>
      <c r="CZ15" s="1837" t="s">
        <v>308</v>
      </c>
      <c r="DA15" s="1837"/>
      <c r="DB15" s="1837"/>
      <c r="DC15" s="1837"/>
      <c r="DD15" s="1837"/>
      <c r="DE15" s="1837"/>
      <c r="DF15" s="1837"/>
      <c r="DG15" s="1837"/>
      <c r="DH15" s="1837"/>
      <c r="DI15" s="1842">
        <v>2000</v>
      </c>
      <c r="DJ15" s="1842"/>
      <c r="DK15" s="1842"/>
      <c r="DL15" s="1842"/>
      <c r="DM15" s="1842"/>
      <c r="DN15" s="1842"/>
      <c r="DO15" s="1842"/>
      <c r="DP15" s="1842"/>
      <c r="DQ15" s="1842"/>
    </row>
    <row r="16" spans="2:143" ht="15.95" customHeight="1" thickTop="1" thickBot="1" x14ac:dyDescent="0.3">
      <c r="B16" s="1712">
        <v>3</v>
      </c>
      <c r="C16" s="1693"/>
      <c r="D16" s="1693"/>
      <c r="E16" s="1694"/>
      <c r="F16" s="1716" t="str">
        <f>IF('INGRESO DE DATOS'!A153&lt;&gt;"",'INGRESO DE DATOS'!A153,"")</f>
        <v/>
      </c>
      <c r="G16" s="1717"/>
      <c r="H16" s="1717"/>
      <c r="I16" s="1717"/>
      <c r="J16" s="1717"/>
      <c r="K16" s="1718"/>
      <c r="L16" s="1686"/>
      <c r="M16" s="1687"/>
      <c r="N16" s="1687"/>
      <c r="O16" s="1687"/>
      <c r="P16" s="1729"/>
      <c r="Q16" s="1716" t="str">
        <f>IF('INGRESO DE DATOS'!O153&lt;&gt;"",'INGRESO DE DATOS'!O153,"")</f>
        <v/>
      </c>
      <c r="R16" s="1717"/>
      <c r="S16" s="1717"/>
      <c r="T16" s="1717"/>
      <c r="U16" s="1717"/>
      <c r="V16" s="1718"/>
      <c r="W16" s="1683" t="str">
        <f>IF('INGRESO DE DATOS'!P153&lt;&gt;"",'INGRESO DE DATOS'!P153,"")</f>
        <v/>
      </c>
      <c r="X16" s="1684"/>
      <c r="Y16" s="1684"/>
      <c r="Z16" s="1684"/>
      <c r="AA16" s="1684"/>
      <c r="AB16" s="1685"/>
      <c r="AC16" s="1692"/>
      <c r="AD16" s="1693"/>
      <c r="AE16" s="1693"/>
      <c r="AF16" s="1693"/>
      <c r="AG16" s="1693"/>
      <c r="AH16" s="1693"/>
      <c r="AI16" s="1694"/>
      <c r="AJ16" s="1683" t="str">
        <f t="shared" si="0"/>
        <v/>
      </c>
      <c r="AK16" s="1684"/>
      <c r="AL16" s="1684"/>
      <c r="AM16" s="1684"/>
      <c r="AN16" s="1684"/>
      <c r="AO16" s="1684"/>
      <c r="AP16" s="1685"/>
      <c r="AQ16" s="1730" t="str">
        <f t="shared" si="1"/>
        <v/>
      </c>
      <c r="AR16" s="1687"/>
      <c r="AS16" s="1687"/>
      <c r="AT16" s="1687"/>
      <c r="AU16" s="1687"/>
      <c r="AV16" s="1688"/>
      <c r="AW16" s="1660">
        <v>25</v>
      </c>
      <c r="AX16" s="1661"/>
      <c r="AY16" s="1661"/>
      <c r="AZ16" s="1661"/>
      <c r="BA16" s="1716" t="str">
        <f>IF('INGRESO DE DATOS'!A179&lt;&gt;"",'INGRESO DE DATOS'!A179,"")</f>
        <v/>
      </c>
      <c r="BB16" s="1717"/>
      <c r="BC16" s="1717"/>
      <c r="BD16" s="1717"/>
      <c r="BE16" s="1717"/>
      <c r="BF16" s="1718"/>
      <c r="BG16" s="1686"/>
      <c r="BH16" s="1687"/>
      <c r="BI16" s="1687"/>
      <c r="BJ16" s="1687"/>
      <c r="BK16" s="1729"/>
      <c r="BL16" s="1716" t="str">
        <f>IF('INGRESO DE DATOS'!O179&lt;&gt;"",'INGRESO DE DATOS'!O179,"")</f>
        <v/>
      </c>
      <c r="BM16" s="1717"/>
      <c r="BN16" s="1717"/>
      <c r="BO16" s="1717"/>
      <c r="BP16" s="1717"/>
      <c r="BQ16" s="1718"/>
      <c r="BR16" s="1683" t="str">
        <f>IF('INGRESO DE DATOS'!P179&lt;&gt;"",'INGRESO DE DATOS'!P179,"")</f>
        <v/>
      </c>
      <c r="BS16" s="1684"/>
      <c r="BT16" s="1684"/>
      <c r="BU16" s="1684"/>
      <c r="BV16" s="1684"/>
      <c r="BW16" s="1685"/>
      <c r="BX16" s="1692"/>
      <c r="BY16" s="1693"/>
      <c r="BZ16" s="1693"/>
      <c r="CA16" s="1693"/>
      <c r="CB16" s="1693"/>
      <c r="CC16" s="1693"/>
      <c r="CD16" s="1694"/>
      <c r="CE16" s="1683" t="str">
        <f>IF(BR16="","",BR16)</f>
        <v/>
      </c>
      <c r="CF16" s="1684"/>
      <c r="CG16" s="1684"/>
      <c r="CH16" s="1684"/>
      <c r="CI16" s="1684"/>
      <c r="CJ16" s="1684"/>
      <c r="CK16" s="1685"/>
      <c r="CL16" s="1730" t="str">
        <f>IF(BL16="","",IF(BL16&lt;&gt;0,IF(BL16="N.D","N.D",(BR16*VLOOKUP(BL16,$CZ$14:$DQ$30,10,FALSE)))))</f>
        <v/>
      </c>
      <c r="CM16" s="1687"/>
      <c r="CN16" s="1687"/>
      <c r="CO16" s="1687"/>
      <c r="CP16" s="1687"/>
      <c r="CQ16" s="1687"/>
      <c r="CR16" s="1688"/>
      <c r="CZ16" s="1837" t="s">
        <v>309</v>
      </c>
      <c r="DA16" s="1837"/>
      <c r="DB16" s="1837"/>
      <c r="DC16" s="1837"/>
      <c r="DD16" s="1837"/>
      <c r="DE16" s="1837"/>
      <c r="DF16" s="1837"/>
      <c r="DG16" s="1837"/>
      <c r="DH16" s="1837"/>
      <c r="DI16" s="1842">
        <v>1500</v>
      </c>
      <c r="DJ16" s="1842"/>
      <c r="DK16" s="1842"/>
      <c r="DL16" s="1842"/>
      <c r="DM16" s="1842"/>
      <c r="DN16" s="1842"/>
      <c r="DO16" s="1842"/>
      <c r="DP16" s="1842"/>
      <c r="DQ16" s="1842"/>
    </row>
    <row r="17" spans="2:121" ht="15.95" customHeight="1" thickTop="1" thickBot="1" x14ac:dyDescent="0.3">
      <c r="B17" s="1712">
        <v>4</v>
      </c>
      <c r="C17" s="1693"/>
      <c r="D17" s="1693"/>
      <c r="E17" s="1694"/>
      <c r="F17" s="1716" t="str">
        <f>IF('INGRESO DE DATOS'!A154&lt;&gt;"",'INGRESO DE DATOS'!A154,"")</f>
        <v/>
      </c>
      <c r="G17" s="1717"/>
      <c r="H17" s="1717"/>
      <c r="I17" s="1717"/>
      <c r="J17" s="1717"/>
      <c r="K17" s="1718"/>
      <c r="L17" s="1686"/>
      <c r="M17" s="1687"/>
      <c r="N17" s="1687"/>
      <c r="O17" s="1687"/>
      <c r="P17" s="1729"/>
      <c r="Q17" s="1716" t="str">
        <f>IF('INGRESO DE DATOS'!O154&lt;&gt;"",'INGRESO DE DATOS'!O154,"")</f>
        <v/>
      </c>
      <c r="R17" s="1717"/>
      <c r="S17" s="1717"/>
      <c r="T17" s="1717"/>
      <c r="U17" s="1717"/>
      <c r="V17" s="1718"/>
      <c r="W17" s="1683" t="str">
        <f>IF('INGRESO DE DATOS'!P154&lt;&gt;"",'INGRESO DE DATOS'!P154,"")</f>
        <v/>
      </c>
      <c r="X17" s="1684"/>
      <c r="Y17" s="1684"/>
      <c r="Z17" s="1684"/>
      <c r="AA17" s="1684"/>
      <c r="AB17" s="1685"/>
      <c r="AC17" s="1692"/>
      <c r="AD17" s="1693"/>
      <c r="AE17" s="1693"/>
      <c r="AF17" s="1693"/>
      <c r="AG17" s="1693"/>
      <c r="AH17" s="1693"/>
      <c r="AI17" s="1694"/>
      <c r="AJ17" s="1683" t="str">
        <f t="shared" si="0"/>
        <v/>
      </c>
      <c r="AK17" s="1684"/>
      <c r="AL17" s="1684"/>
      <c r="AM17" s="1684"/>
      <c r="AN17" s="1684"/>
      <c r="AO17" s="1684"/>
      <c r="AP17" s="1685"/>
      <c r="AQ17" s="1730" t="str">
        <f t="shared" si="1"/>
        <v/>
      </c>
      <c r="AR17" s="1687"/>
      <c r="AS17" s="1687"/>
      <c r="AT17" s="1687"/>
      <c r="AU17" s="1687"/>
      <c r="AV17" s="1688"/>
      <c r="AW17" s="1660">
        <v>26</v>
      </c>
      <c r="AX17" s="1661"/>
      <c r="AY17" s="1661"/>
      <c r="AZ17" s="1661"/>
      <c r="BA17" s="1716" t="str">
        <f>IF('INGRESO DE DATOS'!A180&lt;&gt;"",'INGRESO DE DATOS'!A180,"")</f>
        <v/>
      </c>
      <c r="BB17" s="1717"/>
      <c r="BC17" s="1717"/>
      <c r="BD17" s="1717"/>
      <c r="BE17" s="1717"/>
      <c r="BF17" s="1718"/>
      <c r="BG17" s="1686"/>
      <c r="BH17" s="1687"/>
      <c r="BI17" s="1687"/>
      <c r="BJ17" s="1687"/>
      <c r="BK17" s="1729"/>
      <c r="BL17" s="1716" t="str">
        <f>IF('INGRESO DE DATOS'!O180&lt;&gt;"",'INGRESO DE DATOS'!O180,"")</f>
        <v/>
      </c>
      <c r="BM17" s="1717"/>
      <c r="BN17" s="1717"/>
      <c r="BO17" s="1717"/>
      <c r="BP17" s="1717"/>
      <c r="BQ17" s="1718"/>
      <c r="BR17" s="1683" t="str">
        <f>IF('INGRESO DE DATOS'!P180&lt;&gt;"",'INGRESO DE DATOS'!P180,"")</f>
        <v/>
      </c>
      <c r="BS17" s="1684"/>
      <c r="BT17" s="1684"/>
      <c r="BU17" s="1684"/>
      <c r="BV17" s="1684"/>
      <c r="BW17" s="1685"/>
      <c r="BX17" s="1692"/>
      <c r="BY17" s="1693"/>
      <c r="BZ17" s="1693"/>
      <c r="CA17" s="1693"/>
      <c r="CB17" s="1693"/>
      <c r="CC17" s="1693"/>
      <c r="CD17" s="1694"/>
      <c r="CE17" s="1683" t="str">
        <f>IF(BR17="","",BR17)</f>
        <v/>
      </c>
      <c r="CF17" s="1684"/>
      <c r="CG17" s="1684"/>
      <c r="CH17" s="1684"/>
      <c r="CI17" s="1684"/>
      <c r="CJ17" s="1684"/>
      <c r="CK17" s="1685"/>
      <c r="CL17" s="1730" t="str">
        <f>IF(BL17="","",IF(BL17&lt;&gt;0,IF(BL17="N.D","N.D",(BR17*VLOOKUP(BL17,$CZ$14:$DQ$30,10,FALSE)))))</f>
        <v/>
      </c>
      <c r="CM17" s="1687"/>
      <c r="CN17" s="1687"/>
      <c r="CO17" s="1687"/>
      <c r="CP17" s="1687"/>
      <c r="CQ17" s="1687"/>
      <c r="CR17" s="1688"/>
      <c r="CZ17" s="1838" t="s">
        <v>310</v>
      </c>
      <c r="DA17" s="1838"/>
      <c r="DB17" s="1838"/>
      <c r="DC17" s="1838"/>
      <c r="DD17" s="1838"/>
      <c r="DE17" s="1838"/>
      <c r="DF17" s="1838"/>
      <c r="DG17" s="1838"/>
      <c r="DH17" s="1838"/>
      <c r="DI17" s="1842">
        <v>1000</v>
      </c>
      <c r="DJ17" s="1842"/>
      <c r="DK17" s="1842"/>
      <c r="DL17" s="1842"/>
      <c r="DM17" s="1842"/>
      <c r="DN17" s="1842"/>
      <c r="DO17" s="1842"/>
      <c r="DP17" s="1842"/>
      <c r="DQ17" s="1842"/>
    </row>
    <row r="18" spans="2:121" ht="15.95" customHeight="1" thickTop="1" thickBot="1" x14ac:dyDescent="0.3">
      <c r="B18" s="1712">
        <v>5</v>
      </c>
      <c r="C18" s="1693"/>
      <c r="D18" s="1693"/>
      <c r="E18" s="1694"/>
      <c r="F18" s="1716" t="str">
        <f>IF('INGRESO DE DATOS'!A155&lt;&gt;"",'INGRESO DE DATOS'!A155,"")</f>
        <v/>
      </c>
      <c r="G18" s="1717"/>
      <c r="H18" s="1717"/>
      <c r="I18" s="1717"/>
      <c r="J18" s="1717"/>
      <c r="K18" s="1718"/>
      <c r="L18" s="1686"/>
      <c r="M18" s="1687"/>
      <c r="N18" s="1687"/>
      <c r="O18" s="1687"/>
      <c r="P18" s="1729"/>
      <c r="Q18" s="1716" t="str">
        <f>IF('INGRESO DE DATOS'!O155&lt;&gt;"",'INGRESO DE DATOS'!O155,"")</f>
        <v/>
      </c>
      <c r="R18" s="1717"/>
      <c r="S18" s="1717"/>
      <c r="T18" s="1717"/>
      <c r="U18" s="1717"/>
      <c r="V18" s="1718"/>
      <c r="W18" s="1683" t="str">
        <f>IF('INGRESO DE DATOS'!P155&lt;&gt;"",'INGRESO DE DATOS'!P155,"")</f>
        <v/>
      </c>
      <c r="X18" s="1684"/>
      <c r="Y18" s="1684"/>
      <c r="Z18" s="1684"/>
      <c r="AA18" s="1684"/>
      <c r="AB18" s="1685"/>
      <c r="AC18" s="1692"/>
      <c r="AD18" s="1693"/>
      <c r="AE18" s="1693"/>
      <c r="AF18" s="1693"/>
      <c r="AG18" s="1693"/>
      <c r="AH18" s="1693"/>
      <c r="AI18" s="1694"/>
      <c r="AJ18" s="1683" t="str">
        <f t="shared" si="0"/>
        <v/>
      </c>
      <c r="AK18" s="1684"/>
      <c r="AL18" s="1684"/>
      <c r="AM18" s="1684"/>
      <c r="AN18" s="1684"/>
      <c r="AO18" s="1684"/>
      <c r="AP18" s="1685"/>
      <c r="AQ18" s="1730" t="str">
        <f t="shared" si="1"/>
        <v/>
      </c>
      <c r="AR18" s="1687"/>
      <c r="AS18" s="1687"/>
      <c r="AT18" s="1687"/>
      <c r="AU18" s="1687"/>
      <c r="AV18" s="1688"/>
      <c r="AW18" s="1732" t="s">
        <v>53</v>
      </c>
      <c r="AX18" s="1733"/>
      <c r="AY18" s="1733"/>
      <c r="AZ18" s="1733"/>
      <c r="BA18" s="1733"/>
      <c r="BB18" s="1733"/>
      <c r="BC18" s="1733"/>
      <c r="BD18" s="1733"/>
      <c r="BE18" s="1733"/>
      <c r="BF18" s="1734"/>
      <c r="BG18" s="1692"/>
      <c r="BH18" s="1693"/>
      <c r="BI18" s="1693"/>
      <c r="BJ18" s="1693"/>
      <c r="BK18" s="1694"/>
      <c r="BL18" s="1692"/>
      <c r="BM18" s="1693"/>
      <c r="BN18" s="1693"/>
      <c r="BO18" s="1693"/>
      <c r="BP18" s="1693"/>
      <c r="BQ18" s="1694"/>
      <c r="BR18" s="1692"/>
      <c r="BS18" s="1693"/>
      <c r="BT18" s="1693"/>
      <c r="BU18" s="1693"/>
      <c r="BV18" s="1693"/>
      <c r="BW18" s="1694"/>
      <c r="BX18" s="1692"/>
      <c r="BY18" s="1693"/>
      <c r="BZ18" s="1693"/>
      <c r="CA18" s="1693"/>
      <c r="CB18" s="1693"/>
      <c r="CC18" s="1693"/>
      <c r="CD18" s="1694"/>
      <c r="CE18" s="1692"/>
      <c r="CF18" s="1693"/>
      <c r="CG18" s="1693"/>
      <c r="CH18" s="1693"/>
      <c r="CI18" s="1693"/>
      <c r="CJ18" s="1693"/>
      <c r="CK18" s="1694"/>
      <c r="CL18" s="1692"/>
      <c r="CM18" s="1693"/>
      <c r="CN18" s="1693"/>
      <c r="CO18" s="1693"/>
      <c r="CP18" s="1693"/>
      <c r="CQ18" s="1693"/>
      <c r="CR18" s="1731"/>
      <c r="CZ18" s="1837" t="s">
        <v>311</v>
      </c>
      <c r="DA18" s="1837"/>
      <c r="DB18" s="1837"/>
      <c r="DC18" s="1837"/>
      <c r="DD18" s="1837"/>
      <c r="DE18" s="1837"/>
      <c r="DF18" s="1837"/>
      <c r="DG18" s="1837"/>
      <c r="DH18" s="1837"/>
      <c r="DI18" s="1842">
        <v>500</v>
      </c>
      <c r="DJ18" s="1842"/>
      <c r="DK18" s="1842"/>
      <c r="DL18" s="1842"/>
      <c r="DM18" s="1842"/>
      <c r="DN18" s="1842"/>
      <c r="DO18" s="1842"/>
      <c r="DP18" s="1842"/>
      <c r="DQ18" s="1842"/>
    </row>
    <row r="19" spans="2:121" ht="15.95" customHeight="1" thickTop="1" thickBot="1" x14ac:dyDescent="0.3">
      <c r="B19" s="1712">
        <v>6</v>
      </c>
      <c r="C19" s="1693"/>
      <c r="D19" s="1693"/>
      <c r="E19" s="1694"/>
      <c r="F19" s="1716" t="str">
        <f>IF('INGRESO DE DATOS'!A156&lt;&gt;"",'INGRESO DE DATOS'!A156,"")</f>
        <v/>
      </c>
      <c r="G19" s="1717"/>
      <c r="H19" s="1717"/>
      <c r="I19" s="1717"/>
      <c r="J19" s="1717"/>
      <c r="K19" s="1718"/>
      <c r="L19" s="1686"/>
      <c r="M19" s="1687"/>
      <c r="N19" s="1687"/>
      <c r="O19" s="1687"/>
      <c r="P19" s="1729"/>
      <c r="Q19" s="1716" t="str">
        <f>IF('INGRESO DE DATOS'!O156&lt;&gt;"",'INGRESO DE DATOS'!O156,"")</f>
        <v/>
      </c>
      <c r="R19" s="1717"/>
      <c r="S19" s="1717"/>
      <c r="T19" s="1717"/>
      <c r="U19" s="1717"/>
      <c r="V19" s="1718"/>
      <c r="W19" s="1683" t="str">
        <f>IF('INGRESO DE DATOS'!P156&lt;&gt;"",'INGRESO DE DATOS'!P156,"")</f>
        <v/>
      </c>
      <c r="X19" s="1684"/>
      <c r="Y19" s="1684"/>
      <c r="Z19" s="1684"/>
      <c r="AA19" s="1684"/>
      <c r="AB19" s="1685"/>
      <c r="AC19" s="1692"/>
      <c r="AD19" s="1693"/>
      <c r="AE19" s="1693"/>
      <c r="AF19" s="1693"/>
      <c r="AG19" s="1693"/>
      <c r="AH19" s="1693"/>
      <c r="AI19" s="1694"/>
      <c r="AJ19" s="1683" t="str">
        <f t="shared" si="0"/>
        <v/>
      </c>
      <c r="AK19" s="1684"/>
      <c r="AL19" s="1684"/>
      <c r="AM19" s="1684"/>
      <c r="AN19" s="1684"/>
      <c r="AO19" s="1684"/>
      <c r="AP19" s="1685"/>
      <c r="AQ19" s="1730" t="str">
        <f t="shared" si="1"/>
        <v/>
      </c>
      <c r="AR19" s="1687"/>
      <c r="AS19" s="1687"/>
      <c r="AT19" s="1687"/>
      <c r="AU19" s="1687"/>
      <c r="AV19" s="1688"/>
      <c r="AW19" s="1660">
        <v>27</v>
      </c>
      <c r="AX19" s="1661"/>
      <c r="AY19" s="1661"/>
      <c r="AZ19" s="1661"/>
      <c r="BA19" s="1716" t="str">
        <f>IF('INGRESO DE DATOS'!A182&lt;&gt;"",'INGRESO DE DATOS'!A182,"")</f>
        <v/>
      </c>
      <c r="BB19" s="1717"/>
      <c r="BC19" s="1717"/>
      <c r="BD19" s="1717"/>
      <c r="BE19" s="1717"/>
      <c r="BF19" s="1718"/>
      <c r="BG19" s="1686"/>
      <c r="BH19" s="1687"/>
      <c r="BI19" s="1687"/>
      <c r="BJ19" s="1687"/>
      <c r="BK19" s="1729"/>
      <c r="BL19" s="1716" t="str">
        <f>IF('INGRESO DE DATOS'!O182&lt;&gt;"",'INGRESO DE DATOS'!O182,"")</f>
        <v/>
      </c>
      <c r="BM19" s="1717"/>
      <c r="BN19" s="1717"/>
      <c r="BO19" s="1717"/>
      <c r="BP19" s="1717"/>
      <c r="BQ19" s="1718"/>
      <c r="BR19" s="1683" t="str">
        <f>IF('INGRESO DE DATOS'!P182&lt;&gt;"",'INGRESO DE DATOS'!P182,"")</f>
        <v/>
      </c>
      <c r="BS19" s="1684"/>
      <c r="BT19" s="1684"/>
      <c r="BU19" s="1684"/>
      <c r="BV19" s="1684"/>
      <c r="BW19" s="1685"/>
      <c r="BX19" s="1692"/>
      <c r="BY19" s="1693"/>
      <c r="BZ19" s="1693"/>
      <c r="CA19" s="1693"/>
      <c r="CB19" s="1693"/>
      <c r="CC19" s="1693"/>
      <c r="CD19" s="1694"/>
      <c r="CE19" s="1683" t="str">
        <f>IF(BR19="","",BR19)</f>
        <v/>
      </c>
      <c r="CF19" s="1684"/>
      <c r="CG19" s="1684"/>
      <c r="CH19" s="1684"/>
      <c r="CI19" s="1684"/>
      <c r="CJ19" s="1684"/>
      <c r="CK19" s="1685"/>
      <c r="CL19" s="1730" t="str">
        <f>IF(BL19="","",IF(BL19&lt;&gt;0,IF(BL19="N.D","N.D",(BR19*VLOOKUP(BL19,$CZ$14:$DQ$30,10,FALSE)))))</f>
        <v/>
      </c>
      <c r="CM19" s="1687"/>
      <c r="CN19" s="1687"/>
      <c r="CO19" s="1687"/>
      <c r="CP19" s="1687"/>
      <c r="CQ19" s="1687"/>
      <c r="CR19" s="1688"/>
      <c r="CZ19" s="1837" t="s">
        <v>312</v>
      </c>
      <c r="DA19" s="1837"/>
      <c r="DB19" s="1837"/>
      <c r="DC19" s="1837"/>
      <c r="DD19" s="1837"/>
      <c r="DE19" s="1837"/>
      <c r="DF19" s="1837"/>
      <c r="DG19" s="1837"/>
      <c r="DH19" s="1837"/>
      <c r="DI19" s="1842">
        <v>200</v>
      </c>
      <c r="DJ19" s="1842"/>
      <c r="DK19" s="1842"/>
      <c r="DL19" s="1842"/>
      <c r="DM19" s="1842"/>
      <c r="DN19" s="1842"/>
      <c r="DO19" s="1842"/>
      <c r="DP19" s="1842"/>
      <c r="DQ19" s="1842"/>
    </row>
    <row r="20" spans="2:121" ht="15.95" customHeight="1" thickTop="1" thickBot="1" x14ac:dyDescent="0.3">
      <c r="B20" s="1732" t="s">
        <v>53</v>
      </c>
      <c r="C20" s="1733"/>
      <c r="D20" s="1733"/>
      <c r="E20" s="1733"/>
      <c r="F20" s="1733"/>
      <c r="G20" s="1733"/>
      <c r="H20" s="1733"/>
      <c r="I20" s="1733"/>
      <c r="J20" s="1733"/>
      <c r="K20" s="1734"/>
      <c r="L20" s="1692"/>
      <c r="M20" s="1693"/>
      <c r="N20" s="1693"/>
      <c r="O20" s="1693"/>
      <c r="P20" s="1694"/>
      <c r="Q20" s="1692"/>
      <c r="R20" s="1693"/>
      <c r="S20" s="1693"/>
      <c r="T20" s="1693"/>
      <c r="U20" s="1693"/>
      <c r="V20" s="1694"/>
      <c r="W20" s="1692"/>
      <c r="X20" s="1693"/>
      <c r="Y20" s="1693"/>
      <c r="Z20" s="1693"/>
      <c r="AA20" s="1693"/>
      <c r="AB20" s="1694"/>
      <c r="AC20" s="1692"/>
      <c r="AD20" s="1693"/>
      <c r="AE20" s="1693"/>
      <c r="AF20" s="1693"/>
      <c r="AG20" s="1693"/>
      <c r="AH20" s="1693"/>
      <c r="AI20" s="1694"/>
      <c r="AJ20" s="1692"/>
      <c r="AK20" s="1693"/>
      <c r="AL20" s="1693"/>
      <c r="AM20" s="1693"/>
      <c r="AN20" s="1693"/>
      <c r="AO20" s="1693"/>
      <c r="AP20" s="1694"/>
      <c r="AQ20" s="1692"/>
      <c r="AR20" s="1693"/>
      <c r="AS20" s="1693"/>
      <c r="AT20" s="1693"/>
      <c r="AU20" s="1693"/>
      <c r="AV20" s="1731"/>
      <c r="AW20" s="1712">
        <v>28</v>
      </c>
      <c r="AX20" s="1693"/>
      <c r="AY20" s="1693"/>
      <c r="AZ20" s="1694"/>
      <c r="BA20" s="1716" t="str">
        <f>IF('INGRESO DE DATOS'!A183&lt;&gt;"",'INGRESO DE DATOS'!A183,"")</f>
        <v/>
      </c>
      <c r="BB20" s="1717"/>
      <c r="BC20" s="1717"/>
      <c r="BD20" s="1717"/>
      <c r="BE20" s="1717"/>
      <c r="BF20" s="1718"/>
      <c r="BG20" s="1686"/>
      <c r="BH20" s="1687"/>
      <c r="BI20" s="1687"/>
      <c r="BJ20" s="1687"/>
      <c r="BK20" s="1729"/>
      <c r="BL20" s="1716" t="str">
        <f>IF('INGRESO DE DATOS'!O183&lt;&gt;"",'INGRESO DE DATOS'!O183,"")</f>
        <v/>
      </c>
      <c r="BM20" s="1717"/>
      <c r="BN20" s="1717"/>
      <c r="BO20" s="1717"/>
      <c r="BP20" s="1717"/>
      <c r="BQ20" s="1718"/>
      <c r="BR20" s="1683" t="str">
        <f>IF('INGRESO DE DATOS'!P183&lt;&gt;"",'INGRESO DE DATOS'!P183,"")</f>
        <v/>
      </c>
      <c r="BS20" s="1684"/>
      <c r="BT20" s="1684"/>
      <c r="BU20" s="1684"/>
      <c r="BV20" s="1684"/>
      <c r="BW20" s="1685"/>
      <c r="BX20" s="1692"/>
      <c r="BY20" s="1693"/>
      <c r="BZ20" s="1693"/>
      <c r="CA20" s="1693"/>
      <c r="CB20" s="1693"/>
      <c r="CC20" s="1693"/>
      <c r="CD20" s="1694"/>
      <c r="CE20" s="1683" t="str">
        <f>IF(BR20="","",BR20)</f>
        <v/>
      </c>
      <c r="CF20" s="1684"/>
      <c r="CG20" s="1684"/>
      <c r="CH20" s="1684"/>
      <c r="CI20" s="1684"/>
      <c r="CJ20" s="1684"/>
      <c r="CK20" s="1685"/>
      <c r="CL20" s="1730" t="str">
        <f>IF(BL20="","",IF(BL20&lt;&gt;0,IF(BL20="N.D","N.D",(BR20*VLOOKUP(BL20,$CZ$14:$DQ$30,10,FALSE)))))</f>
        <v/>
      </c>
      <c r="CM20" s="1687"/>
      <c r="CN20" s="1687"/>
      <c r="CO20" s="1687"/>
      <c r="CP20" s="1687"/>
      <c r="CQ20" s="1687"/>
      <c r="CR20" s="1688"/>
      <c r="CZ20" s="1837" t="s">
        <v>313</v>
      </c>
      <c r="DA20" s="1837"/>
      <c r="DB20" s="1837"/>
      <c r="DC20" s="1837"/>
      <c r="DD20" s="1837"/>
      <c r="DE20" s="1837"/>
      <c r="DF20" s="1837"/>
      <c r="DG20" s="1837"/>
      <c r="DH20" s="1837"/>
      <c r="DI20" s="1842">
        <v>100</v>
      </c>
      <c r="DJ20" s="1842"/>
      <c r="DK20" s="1842"/>
      <c r="DL20" s="1842"/>
      <c r="DM20" s="1842"/>
      <c r="DN20" s="1842"/>
      <c r="DO20" s="1842"/>
      <c r="DP20" s="1842"/>
      <c r="DQ20" s="1842"/>
    </row>
    <row r="21" spans="2:121" ht="15.95" customHeight="1" thickTop="1" thickBot="1" x14ac:dyDescent="0.3">
      <c r="B21" s="1660">
        <v>7</v>
      </c>
      <c r="C21" s="1661"/>
      <c r="D21" s="1661"/>
      <c r="E21" s="1661"/>
      <c r="F21" s="1716" t="str">
        <f>IF('INGRESO DE DATOS'!A158&lt;&gt;"",'INGRESO DE DATOS'!A158,"")</f>
        <v/>
      </c>
      <c r="G21" s="1717"/>
      <c r="H21" s="1717"/>
      <c r="I21" s="1717"/>
      <c r="J21" s="1717"/>
      <c r="K21" s="1718"/>
      <c r="L21" s="1686"/>
      <c r="M21" s="1687"/>
      <c r="N21" s="1687"/>
      <c r="O21" s="1687"/>
      <c r="P21" s="1729"/>
      <c r="Q21" s="1716" t="str">
        <f>IF('INGRESO DE DATOS'!O158&lt;&gt;"",'INGRESO DE DATOS'!O158,"")</f>
        <v/>
      </c>
      <c r="R21" s="1717"/>
      <c r="S21" s="1717"/>
      <c r="T21" s="1717"/>
      <c r="U21" s="1717"/>
      <c r="V21" s="1718"/>
      <c r="W21" s="1683" t="str">
        <f>IF('INGRESO DE DATOS'!P158&lt;&gt;"",'INGRESO DE DATOS'!P158,"")</f>
        <v/>
      </c>
      <c r="X21" s="1684"/>
      <c r="Y21" s="1684"/>
      <c r="Z21" s="1684"/>
      <c r="AA21" s="1684"/>
      <c r="AB21" s="1685"/>
      <c r="AC21" s="1692"/>
      <c r="AD21" s="1693"/>
      <c r="AE21" s="1693"/>
      <c r="AF21" s="1693"/>
      <c r="AG21" s="1693"/>
      <c r="AH21" s="1693"/>
      <c r="AI21" s="1694"/>
      <c r="AJ21" s="1683" t="str">
        <f>IF(W21="","",W21)</f>
        <v/>
      </c>
      <c r="AK21" s="1684"/>
      <c r="AL21" s="1684"/>
      <c r="AM21" s="1684"/>
      <c r="AN21" s="1684"/>
      <c r="AO21" s="1684"/>
      <c r="AP21" s="1685"/>
      <c r="AQ21" s="1730" t="str">
        <f>IF(Q21="","",IF(Q21&lt;&gt;0,IF(Q21="N.D","N.D",(AJ21*VLOOKUP(Q21,$CZ$14:$DQ$30,10,FALSE)))))</f>
        <v/>
      </c>
      <c r="AR21" s="1687"/>
      <c r="AS21" s="1687"/>
      <c r="AT21" s="1687"/>
      <c r="AU21" s="1687"/>
      <c r="AV21" s="1688"/>
      <c r="AW21" s="1660">
        <v>29</v>
      </c>
      <c r="AX21" s="1661"/>
      <c r="AY21" s="1661"/>
      <c r="AZ21" s="1661"/>
      <c r="BA21" s="1716" t="str">
        <f>IF('INGRESO DE DATOS'!A184&lt;&gt;"",'INGRESO DE DATOS'!A184,"")</f>
        <v/>
      </c>
      <c r="BB21" s="1717"/>
      <c r="BC21" s="1717"/>
      <c r="BD21" s="1717"/>
      <c r="BE21" s="1717"/>
      <c r="BF21" s="1718"/>
      <c r="BG21" s="1686"/>
      <c r="BH21" s="1687"/>
      <c r="BI21" s="1687"/>
      <c r="BJ21" s="1687"/>
      <c r="BK21" s="1729"/>
      <c r="BL21" s="1716" t="str">
        <f>IF('INGRESO DE DATOS'!O184&lt;&gt;"",'INGRESO DE DATOS'!O184,"")</f>
        <v/>
      </c>
      <c r="BM21" s="1717"/>
      <c r="BN21" s="1717"/>
      <c r="BO21" s="1717"/>
      <c r="BP21" s="1717"/>
      <c r="BQ21" s="1718"/>
      <c r="BR21" s="1683" t="str">
        <f>IF('INGRESO DE DATOS'!P184&lt;&gt;"",'INGRESO DE DATOS'!P184,"")</f>
        <v/>
      </c>
      <c r="BS21" s="1684"/>
      <c r="BT21" s="1684"/>
      <c r="BU21" s="1684"/>
      <c r="BV21" s="1684"/>
      <c r="BW21" s="1685"/>
      <c r="BX21" s="1692"/>
      <c r="BY21" s="1693"/>
      <c r="BZ21" s="1693"/>
      <c r="CA21" s="1693"/>
      <c r="CB21" s="1693"/>
      <c r="CC21" s="1693"/>
      <c r="CD21" s="1694"/>
      <c r="CE21" s="1683" t="str">
        <f>IF(BR21="","",BR21)</f>
        <v/>
      </c>
      <c r="CF21" s="1684"/>
      <c r="CG21" s="1684"/>
      <c r="CH21" s="1684"/>
      <c r="CI21" s="1684"/>
      <c r="CJ21" s="1684"/>
      <c r="CK21" s="1685"/>
      <c r="CL21" s="1730" t="str">
        <f>IF(BL21="","",IF(BL21&lt;&gt;0,IF(BL21="N.D","N.D",(BR21*VLOOKUP(BL21,$CZ$14:$DQ$30,10,FALSE)))))</f>
        <v/>
      </c>
      <c r="CM21" s="1687"/>
      <c r="CN21" s="1687"/>
      <c r="CO21" s="1687"/>
      <c r="CP21" s="1687"/>
      <c r="CQ21" s="1687"/>
      <c r="CR21" s="1688"/>
      <c r="CZ21" s="1838" t="s">
        <v>314</v>
      </c>
      <c r="DA21" s="1838"/>
      <c r="DB21" s="1838"/>
      <c r="DC21" s="1838"/>
      <c r="DD21" s="1838"/>
      <c r="DE21" s="1838"/>
      <c r="DF21" s="1838"/>
      <c r="DG21" s="1838"/>
      <c r="DH21" s="1838"/>
      <c r="DI21" s="1842">
        <v>10</v>
      </c>
      <c r="DJ21" s="1842"/>
      <c r="DK21" s="1842"/>
      <c r="DL21" s="1842"/>
      <c r="DM21" s="1842"/>
      <c r="DN21" s="1842"/>
      <c r="DO21" s="1842"/>
      <c r="DP21" s="1842"/>
      <c r="DQ21" s="1842"/>
    </row>
    <row r="22" spans="2:121" ht="15.95" customHeight="1" thickTop="1" thickBot="1" x14ac:dyDescent="0.3">
      <c r="B22" s="1660">
        <v>8</v>
      </c>
      <c r="C22" s="1661"/>
      <c r="D22" s="1661"/>
      <c r="E22" s="1661"/>
      <c r="F22" s="1716" t="str">
        <f>IF('INGRESO DE DATOS'!A159&lt;&gt;"",'INGRESO DE DATOS'!A159,"")</f>
        <v/>
      </c>
      <c r="G22" s="1717"/>
      <c r="H22" s="1717"/>
      <c r="I22" s="1717"/>
      <c r="J22" s="1717"/>
      <c r="K22" s="1718"/>
      <c r="L22" s="1686"/>
      <c r="M22" s="1687"/>
      <c r="N22" s="1687"/>
      <c r="O22" s="1687"/>
      <c r="P22" s="1729"/>
      <c r="Q22" s="1716" t="str">
        <f>IF('INGRESO DE DATOS'!O159&lt;&gt;"",'INGRESO DE DATOS'!O159,"")</f>
        <v/>
      </c>
      <c r="R22" s="1717"/>
      <c r="S22" s="1717"/>
      <c r="T22" s="1717"/>
      <c r="U22" s="1717"/>
      <c r="V22" s="1718"/>
      <c r="W22" s="1683" t="str">
        <f>IF('INGRESO DE DATOS'!P159&lt;&gt;"",'INGRESO DE DATOS'!P159,"")</f>
        <v/>
      </c>
      <c r="X22" s="1684"/>
      <c r="Y22" s="1684"/>
      <c r="Z22" s="1684"/>
      <c r="AA22" s="1684"/>
      <c r="AB22" s="1685"/>
      <c r="AC22" s="1692"/>
      <c r="AD22" s="1693"/>
      <c r="AE22" s="1693"/>
      <c r="AF22" s="1693"/>
      <c r="AG22" s="1693"/>
      <c r="AH22" s="1693"/>
      <c r="AI22" s="1694"/>
      <c r="AJ22" s="1683" t="str">
        <f>IF(W22="","",W22)</f>
        <v/>
      </c>
      <c r="AK22" s="1684"/>
      <c r="AL22" s="1684"/>
      <c r="AM22" s="1684"/>
      <c r="AN22" s="1684"/>
      <c r="AO22" s="1684"/>
      <c r="AP22" s="1685"/>
      <c r="AQ22" s="1730" t="str">
        <f>IF(Q22="","",IF(Q22&lt;&gt;0,IF(Q22="N.D","N.D",(AJ22*VLOOKUP(Q22,$CZ$14:$DQ$30,10,FALSE)))))</f>
        <v/>
      </c>
      <c r="AR22" s="1687"/>
      <c r="AS22" s="1687"/>
      <c r="AT22" s="1687"/>
      <c r="AU22" s="1687"/>
      <c r="AV22" s="1688"/>
      <c r="AW22" s="1660">
        <v>30</v>
      </c>
      <c r="AX22" s="1661"/>
      <c r="AY22" s="1661"/>
      <c r="AZ22" s="1661"/>
      <c r="BA22" s="1716" t="str">
        <f>IF('INGRESO DE DATOS'!A185&lt;&gt;"",'INGRESO DE DATOS'!A185,"")</f>
        <v/>
      </c>
      <c r="BB22" s="1717"/>
      <c r="BC22" s="1717"/>
      <c r="BD22" s="1717"/>
      <c r="BE22" s="1717"/>
      <c r="BF22" s="1718"/>
      <c r="BG22" s="1686"/>
      <c r="BH22" s="1687"/>
      <c r="BI22" s="1687"/>
      <c r="BJ22" s="1687"/>
      <c r="BK22" s="1729"/>
      <c r="BL22" s="1716" t="str">
        <f>IF('INGRESO DE DATOS'!O185&lt;&gt;"",'INGRESO DE DATOS'!O185,"")</f>
        <v/>
      </c>
      <c r="BM22" s="1717"/>
      <c r="BN22" s="1717"/>
      <c r="BO22" s="1717"/>
      <c r="BP22" s="1717"/>
      <c r="BQ22" s="1718"/>
      <c r="BR22" s="1683" t="str">
        <f>IF('INGRESO DE DATOS'!P185&lt;&gt;"",'INGRESO DE DATOS'!P185,"")</f>
        <v/>
      </c>
      <c r="BS22" s="1684"/>
      <c r="BT22" s="1684"/>
      <c r="BU22" s="1684"/>
      <c r="BV22" s="1684"/>
      <c r="BW22" s="1685"/>
      <c r="BX22" s="1692"/>
      <c r="BY22" s="1693"/>
      <c r="BZ22" s="1693"/>
      <c r="CA22" s="1693"/>
      <c r="CB22" s="1693"/>
      <c r="CC22" s="1693"/>
      <c r="CD22" s="1694"/>
      <c r="CE22" s="1683" t="str">
        <f>IF(BR22="","",BR22)</f>
        <v/>
      </c>
      <c r="CF22" s="1684"/>
      <c r="CG22" s="1684"/>
      <c r="CH22" s="1684"/>
      <c r="CI22" s="1684"/>
      <c r="CJ22" s="1684"/>
      <c r="CK22" s="1685"/>
      <c r="CL22" s="1730" t="str">
        <f>IF(BL22="","",IF(BL22&lt;&gt;0,IF(BL22="N.D","N.D",(BR22*VLOOKUP(BL22,$CZ$14:$DQ$30,10,FALSE)))))</f>
        <v/>
      </c>
      <c r="CM22" s="1687"/>
      <c r="CN22" s="1687"/>
      <c r="CO22" s="1687"/>
      <c r="CP22" s="1687"/>
      <c r="CQ22" s="1687"/>
      <c r="CR22" s="1688"/>
      <c r="CZ22" s="1839" t="s">
        <v>315</v>
      </c>
      <c r="DA22" s="1839"/>
      <c r="DB22" s="1839"/>
      <c r="DC22" s="1839"/>
      <c r="DD22" s="1839"/>
      <c r="DE22" s="1839"/>
      <c r="DF22" s="1839"/>
      <c r="DG22" s="1839"/>
      <c r="DH22" s="1839"/>
      <c r="DI22" s="1842">
        <v>2</v>
      </c>
      <c r="DJ22" s="1842"/>
      <c r="DK22" s="1842"/>
      <c r="DL22" s="1842"/>
      <c r="DM22" s="1842"/>
      <c r="DN22" s="1842"/>
      <c r="DO22" s="1842"/>
      <c r="DP22" s="1842"/>
      <c r="DQ22" s="1842"/>
    </row>
    <row r="23" spans="2:121" ht="15.95" customHeight="1" thickTop="1" thickBot="1" x14ac:dyDescent="0.3">
      <c r="B23" s="1660">
        <v>9</v>
      </c>
      <c r="C23" s="1661"/>
      <c r="D23" s="1661"/>
      <c r="E23" s="1661"/>
      <c r="F23" s="1716" t="str">
        <f>IF('INGRESO DE DATOS'!A160&lt;&gt;"",'INGRESO DE DATOS'!A160,"")</f>
        <v/>
      </c>
      <c r="G23" s="1717"/>
      <c r="H23" s="1717"/>
      <c r="I23" s="1717"/>
      <c r="J23" s="1717"/>
      <c r="K23" s="1718"/>
      <c r="L23" s="1686"/>
      <c r="M23" s="1687"/>
      <c r="N23" s="1687"/>
      <c r="O23" s="1687"/>
      <c r="P23" s="1729"/>
      <c r="Q23" s="1716" t="str">
        <f>IF('INGRESO DE DATOS'!O160&lt;&gt;"",'INGRESO DE DATOS'!O160,"")</f>
        <v/>
      </c>
      <c r="R23" s="1717"/>
      <c r="S23" s="1717"/>
      <c r="T23" s="1717"/>
      <c r="U23" s="1717"/>
      <c r="V23" s="1718"/>
      <c r="W23" s="1683" t="str">
        <f>IF('INGRESO DE DATOS'!P160&lt;&gt;"",'INGRESO DE DATOS'!P160,"")</f>
        <v/>
      </c>
      <c r="X23" s="1684"/>
      <c r="Y23" s="1684"/>
      <c r="Z23" s="1684"/>
      <c r="AA23" s="1684"/>
      <c r="AB23" s="1685"/>
      <c r="AC23" s="1692"/>
      <c r="AD23" s="1693"/>
      <c r="AE23" s="1693"/>
      <c r="AF23" s="1693"/>
      <c r="AG23" s="1693"/>
      <c r="AH23" s="1693"/>
      <c r="AI23" s="1694"/>
      <c r="AJ23" s="1683" t="str">
        <f>IF(W23="","",W23)</f>
        <v/>
      </c>
      <c r="AK23" s="1684"/>
      <c r="AL23" s="1684"/>
      <c r="AM23" s="1684"/>
      <c r="AN23" s="1684"/>
      <c r="AO23" s="1684"/>
      <c r="AP23" s="1685"/>
      <c r="AQ23" s="1730" t="str">
        <f>IF(Q23="","",IF(Q23&lt;&gt;0,IF(Q23="N.D","N.D",(AJ23*VLOOKUP(Q23,$CZ$14:$DQ$30,10,FALSE)))))</f>
        <v/>
      </c>
      <c r="AR23" s="1687"/>
      <c r="AS23" s="1687"/>
      <c r="AT23" s="1687"/>
      <c r="AU23" s="1687"/>
      <c r="AV23" s="1688"/>
      <c r="AW23" s="1660">
        <v>31</v>
      </c>
      <c r="AX23" s="1661"/>
      <c r="AY23" s="1661"/>
      <c r="AZ23" s="1661"/>
      <c r="BA23" s="1716" t="str">
        <f>IF('INGRESO DE DATOS'!A186&lt;&gt;"",'INGRESO DE DATOS'!A186,"")</f>
        <v/>
      </c>
      <c r="BB23" s="1717"/>
      <c r="BC23" s="1717"/>
      <c r="BD23" s="1717"/>
      <c r="BE23" s="1717"/>
      <c r="BF23" s="1718"/>
      <c r="BG23" s="1686"/>
      <c r="BH23" s="1687"/>
      <c r="BI23" s="1687"/>
      <c r="BJ23" s="1687"/>
      <c r="BK23" s="1729"/>
      <c r="BL23" s="1716" t="str">
        <f>IF('INGRESO DE DATOS'!O186&lt;&gt;"",'INGRESO DE DATOS'!O186,"")</f>
        <v/>
      </c>
      <c r="BM23" s="1717"/>
      <c r="BN23" s="1717"/>
      <c r="BO23" s="1717"/>
      <c r="BP23" s="1717"/>
      <c r="BQ23" s="1718"/>
      <c r="BR23" s="1683" t="str">
        <f>IF('INGRESO DE DATOS'!P186&lt;&gt;"",'INGRESO DE DATOS'!P186,"")</f>
        <v/>
      </c>
      <c r="BS23" s="1684"/>
      <c r="BT23" s="1684"/>
      <c r="BU23" s="1684"/>
      <c r="BV23" s="1684"/>
      <c r="BW23" s="1685"/>
      <c r="BX23" s="1692"/>
      <c r="BY23" s="1693"/>
      <c r="BZ23" s="1693"/>
      <c r="CA23" s="1693"/>
      <c r="CB23" s="1693"/>
      <c r="CC23" s="1693"/>
      <c r="CD23" s="1694"/>
      <c r="CE23" s="1683" t="str">
        <f>IF(BR23="","",BR23)</f>
        <v/>
      </c>
      <c r="CF23" s="1684"/>
      <c r="CG23" s="1684"/>
      <c r="CH23" s="1684"/>
      <c r="CI23" s="1684"/>
      <c r="CJ23" s="1684"/>
      <c r="CK23" s="1685"/>
      <c r="CL23" s="1730" t="str">
        <f>IF(BL23="","",IF(BL23&lt;&gt;0,IF(BL23="N.D","N.D",(BR23*VLOOKUP(BL23,$CZ$14:$DQ$30,10,FALSE)))))</f>
        <v/>
      </c>
      <c r="CM23" s="1687"/>
      <c r="CN23" s="1687"/>
      <c r="CO23" s="1687"/>
      <c r="CP23" s="1687"/>
      <c r="CQ23" s="1687"/>
      <c r="CR23" s="1688"/>
      <c r="CZ23" s="1838" t="s">
        <v>316</v>
      </c>
      <c r="DA23" s="1838"/>
      <c r="DB23" s="1838"/>
      <c r="DC23" s="1838"/>
      <c r="DD23" s="1838"/>
      <c r="DE23" s="1838"/>
      <c r="DF23" s="1838"/>
      <c r="DG23" s="1838"/>
      <c r="DH23" s="1838"/>
      <c r="DI23" s="1842">
        <v>20</v>
      </c>
      <c r="DJ23" s="1842"/>
      <c r="DK23" s="1842"/>
      <c r="DL23" s="1842"/>
      <c r="DM23" s="1842"/>
      <c r="DN23" s="1842"/>
      <c r="DO23" s="1842"/>
      <c r="DP23" s="1842"/>
      <c r="DQ23" s="1842"/>
    </row>
    <row r="24" spans="2:121" ht="15.95" customHeight="1" thickTop="1" thickBot="1" x14ac:dyDescent="0.3">
      <c r="B24" s="1660">
        <v>10</v>
      </c>
      <c r="C24" s="1661"/>
      <c r="D24" s="1661"/>
      <c r="E24" s="1661"/>
      <c r="F24" s="1716" t="str">
        <f>IF('INGRESO DE DATOS'!A161&lt;&gt;"",'INGRESO DE DATOS'!A161,"")</f>
        <v/>
      </c>
      <c r="G24" s="1717"/>
      <c r="H24" s="1717"/>
      <c r="I24" s="1717"/>
      <c r="J24" s="1717"/>
      <c r="K24" s="1718"/>
      <c r="L24" s="1686"/>
      <c r="M24" s="1687"/>
      <c r="N24" s="1687"/>
      <c r="O24" s="1687"/>
      <c r="P24" s="1729"/>
      <c r="Q24" s="1716" t="str">
        <f>IF('INGRESO DE DATOS'!O161&lt;&gt;"",'INGRESO DE DATOS'!O161,"")</f>
        <v/>
      </c>
      <c r="R24" s="1717"/>
      <c r="S24" s="1717"/>
      <c r="T24" s="1717"/>
      <c r="U24" s="1717"/>
      <c r="V24" s="1718"/>
      <c r="W24" s="1683" t="str">
        <f>IF('INGRESO DE DATOS'!P161&lt;&gt;"",'INGRESO DE DATOS'!P161,"")</f>
        <v/>
      </c>
      <c r="X24" s="1684"/>
      <c r="Y24" s="1684"/>
      <c r="Z24" s="1684"/>
      <c r="AA24" s="1684"/>
      <c r="AB24" s="1685"/>
      <c r="AC24" s="1692"/>
      <c r="AD24" s="1693"/>
      <c r="AE24" s="1693"/>
      <c r="AF24" s="1693"/>
      <c r="AG24" s="1693"/>
      <c r="AH24" s="1693"/>
      <c r="AI24" s="1694"/>
      <c r="AJ24" s="1683" t="str">
        <f>IF(W24="","",W24)</f>
        <v/>
      </c>
      <c r="AK24" s="1684"/>
      <c r="AL24" s="1684"/>
      <c r="AM24" s="1684"/>
      <c r="AN24" s="1684"/>
      <c r="AO24" s="1684"/>
      <c r="AP24" s="1685"/>
      <c r="AQ24" s="1730" t="str">
        <f>IF(Q24="","",IF(Q24&lt;&gt;0,IF(Q24="N.D","N.D",(AJ24*VLOOKUP(Q24,$CZ$14:$DQ$30,10,FALSE)))))</f>
        <v/>
      </c>
      <c r="AR24" s="1687"/>
      <c r="AS24" s="1687"/>
      <c r="AT24" s="1687"/>
      <c r="AU24" s="1687"/>
      <c r="AV24" s="1688"/>
      <c r="AW24" s="1732" t="s">
        <v>53</v>
      </c>
      <c r="AX24" s="1733"/>
      <c r="AY24" s="1733"/>
      <c r="AZ24" s="1733"/>
      <c r="BA24" s="1733"/>
      <c r="BB24" s="1733"/>
      <c r="BC24" s="1733"/>
      <c r="BD24" s="1733"/>
      <c r="BE24" s="1733"/>
      <c r="BF24" s="1734"/>
      <c r="BG24" s="1692"/>
      <c r="BH24" s="1693"/>
      <c r="BI24" s="1693"/>
      <c r="BJ24" s="1693"/>
      <c r="BK24" s="1694"/>
      <c r="BL24" s="1692"/>
      <c r="BM24" s="1693"/>
      <c r="BN24" s="1693"/>
      <c r="BO24" s="1693"/>
      <c r="BP24" s="1693"/>
      <c r="BQ24" s="1694"/>
      <c r="BR24" s="1692"/>
      <c r="BS24" s="1693"/>
      <c r="BT24" s="1693"/>
      <c r="BU24" s="1693"/>
      <c r="BV24" s="1693"/>
      <c r="BW24" s="1694"/>
      <c r="BX24" s="1692"/>
      <c r="BY24" s="1693"/>
      <c r="BZ24" s="1693"/>
      <c r="CA24" s="1693"/>
      <c r="CB24" s="1693"/>
      <c r="CC24" s="1693"/>
      <c r="CD24" s="1694"/>
      <c r="CE24" s="1692"/>
      <c r="CF24" s="1693"/>
      <c r="CG24" s="1693"/>
      <c r="CH24" s="1693"/>
      <c r="CI24" s="1693"/>
      <c r="CJ24" s="1693"/>
      <c r="CK24" s="1694"/>
      <c r="CL24" s="1692"/>
      <c r="CM24" s="1693"/>
      <c r="CN24" s="1693"/>
      <c r="CO24" s="1693"/>
      <c r="CP24" s="1693"/>
      <c r="CQ24" s="1693"/>
      <c r="CR24" s="1731"/>
      <c r="CZ24" s="1839" t="s">
        <v>317</v>
      </c>
      <c r="DA24" s="1839"/>
      <c r="DB24" s="1839"/>
      <c r="DC24" s="1839"/>
      <c r="DD24" s="1839"/>
      <c r="DE24" s="1839"/>
      <c r="DF24" s="1839"/>
      <c r="DG24" s="1839"/>
      <c r="DH24" s="1839"/>
      <c r="DI24" s="1842">
        <v>25</v>
      </c>
      <c r="DJ24" s="1842"/>
      <c r="DK24" s="1842"/>
      <c r="DL24" s="1842"/>
      <c r="DM24" s="1842"/>
      <c r="DN24" s="1842"/>
      <c r="DO24" s="1842"/>
      <c r="DP24" s="1842"/>
      <c r="DQ24" s="1842"/>
    </row>
    <row r="25" spans="2:121" ht="15.95" customHeight="1" thickTop="1" thickBot="1" x14ac:dyDescent="0.3">
      <c r="B25" s="1660">
        <v>11</v>
      </c>
      <c r="C25" s="1661"/>
      <c r="D25" s="1661"/>
      <c r="E25" s="1661"/>
      <c r="F25" s="1716" t="str">
        <f>IF('INGRESO DE DATOS'!A162&lt;&gt;"",'INGRESO DE DATOS'!A162,"")</f>
        <v/>
      </c>
      <c r="G25" s="1717"/>
      <c r="H25" s="1717"/>
      <c r="I25" s="1717"/>
      <c r="J25" s="1717"/>
      <c r="K25" s="1718"/>
      <c r="L25" s="1686"/>
      <c r="M25" s="1687"/>
      <c r="N25" s="1687"/>
      <c r="O25" s="1687"/>
      <c r="P25" s="1729"/>
      <c r="Q25" s="1716" t="str">
        <f>IF('INGRESO DE DATOS'!O162&lt;&gt;"",'INGRESO DE DATOS'!O162,"")</f>
        <v/>
      </c>
      <c r="R25" s="1717"/>
      <c r="S25" s="1717"/>
      <c r="T25" s="1717"/>
      <c r="U25" s="1717"/>
      <c r="V25" s="1718"/>
      <c r="W25" s="1683" t="str">
        <f>IF('INGRESO DE DATOS'!P162&lt;&gt;"",'INGRESO DE DATOS'!P162,"")</f>
        <v/>
      </c>
      <c r="X25" s="1684"/>
      <c r="Y25" s="1684"/>
      <c r="Z25" s="1684"/>
      <c r="AA25" s="1684"/>
      <c r="AB25" s="1685"/>
      <c r="AC25" s="1692"/>
      <c r="AD25" s="1693"/>
      <c r="AE25" s="1693"/>
      <c r="AF25" s="1693"/>
      <c r="AG25" s="1693"/>
      <c r="AH25" s="1693"/>
      <c r="AI25" s="1694"/>
      <c r="AJ25" s="1683" t="str">
        <f>IF(W25="","",W25)</f>
        <v/>
      </c>
      <c r="AK25" s="1684"/>
      <c r="AL25" s="1684"/>
      <c r="AM25" s="1684"/>
      <c r="AN25" s="1684"/>
      <c r="AO25" s="1684"/>
      <c r="AP25" s="1685"/>
      <c r="AQ25" s="1730" t="str">
        <f>IF(Q25="","",IF(Q25&lt;&gt;0,IF(Q25="N.D","N.D",(AJ25*VLOOKUP(Q25,$CZ$14:$DQ$30,10,FALSE)))))</f>
        <v/>
      </c>
      <c r="AR25" s="1687"/>
      <c r="AS25" s="1687"/>
      <c r="AT25" s="1687"/>
      <c r="AU25" s="1687"/>
      <c r="AV25" s="1688"/>
      <c r="AW25" s="1660">
        <v>32</v>
      </c>
      <c r="AX25" s="1661"/>
      <c r="AY25" s="1661"/>
      <c r="AZ25" s="1661"/>
      <c r="BA25" s="1716" t="str">
        <f>IF('INGRESO DE DATOS'!A188&lt;&gt;"",'INGRESO DE DATOS'!A188,"")</f>
        <v/>
      </c>
      <c r="BB25" s="1717"/>
      <c r="BC25" s="1717"/>
      <c r="BD25" s="1717"/>
      <c r="BE25" s="1717"/>
      <c r="BF25" s="1718"/>
      <c r="BG25" s="1686"/>
      <c r="BH25" s="1687"/>
      <c r="BI25" s="1687"/>
      <c r="BJ25" s="1687"/>
      <c r="BK25" s="1729"/>
      <c r="BL25" s="1716" t="str">
        <f>IF('INGRESO DE DATOS'!O188&lt;&gt;"",'INGRESO DE DATOS'!O188,"")</f>
        <v/>
      </c>
      <c r="BM25" s="1717"/>
      <c r="BN25" s="1717"/>
      <c r="BO25" s="1717"/>
      <c r="BP25" s="1717"/>
      <c r="BQ25" s="1718"/>
      <c r="BR25" s="1683" t="str">
        <f>IF('INGRESO DE DATOS'!P188&lt;&gt;"",'INGRESO DE DATOS'!P188,"")</f>
        <v/>
      </c>
      <c r="BS25" s="1684"/>
      <c r="BT25" s="1684"/>
      <c r="BU25" s="1684"/>
      <c r="BV25" s="1684"/>
      <c r="BW25" s="1685"/>
      <c r="BX25" s="1692"/>
      <c r="BY25" s="1693"/>
      <c r="BZ25" s="1693"/>
      <c r="CA25" s="1693"/>
      <c r="CB25" s="1693"/>
      <c r="CC25" s="1693"/>
      <c r="CD25" s="1694"/>
      <c r="CE25" s="1683" t="str">
        <f>IF(BR25="","",BR25)</f>
        <v/>
      </c>
      <c r="CF25" s="1684"/>
      <c r="CG25" s="1684"/>
      <c r="CH25" s="1684"/>
      <c r="CI25" s="1684"/>
      <c r="CJ25" s="1684"/>
      <c r="CK25" s="1685"/>
      <c r="CL25" s="1730" t="str">
        <f>IF(BL25="","",IF(BL25&lt;&gt;0,IF(BL25="N.D","N.D",(BR25*VLOOKUP(BL25,$CZ$14:$DQ$30,10,FALSE)))))</f>
        <v/>
      </c>
      <c r="CM25" s="1687"/>
      <c r="CN25" s="1687"/>
      <c r="CO25" s="1687"/>
      <c r="CP25" s="1687"/>
      <c r="CQ25" s="1687"/>
      <c r="CR25" s="1688"/>
      <c r="CZ25" s="1838" t="s">
        <v>318</v>
      </c>
      <c r="DA25" s="1838"/>
      <c r="DB25" s="1838"/>
      <c r="DC25" s="1838"/>
      <c r="DD25" s="1838"/>
      <c r="DE25" s="1838"/>
      <c r="DF25" s="1838"/>
      <c r="DG25" s="1838"/>
      <c r="DH25" s="1838"/>
      <c r="DI25" s="1842">
        <v>30</v>
      </c>
      <c r="DJ25" s="1842"/>
      <c r="DK25" s="1842"/>
      <c r="DL25" s="1842"/>
      <c r="DM25" s="1842"/>
      <c r="DN25" s="1842"/>
      <c r="DO25" s="1842"/>
      <c r="DP25" s="1842"/>
      <c r="DQ25" s="1842"/>
    </row>
    <row r="26" spans="2:121" ht="15.95" customHeight="1" thickTop="1" thickBot="1" x14ac:dyDescent="0.3">
      <c r="B26" s="1732" t="s">
        <v>53</v>
      </c>
      <c r="C26" s="1733"/>
      <c r="D26" s="1733"/>
      <c r="E26" s="1733"/>
      <c r="F26" s="1733"/>
      <c r="G26" s="1733"/>
      <c r="H26" s="1733"/>
      <c r="I26" s="1733"/>
      <c r="J26" s="1733"/>
      <c r="K26" s="1734"/>
      <c r="L26" s="1692"/>
      <c r="M26" s="1693"/>
      <c r="N26" s="1693"/>
      <c r="O26" s="1693"/>
      <c r="P26" s="1694"/>
      <c r="Q26" s="1692"/>
      <c r="R26" s="1693"/>
      <c r="S26" s="1693"/>
      <c r="T26" s="1693"/>
      <c r="U26" s="1693"/>
      <c r="V26" s="1694"/>
      <c r="W26" s="1692"/>
      <c r="X26" s="1693"/>
      <c r="Y26" s="1693"/>
      <c r="Z26" s="1693"/>
      <c r="AA26" s="1693"/>
      <c r="AB26" s="1694"/>
      <c r="AC26" s="1692"/>
      <c r="AD26" s="1693"/>
      <c r="AE26" s="1693"/>
      <c r="AF26" s="1693"/>
      <c r="AG26" s="1693"/>
      <c r="AH26" s="1693"/>
      <c r="AI26" s="1694"/>
      <c r="AJ26" s="1692"/>
      <c r="AK26" s="1693"/>
      <c r="AL26" s="1693"/>
      <c r="AM26" s="1693"/>
      <c r="AN26" s="1693"/>
      <c r="AO26" s="1693"/>
      <c r="AP26" s="1694"/>
      <c r="AQ26" s="1692"/>
      <c r="AR26" s="1693"/>
      <c r="AS26" s="1693"/>
      <c r="AT26" s="1693"/>
      <c r="AU26" s="1693"/>
      <c r="AV26" s="1731"/>
      <c r="AW26" s="1712">
        <v>33</v>
      </c>
      <c r="AX26" s="1693"/>
      <c r="AY26" s="1693"/>
      <c r="AZ26" s="1694"/>
      <c r="BA26" s="1716" t="str">
        <f>IF('INGRESO DE DATOS'!A189&lt;&gt;"",'INGRESO DE DATOS'!A189,"")</f>
        <v/>
      </c>
      <c r="BB26" s="1717"/>
      <c r="BC26" s="1717"/>
      <c r="BD26" s="1717"/>
      <c r="BE26" s="1717"/>
      <c r="BF26" s="1718"/>
      <c r="BG26" s="1686"/>
      <c r="BH26" s="1687"/>
      <c r="BI26" s="1687"/>
      <c r="BJ26" s="1687"/>
      <c r="BK26" s="1729"/>
      <c r="BL26" s="1716" t="str">
        <f>IF('INGRESO DE DATOS'!O189&lt;&gt;"",'INGRESO DE DATOS'!O189,"")</f>
        <v/>
      </c>
      <c r="BM26" s="1717"/>
      <c r="BN26" s="1717"/>
      <c r="BO26" s="1717"/>
      <c r="BP26" s="1717"/>
      <c r="BQ26" s="1718"/>
      <c r="BR26" s="1683" t="str">
        <f>IF('INGRESO DE DATOS'!P189&lt;&gt;"",'INGRESO DE DATOS'!P189,"")</f>
        <v/>
      </c>
      <c r="BS26" s="1684"/>
      <c r="BT26" s="1684"/>
      <c r="BU26" s="1684"/>
      <c r="BV26" s="1684"/>
      <c r="BW26" s="1685"/>
      <c r="BX26" s="1692"/>
      <c r="BY26" s="1693"/>
      <c r="BZ26" s="1693"/>
      <c r="CA26" s="1693"/>
      <c r="CB26" s="1693"/>
      <c r="CC26" s="1693"/>
      <c r="CD26" s="1694"/>
      <c r="CE26" s="1683" t="str">
        <f>IF(BR26="","",BR26)</f>
        <v/>
      </c>
      <c r="CF26" s="1684"/>
      <c r="CG26" s="1684"/>
      <c r="CH26" s="1684"/>
      <c r="CI26" s="1684"/>
      <c r="CJ26" s="1684"/>
      <c r="CK26" s="1685"/>
      <c r="CL26" s="1730" t="str">
        <f>IF(BL26="","",IF(BL26&lt;&gt;0,IF(BL26="N.D","N.D",(BR26*VLOOKUP(BL26,$CZ$14:$DQ$30,10,FALSE)))))</f>
        <v/>
      </c>
      <c r="CM26" s="1687"/>
      <c r="CN26" s="1687"/>
      <c r="CO26" s="1687"/>
      <c r="CP26" s="1687"/>
      <c r="CQ26" s="1687"/>
      <c r="CR26" s="1688"/>
      <c r="CZ26" s="1839" t="s">
        <v>319</v>
      </c>
      <c r="DA26" s="1839"/>
      <c r="DB26" s="1839"/>
      <c r="DC26" s="1839"/>
      <c r="DD26" s="1839"/>
      <c r="DE26" s="1839"/>
      <c r="DF26" s="1839"/>
      <c r="DG26" s="1839"/>
      <c r="DH26" s="1839"/>
      <c r="DI26" s="1842">
        <v>5</v>
      </c>
      <c r="DJ26" s="1842"/>
      <c r="DK26" s="1842"/>
      <c r="DL26" s="1842"/>
      <c r="DM26" s="1842"/>
      <c r="DN26" s="1842"/>
      <c r="DO26" s="1842"/>
      <c r="DP26" s="1842"/>
      <c r="DQ26" s="1842"/>
    </row>
    <row r="27" spans="2:121" ht="15.95" customHeight="1" thickTop="1" thickBot="1" x14ac:dyDescent="0.3">
      <c r="B27" s="1660">
        <v>12</v>
      </c>
      <c r="C27" s="1661"/>
      <c r="D27" s="1661"/>
      <c r="E27" s="1661"/>
      <c r="F27" s="1716" t="str">
        <f>IF('INGRESO DE DATOS'!A164&lt;&gt;"",'INGRESO DE DATOS'!A164,"")</f>
        <v/>
      </c>
      <c r="G27" s="1717"/>
      <c r="H27" s="1717"/>
      <c r="I27" s="1717"/>
      <c r="J27" s="1717"/>
      <c r="K27" s="1718"/>
      <c r="L27" s="1686"/>
      <c r="M27" s="1687"/>
      <c r="N27" s="1687"/>
      <c r="O27" s="1687"/>
      <c r="P27" s="1729"/>
      <c r="Q27" s="1716" t="str">
        <f>IF('INGRESO DE DATOS'!O164&lt;&gt;"",'INGRESO DE DATOS'!O164,"")</f>
        <v/>
      </c>
      <c r="R27" s="1717"/>
      <c r="S27" s="1717"/>
      <c r="T27" s="1717"/>
      <c r="U27" s="1717"/>
      <c r="V27" s="1718"/>
      <c r="W27" s="1683" t="str">
        <f>IF('INGRESO DE DATOS'!P164&lt;&gt;"",'INGRESO DE DATOS'!P164,"")</f>
        <v/>
      </c>
      <c r="X27" s="1684"/>
      <c r="Y27" s="1684"/>
      <c r="Z27" s="1684"/>
      <c r="AA27" s="1684"/>
      <c r="AB27" s="1685"/>
      <c r="AC27" s="1692"/>
      <c r="AD27" s="1693"/>
      <c r="AE27" s="1693"/>
      <c r="AF27" s="1693"/>
      <c r="AG27" s="1693"/>
      <c r="AH27" s="1693"/>
      <c r="AI27" s="1694"/>
      <c r="AJ27" s="1683" t="str">
        <f>IF(W27="","",W27)</f>
        <v/>
      </c>
      <c r="AK27" s="1684"/>
      <c r="AL27" s="1684"/>
      <c r="AM27" s="1684"/>
      <c r="AN27" s="1684"/>
      <c r="AO27" s="1684"/>
      <c r="AP27" s="1685"/>
      <c r="AQ27" s="1730" t="str">
        <f>IF(Q27="","",IF(Q27&lt;&gt;0,IF(Q27="N.D","N.D",(AJ27*VLOOKUP(Q27,$CZ$14:$DQ$30,10,FALSE)))))</f>
        <v/>
      </c>
      <c r="AR27" s="1687"/>
      <c r="AS27" s="1687"/>
      <c r="AT27" s="1687"/>
      <c r="AU27" s="1687"/>
      <c r="AV27" s="1688"/>
      <c r="AW27" s="1660">
        <v>34</v>
      </c>
      <c r="AX27" s="1661"/>
      <c r="AY27" s="1661"/>
      <c r="AZ27" s="1661"/>
      <c r="BA27" s="1716" t="str">
        <f>IF('INGRESO DE DATOS'!A190&lt;&gt;"",'INGRESO DE DATOS'!A190,"")</f>
        <v/>
      </c>
      <c r="BB27" s="1717"/>
      <c r="BC27" s="1717"/>
      <c r="BD27" s="1717"/>
      <c r="BE27" s="1717"/>
      <c r="BF27" s="1718"/>
      <c r="BG27" s="1686"/>
      <c r="BH27" s="1687"/>
      <c r="BI27" s="1687"/>
      <c r="BJ27" s="1687"/>
      <c r="BK27" s="1729"/>
      <c r="BL27" s="1716" t="str">
        <f>IF('INGRESO DE DATOS'!O190&lt;&gt;"",'INGRESO DE DATOS'!O190,"")</f>
        <v/>
      </c>
      <c r="BM27" s="1717"/>
      <c r="BN27" s="1717"/>
      <c r="BO27" s="1717"/>
      <c r="BP27" s="1717"/>
      <c r="BQ27" s="1718"/>
      <c r="BR27" s="1683" t="str">
        <f>IF('INGRESO DE DATOS'!P190&lt;&gt;"",'INGRESO DE DATOS'!P190,"")</f>
        <v/>
      </c>
      <c r="BS27" s="1684"/>
      <c r="BT27" s="1684"/>
      <c r="BU27" s="1684"/>
      <c r="BV27" s="1684"/>
      <c r="BW27" s="1685"/>
      <c r="BX27" s="1692"/>
      <c r="BY27" s="1693"/>
      <c r="BZ27" s="1693"/>
      <c r="CA27" s="1693"/>
      <c r="CB27" s="1693"/>
      <c r="CC27" s="1693"/>
      <c r="CD27" s="1694"/>
      <c r="CE27" s="1683" t="str">
        <f>IF(BR27="","",BR27)</f>
        <v/>
      </c>
      <c r="CF27" s="1684"/>
      <c r="CG27" s="1684"/>
      <c r="CH27" s="1684"/>
      <c r="CI27" s="1684"/>
      <c r="CJ27" s="1684"/>
      <c r="CK27" s="1685"/>
      <c r="CL27" s="1730" t="str">
        <f>IF(BL27="","",IF(BL27&lt;&gt;0,IF(BL27="N.D","N.D",(BR27*VLOOKUP(BL27,$CZ$14:$DQ$30,10,FALSE)))))</f>
        <v/>
      </c>
      <c r="CM27" s="1687"/>
      <c r="CN27" s="1687"/>
      <c r="CO27" s="1687"/>
      <c r="CP27" s="1687"/>
      <c r="CQ27" s="1687"/>
      <c r="CR27" s="1688"/>
      <c r="CZ27" s="1838" t="s">
        <v>320</v>
      </c>
      <c r="DA27" s="1838"/>
      <c r="DB27" s="1838"/>
      <c r="DC27" s="1838"/>
      <c r="DD27" s="1838"/>
      <c r="DE27" s="1838"/>
      <c r="DF27" s="1838"/>
      <c r="DG27" s="1838"/>
      <c r="DH27" s="1838"/>
      <c r="DI27" s="1842">
        <v>50</v>
      </c>
      <c r="DJ27" s="1842"/>
      <c r="DK27" s="1842"/>
      <c r="DL27" s="1842"/>
      <c r="DM27" s="1842"/>
      <c r="DN27" s="1842"/>
      <c r="DO27" s="1842"/>
      <c r="DP27" s="1842"/>
      <c r="DQ27" s="1842"/>
    </row>
    <row r="28" spans="2:121" ht="15.95" customHeight="1" thickTop="1" thickBot="1" x14ac:dyDescent="0.3">
      <c r="B28" s="1660">
        <v>13</v>
      </c>
      <c r="C28" s="1661"/>
      <c r="D28" s="1661"/>
      <c r="E28" s="1661"/>
      <c r="F28" s="1716" t="str">
        <f>IF('INGRESO DE DATOS'!A165&lt;&gt;"",'INGRESO DE DATOS'!A165,"")</f>
        <v/>
      </c>
      <c r="G28" s="1717"/>
      <c r="H28" s="1717"/>
      <c r="I28" s="1717"/>
      <c r="J28" s="1717"/>
      <c r="K28" s="1718"/>
      <c r="L28" s="1686"/>
      <c r="M28" s="1687"/>
      <c r="N28" s="1687"/>
      <c r="O28" s="1687"/>
      <c r="P28" s="1729"/>
      <c r="Q28" s="1716" t="str">
        <f>IF('INGRESO DE DATOS'!O165&lt;&gt;"",'INGRESO DE DATOS'!O165,"")</f>
        <v/>
      </c>
      <c r="R28" s="1717"/>
      <c r="S28" s="1717"/>
      <c r="T28" s="1717"/>
      <c r="U28" s="1717"/>
      <c r="V28" s="1718"/>
      <c r="W28" s="1683" t="str">
        <f>IF('INGRESO DE DATOS'!P165&lt;&gt;"",'INGRESO DE DATOS'!P165,"")</f>
        <v/>
      </c>
      <c r="X28" s="1684"/>
      <c r="Y28" s="1684"/>
      <c r="Z28" s="1684"/>
      <c r="AA28" s="1684"/>
      <c r="AB28" s="1685"/>
      <c r="AC28" s="1692"/>
      <c r="AD28" s="1693"/>
      <c r="AE28" s="1693"/>
      <c r="AF28" s="1693"/>
      <c r="AG28" s="1693"/>
      <c r="AH28" s="1693"/>
      <c r="AI28" s="1694"/>
      <c r="AJ28" s="1683" t="str">
        <f>IF(W28="","",W28)</f>
        <v/>
      </c>
      <c r="AK28" s="1684"/>
      <c r="AL28" s="1684"/>
      <c r="AM28" s="1684"/>
      <c r="AN28" s="1684"/>
      <c r="AO28" s="1684"/>
      <c r="AP28" s="1685"/>
      <c r="AQ28" s="1730" t="str">
        <f>IF(Q28="","",IF(Q28&lt;&gt;0,IF(Q28="N.D","N.D",(AJ28*VLOOKUP(Q28,$CZ$14:$DQ$30,10,FALSE)))))</f>
        <v/>
      </c>
      <c r="AR28" s="1687"/>
      <c r="AS28" s="1687"/>
      <c r="AT28" s="1687"/>
      <c r="AU28" s="1687"/>
      <c r="AV28" s="1688"/>
      <c r="AW28" s="1660">
        <v>35</v>
      </c>
      <c r="AX28" s="1661"/>
      <c r="AY28" s="1661"/>
      <c r="AZ28" s="1661"/>
      <c r="BA28" s="1716" t="str">
        <f>IF('INGRESO DE DATOS'!A191&lt;&gt;"",'INGRESO DE DATOS'!A191,"")</f>
        <v/>
      </c>
      <c r="BB28" s="1717"/>
      <c r="BC28" s="1717"/>
      <c r="BD28" s="1717"/>
      <c r="BE28" s="1717"/>
      <c r="BF28" s="1718"/>
      <c r="BG28" s="1686"/>
      <c r="BH28" s="1687"/>
      <c r="BI28" s="1687"/>
      <c r="BJ28" s="1687"/>
      <c r="BK28" s="1729"/>
      <c r="BL28" s="1716" t="str">
        <f>IF('INGRESO DE DATOS'!O191&lt;&gt;"",'INGRESO DE DATOS'!O191,"")</f>
        <v/>
      </c>
      <c r="BM28" s="1717"/>
      <c r="BN28" s="1717"/>
      <c r="BO28" s="1717"/>
      <c r="BP28" s="1717"/>
      <c r="BQ28" s="1718"/>
      <c r="BR28" s="1683" t="str">
        <f>IF('INGRESO DE DATOS'!P191&lt;&gt;"",'INGRESO DE DATOS'!P191,"")</f>
        <v/>
      </c>
      <c r="BS28" s="1684"/>
      <c r="BT28" s="1684"/>
      <c r="BU28" s="1684"/>
      <c r="BV28" s="1684"/>
      <c r="BW28" s="1685"/>
      <c r="BX28" s="1692"/>
      <c r="BY28" s="1693"/>
      <c r="BZ28" s="1693"/>
      <c r="CA28" s="1693"/>
      <c r="CB28" s="1693"/>
      <c r="CC28" s="1693"/>
      <c r="CD28" s="1694"/>
      <c r="CE28" s="1683" t="str">
        <f>IF(BR28="","",BR28)</f>
        <v/>
      </c>
      <c r="CF28" s="1684"/>
      <c r="CG28" s="1684"/>
      <c r="CH28" s="1684"/>
      <c r="CI28" s="1684"/>
      <c r="CJ28" s="1684"/>
      <c r="CK28" s="1685"/>
      <c r="CL28" s="1730" t="str">
        <f>IF(BL28="","",IF(BL28&lt;&gt;0,IF(BL28="N.D","N.D",(BR28*VLOOKUP(BL28,$CZ$14:$DQ$30,10,FALSE)))))</f>
        <v/>
      </c>
      <c r="CM28" s="1687"/>
      <c r="CN28" s="1687"/>
      <c r="CO28" s="1687"/>
      <c r="CP28" s="1687"/>
      <c r="CQ28" s="1687"/>
      <c r="CR28" s="1688"/>
      <c r="CZ28" s="1839" t="s">
        <v>321</v>
      </c>
      <c r="DA28" s="1839"/>
      <c r="DB28" s="1839"/>
      <c r="DC28" s="1839"/>
      <c r="DD28" s="1839"/>
      <c r="DE28" s="1839"/>
      <c r="DF28" s="1839"/>
      <c r="DG28" s="1839"/>
      <c r="DH28" s="1839"/>
      <c r="DI28" s="1842">
        <v>12.5</v>
      </c>
      <c r="DJ28" s="1842"/>
      <c r="DK28" s="1842"/>
      <c r="DL28" s="1842"/>
      <c r="DM28" s="1842"/>
      <c r="DN28" s="1842"/>
      <c r="DO28" s="1842"/>
      <c r="DP28" s="1842"/>
      <c r="DQ28" s="1842"/>
    </row>
    <row r="29" spans="2:121" ht="15.95" customHeight="1" thickTop="1" thickBot="1" x14ac:dyDescent="0.3">
      <c r="B29" s="1660">
        <v>14</v>
      </c>
      <c r="C29" s="1661"/>
      <c r="D29" s="1661"/>
      <c r="E29" s="1661"/>
      <c r="F29" s="1716" t="str">
        <f>IF('INGRESO DE DATOS'!A166&lt;&gt;"",'INGRESO DE DATOS'!A166,"")</f>
        <v/>
      </c>
      <c r="G29" s="1717"/>
      <c r="H29" s="1717"/>
      <c r="I29" s="1717"/>
      <c r="J29" s="1717"/>
      <c r="K29" s="1718"/>
      <c r="L29" s="1686"/>
      <c r="M29" s="1687"/>
      <c r="N29" s="1687"/>
      <c r="O29" s="1687"/>
      <c r="P29" s="1729"/>
      <c r="Q29" s="1716" t="str">
        <f>IF('INGRESO DE DATOS'!O166&lt;&gt;"",'INGRESO DE DATOS'!O166,"")</f>
        <v/>
      </c>
      <c r="R29" s="1717"/>
      <c r="S29" s="1717"/>
      <c r="T29" s="1717"/>
      <c r="U29" s="1717"/>
      <c r="V29" s="1718"/>
      <c r="W29" s="1683" t="str">
        <f>IF('INGRESO DE DATOS'!P166&lt;&gt;"",'INGRESO DE DATOS'!P166,"")</f>
        <v/>
      </c>
      <c r="X29" s="1684"/>
      <c r="Y29" s="1684"/>
      <c r="Z29" s="1684"/>
      <c r="AA29" s="1684"/>
      <c r="AB29" s="1685"/>
      <c r="AC29" s="1692"/>
      <c r="AD29" s="1693"/>
      <c r="AE29" s="1693"/>
      <c r="AF29" s="1693"/>
      <c r="AG29" s="1693"/>
      <c r="AH29" s="1693"/>
      <c r="AI29" s="1694"/>
      <c r="AJ29" s="1683" t="str">
        <f>IF(W29="","",W29)</f>
        <v/>
      </c>
      <c r="AK29" s="1684"/>
      <c r="AL29" s="1684"/>
      <c r="AM29" s="1684"/>
      <c r="AN29" s="1684"/>
      <c r="AO29" s="1684"/>
      <c r="AP29" s="1685"/>
      <c r="AQ29" s="1730" t="str">
        <f>IF(Q29="","",IF(Q29&lt;&gt;0,IF(Q29="N.D","N.D",(AJ29*VLOOKUP(Q29,$CZ$14:$DQ$30,10,FALSE)))))</f>
        <v/>
      </c>
      <c r="AR29" s="1687"/>
      <c r="AS29" s="1687"/>
      <c r="AT29" s="1687"/>
      <c r="AU29" s="1687"/>
      <c r="AV29" s="1688"/>
      <c r="AW29" s="1660">
        <v>36</v>
      </c>
      <c r="AX29" s="1661"/>
      <c r="AY29" s="1661"/>
      <c r="AZ29" s="1661"/>
      <c r="BA29" s="1716" t="str">
        <f>IF('INGRESO DE DATOS'!A192&lt;&gt;"",'INGRESO DE DATOS'!A192,"")</f>
        <v/>
      </c>
      <c r="BB29" s="1717"/>
      <c r="BC29" s="1717"/>
      <c r="BD29" s="1717"/>
      <c r="BE29" s="1717"/>
      <c r="BF29" s="1718"/>
      <c r="BG29" s="1686"/>
      <c r="BH29" s="1687"/>
      <c r="BI29" s="1687"/>
      <c r="BJ29" s="1687"/>
      <c r="BK29" s="1729"/>
      <c r="BL29" s="1716" t="str">
        <f>IF('INGRESO DE DATOS'!O192&lt;&gt;"",'INGRESO DE DATOS'!O192,"")</f>
        <v/>
      </c>
      <c r="BM29" s="1717"/>
      <c r="BN29" s="1717"/>
      <c r="BO29" s="1717"/>
      <c r="BP29" s="1717"/>
      <c r="BQ29" s="1718"/>
      <c r="BR29" s="1683" t="str">
        <f>IF('INGRESO DE DATOS'!P192&lt;&gt;"",'INGRESO DE DATOS'!P192,"")</f>
        <v/>
      </c>
      <c r="BS29" s="1684"/>
      <c r="BT29" s="1684"/>
      <c r="BU29" s="1684"/>
      <c r="BV29" s="1684"/>
      <c r="BW29" s="1685"/>
      <c r="BX29" s="1692"/>
      <c r="BY29" s="1693"/>
      <c r="BZ29" s="1693"/>
      <c r="CA29" s="1693"/>
      <c r="CB29" s="1693"/>
      <c r="CC29" s="1693"/>
      <c r="CD29" s="1694"/>
      <c r="CE29" s="1683" t="str">
        <f>IF(BR29="","",BR29)</f>
        <v/>
      </c>
      <c r="CF29" s="1684"/>
      <c r="CG29" s="1684"/>
      <c r="CH29" s="1684"/>
      <c r="CI29" s="1684"/>
      <c r="CJ29" s="1684"/>
      <c r="CK29" s="1685"/>
      <c r="CL29" s="1730" t="str">
        <f>IF(BL29="","",IF(BL29&lt;&gt;0,IF(BL29="N.D","N.D",(BR29*VLOOKUP(BL29,$CZ$14:$DQ$30,10,FALSE)))))</f>
        <v/>
      </c>
      <c r="CM29" s="1687"/>
      <c r="CN29" s="1687"/>
      <c r="CO29" s="1687"/>
      <c r="CP29" s="1687"/>
      <c r="CQ29" s="1687"/>
      <c r="CR29" s="1688"/>
      <c r="CZ29" s="1839" t="s">
        <v>322</v>
      </c>
      <c r="DA29" s="1839"/>
      <c r="DB29" s="1839"/>
      <c r="DC29" s="1839"/>
      <c r="DD29" s="1839"/>
      <c r="DE29" s="1839"/>
      <c r="DF29" s="1839"/>
      <c r="DG29" s="1839"/>
      <c r="DH29" s="1839"/>
      <c r="DI29" s="1842">
        <v>5</v>
      </c>
      <c r="DJ29" s="1842"/>
      <c r="DK29" s="1842"/>
      <c r="DL29" s="1842"/>
      <c r="DM29" s="1842"/>
      <c r="DN29" s="1842"/>
      <c r="DO29" s="1842"/>
      <c r="DP29" s="1842"/>
      <c r="DQ29" s="1842"/>
    </row>
    <row r="30" spans="2:121" ht="15.95" customHeight="1" thickTop="1" thickBot="1" x14ac:dyDescent="0.3">
      <c r="B30" s="1660">
        <v>15</v>
      </c>
      <c r="C30" s="1661"/>
      <c r="D30" s="1661"/>
      <c r="E30" s="1661"/>
      <c r="F30" s="1716" t="str">
        <f>IF('INGRESO DE DATOS'!A167&lt;&gt;"",'INGRESO DE DATOS'!A167,"")</f>
        <v/>
      </c>
      <c r="G30" s="1717"/>
      <c r="H30" s="1717"/>
      <c r="I30" s="1717"/>
      <c r="J30" s="1717"/>
      <c r="K30" s="1718"/>
      <c r="L30" s="1686"/>
      <c r="M30" s="1687"/>
      <c r="N30" s="1687"/>
      <c r="O30" s="1687"/>
      <c r="P30" s="1729"/>
      <c r="Q30" s="1716" t="str">
        <f>IF('INGRESO DE DATOS'!O167&lt;&gt;"",'INGRESO DE DATOS'!O167,"")</f>
        <v/>
      </c>
      <c r="R30" s="1717"/>
      <c r="S30" s="1717"/>
      <c r="T30" s="1717"/>
      <c r="U30" s="1717"/>
      <c r="V30" s="1718"/>
      <c r="W30" s="1683" t="str">
        <f>IF('INGRESO DE DATOS'!P167&lt;&gt;"",'INGRESO DE DATOS'!P167,"")</f>
        <v/>
      </c>
      <c r="X30" s="1684"/>
      <c r="Y30" s="1684"/>
      <c r="Z30" s="1684"/>
      <c r="AA30" s="1684"/>
      <c r="AB30" s="1685"/>
      <c r="AC30" s="1692"/>
      <c r="AD30" s="1693"/>
      <c r="AE30" s="1693"/>
      <c r="AF30" s="1693"/>
      <c r="AG30" s="1693"/>
      <c r="AH30" s="1693"/>
      <c r="AI30" s="1694"/>
      <c r="AJ30" s="1683" t="str">
        <f>IF(W30="","",W30)</f>
        <v/>
      </c>
      <c r="AK30" s="1684"/>
      <c r="AL30" s="1684"/>
      <c r="AM30" s="1684"/>
      <c r="AN30" s="1684"/>
      <c r="AO30" s="1684"/>
      <c r="AP30" s="1685"/>
      <c r="AQ30" s="1730" t="str">
        <f>IF(Q30="","",IF(Q30&lt;&gt;0,IF(Q30="N.D","N.D",(AJ30*VLOOKUP(Q30,$CZ$14:$DQ$30,10,FALSE)))))</f>
        <v/>
      </c>
      <c r="AR30" s="1687"/>
      <c r="AS30" s="1687"/>
      <c r="AT30" s="1687"/>
      <c r="AU30" s="1687"/>
      <c r="AV30" s="1688"/>
      <c r="AW30" s="1732" t="s">
        <v>53</v>
      </c>
      <c r="AX30" s="1733"/>
      <c r="AY30" s="1733"/>
      <c r="AZ30" s="1733"/>
      <c r="BA30" s="1733"/>
      <c r="BB30" s="1733"/>
      <c r="BC30" s="1733"/>
      <c r="BD30" s="1733"/>
      <c r="BE30" s="1733"/>
      <c r="BF30" s="1734"/>
      <c r="BG30" s="1692"/>
      <c r="BH30" s="1693"/>
      <c r="BI30" s="1693"/>
      <c r="BJ30" s="1693"/>
      <c r="BK30" s="1694"/>
      <c r="BL30" s="1692"/>
      <c r="BM30" s="1693"/>
      <c r="BN30" s="1693"/>
      <c r="BO30" s="1693"/>
      <c r="BP30" s="1693"/>
      <c r="BQ30" s="1694"/>
      <c r="BR30" s="1692"/>
      <c r="BS30" s="1693"/>
      <c r="BT30" s="1693"/>
      <c r="BU30" s="1693"/>
      <c r="BV30" s="1693"/>
      <c r="BW30" s="1694"/>
      <c r="BX30" s="1692"/>
      <c r="BY30" s="1693"/>
      <c r="BZ30" s="1693"/>
      <c r="CA30" s="1693"/>
      <c r="CB30" s="1693"/>
      <c r="CC30" s="1693"/>
      <c r="CD30" s="1694"/>
      <c r="CE30" s="1692"/>
      <c r="CF30" s="1693"/>
      <c r="CG30" s="1693"/>
      <c r="CH30" s="1693"/>
      <c r="CI30" s="1693"/>
      <c r="CJ30" s="1693"/>
      <c r="CK30" s="1694"/>
      <c r="CL30" s="1692"/>
      <c r="CM30" s="1693"/>
      <c r="CN30" s="1693"/>
      <c r="CO30" s="1693"/>
      <c r="CP30" s="1693"/>
      <c r="CQ30" s="1693"/>
      <c r="CR30" s="1731"/>
      <c r="CZ30" s="1839" t="s">
        <v>101</v>
      </c>
      <c r="DA30" s="1839"/>
      <c r="DB30" s="1839"/>
      <c r="DC30" s="1839"/>
      <c r="DD30" s="1839"/>
      <c r="DE30" s="1839"/>
      <c r="DF30" s="1839"/>
      <c r="DG30" s="1839"/>
      <c r="DH30" s="1839"/>
      <c r="DI30" s="1842">
        <v>1</v>
      </c>
      <c r="DJ30" s="1842"/>
      <c r="DK30" s="1842"/>
      <c r="DL30" s="1842"/>
      <c r="DM30" s="1842"/>
      <c r="DN30" s="1842"/>
      <c r="DO30" s="1842"/>
      <c r="DP30" s="1842"/>
      <c r="DQ30" s="1842"/>
    </row>
    <row r="31" spans="2:121" ht="15.95" customHeight="1" thickTop="1" x14ac:dyDescent="0.2">
      <c r="B31" s="1660">
        <v>16</v>
      </c>
      <c r="C31" s="1661"/>
      <c r="D31" s="1661"/>
      <c r="E31" s="1661"/>
      <c r="F31" s="1716" t="str">
        <f>IF('INGRESO DE DATOS'!A168&lt;&gt;"",'INGRESO DE DATOS'!A168,"")</f>
        <v/>
      </c>
      <c r="G31" s="1717"/>
      <c r="H31" s="1717"/>
      <c r="I31" s="1717"/>
      <c r="J31" s="1717"/>
      <c r="K31" s="1718"/>
      <c r="L31" s="1686"/>
      <c r="M31" s="1687"/>
      <c r="N31" s="1687"/>
      <c r="O31" s="1687"/>
      <c r="P31" s="1729"/>
      <c r="Q31" s="1716" t="str">
        <f>IF('INGRESO DE DATOS'!O168&lt;&gt;"",'INGRESO DE DATOS'!O168,"")</f>
        <v/>
      </c>
      <c r="R31" s="1717"/>
      <c r="S31" s="1717"/>
      <c r="T31" s="1717"/>
      <c r="U31" s="1717"/>
      <c r="V31" s="1718"/>
      <c r="W31" s="1683" t="str">
        <f>IF('INGRESO DE DATOS'!P168&lt;&gt;"",'INGRESO DE DATOS'!P168,"")</f>
        <v/>
      </c>
      <c r="X31" s="1684"/>
      <c r="Y31" s="1684"/>
      <c r="Z31" s="1684"/>
      <c r="AA31" s="1684"/>
      <c r="AB31" s="1685"/>
      <c r="AC31" s="1692"/>
      <c r="AD31" s="1693"/>
      <c r="AE31" s="1693"/>
      <c r="AF31" s="1693"/>
      <c r="AG31" s="1693"/>
      <c r="AH31" s="1693"/>
      <c r="AI31" s="1694"/>
      <c r="AJ31" s="1683" t="str">
        <f>IF(W31="","",W31)</f>
        <v/>
      </c>
      <c r="AK31" s="1684"/>
      <c r="AL31" s="1684"/>
      <c r="AM31" s="1684"/>
      <c r="AN31" s="1684"/>
      <c r="AO31" s="1684"/>
      <c r="AP31" s="1685"/>
      <c r="AQ31" s="1730" t="str">
        <f>IF(Q31="","",IF(Q31&lt;&gt;0,IF(Q31="N.D","N.D",(AJ31*VLOOKUP(Q31,$CZ$14:$DQ$30,10,FALSE)))))</f>
        <v/>
      </c>
      <c r="AR31" s="1687"/>
      <c r="AS31" s="1687"/>
      <c r="AT31" s="1687"/>
      <c r="AU31" s="1687"/>
      <c r="AV31" s="1688"/>
      <c r="AW31" s="1660">
        <v>37</v>
      </c>
      <c r="AX31" s="1661"/>
      <c r="AY31" s="1661"/>
      <c r="AZ31" s="1661"/>
      <c r="BA31" s="1716" t="str">
        <f>IF('INGRESO DE DATOS'!A194&lt;&gt;"",'INGRESO DE DATOS'!A194,"")</f>
        <v/>
      </c>
      <c r="BB31" s="1717"/>
      <c r="BC31" s="1717"/>
      <c r="BD31" s="1717"/>
      <c r="BE31" s="1717"/>
      <c r="BF31" s="1718"/>
      <c r="BG31" s="1686"/>
      <c r="BH31" s="1687"/>
      <c r="BI31" s="1687"/>
      <c r="BJ31" s="1687"/>
      <c r="BK31" s="1729"/>
      <c r="BL31" s="1716" t="str">
        <f>IF('INGRESO DE DATOS'!O194&lt;&gt;"",'INGRESO DE DATOS'!O194,"")</f>
        <v/>
      </c>
      <c r="BM31" s="1717"/>
      <c r="BN31" s="1717"/>
      <c r="BO31" s="1717"/>
      <c r="BP31" s="1717"/>
      <c r="BQ31" s="1718"/>
      <c r="BR31" s="1683" t="str">
        <f>IF('INGRESO DE DATOS'!P194&lt;&gt;"",'INGRESO DE DATOS'!P194,"")</f>
        <v/>
      </c>
      <c r="BS31" s="1684"/>
      <c r="BT31" s="1684"/>
      <c r="BU31" s="1684"/>
      <c r="BV31" s="1684"/>
      <c r="BW31" s="1685"/>
      <c r="BX31" s="1692"/>
      <c r="BY31" s="1693"/>
      <c r="BZ31" s="1693"/>
      <c r="CA31" s="1693"/>
      <c r="CB31" s="1693"/>
      <c r="CC31" s="1693"/>
      <c r="CD31" s="1694"/>
      <c r="CE31" s="1683" t="str">
        <f>IF(BR31="","",BR31)</f>
        <v/>
      </c>
      <c r="CF31" s="1684"/>
      <c r="CG31" s="1684"/>
      <c r="CH31" s="1684"/>
      <c r="CI31" s="1684"/>
      <c r="CJ31" s="1684"/>
      <c r="CK31" s="1685"/>
      <c r="CL31" s="1730" t="str">
        <f>IF(BL31="","",IF(BL31&lt;&gt;0,IF(BL31="N.D","N.D",(BR31*VLOOKUP(BL31,$CZ$14:$DQ$30,10,FALSE)))))</f>
        <v/>
      </c>
      <c r="CM31" s="1687"/>
      <c r="CN31" s="1687"/>
      <c r="CO31" s="1687"/>
      <c r="CP31" s="1687"/>
      <c r="CQ31" s="1687"/>
      <c r="CR31" s="1688"/>
    </row>
    <row r="32" spans="2:121" ht="15.95" customHeight="1" x14ac:dyDescent="0.2">
      <c r="B32" s="1732" t="s">
        <v>53</v>
      </c>
      <c r="C32" s="1733"/>
      <c r="D32" s="1733"/>
      <c r="E32" s="1733"/>
      <c r="F32" s="1733"/>
      <c r="G32" s="1733"/>
      <c r="H32" s="1733"/>
      <c r="I32" s="1733"/>
      <c r="J32" s="1733"/>
      <c r="K32" s="1734"/>
      <c r="L32" s="1692"/>
      <c r="M32" s="1693"/>
      <c r="N32" s="1693"/>
      <c r="O32" s="1693"/>
      <c r="P32" s="1694"/>
      <c r="Q32" s="1692"/>
      <c r="R32" s="1693"/>
      <c r="S32" s="1693"/>
      <c r="T32" s="1693"/>
      <c r="U32" s="1693"/>
      <c r="V32" s="1694"/>
      <c r="W32" s="1692"/>
      <c r="X32" s="1693"/>
      <c r="Y32" s="1693"/>
      <c r="Z32" s="1693"/>
      <c r="AA32" s="1693"/>
      <c r="AB32" s="1694"/>
      <c r="AC32" s="1692"/>
      <c r="AD32" s="1693"/>
      <c r="AE32" s="1693"/>
      <c r="AF32" s="1693"/>
      <c r="AG32" s="1693"/>
      <c r="AH32" s="1693"/>
      <c r="AI32" s="1694"/>
      <c r="AJ32" s="1692"/>
      <c r="AK32" s="1693"/>
      <c r="AL32" s="1693"/>
      <c r="AM32" s="1693"/>
      <c r="AN32" s="1693"/>
      <c r="AO32" s="1693"/>
      <c r="AP32" s="1694"/>
      <c r="AQ32" s="1692"/>
      <c r="AR32" s="1693"/>
      <c r="AS32" s="1693"/>
      <c r="AT32" s="1693"/>
      <c r="AU32" s="1693"/>
      <c r="AV32" s="1731"/>
      <c r="AW32" s="1712">
        <v>38</v>
      </c>
      <c r="AX32" s="1693"/>
      <c r="AY32" s="1693"/>
      <c r="AZ32" s="1694"/>
      <c r="BA32" s="1716" t="str">
        <f>IF('INGRESO DE DATOS'!A195&lt;&gt;"",'INGRESO DE DATOS'!A195,"")</f>
        <v/>
      </c>
      <c r="BB32" s="1717"/>
      <c r="BC32" s="1717"/>
      <c r="BD32" s="1717"/>
      <c r="BE32" s="1717"/>
      <c r="BF32" s="1718"/>
      <c r="BG32" s="1686"/>
      <c r="BH32" s="1687"/>
      <c r="BI32" s="1687"/>
      <c r="BJ32" s="1687"/>
      <c r="BK32" s="1729"/>
      <c r="BL32" s="1716" t="str">
        <f>IF('INGRESO DE DATOS'!O195&lt;&gt;"",'INGRESO DE DATOS'!O195,"")</f>
        <v/>
      </c>
      <c r="BM32" s="1717"/>
      <c r="BN32" s="1717"/>
      <c r="BO32" s="1717"/>
      <c r="BP32" s="1717"/>
      <c r="BQ32" s="1718"/>
      <c r="BR32" s="1683" t="str">
        <f>IF('INGRESO DE DATOS'!P195&lt;&gt;"",'INGRESO DE DATOS'!P195,"")</f>
        <v/>
      </c>
      <c r="BS32" s="1684"/>
      <c r="BT32" s="1684"/>
      <c r="BU32" s="1684"/>
      <c r="BV32" s="1684"/>
      <c r="BW32" s="1685"/>
      <c r="BX32" s="1692"/>
      <c r="BY32" s="1693"/>
      <c r="BZ32" s="1693"/>
      <c r="CA32" s="1693"/>
      <c r="CB32" s="1693"/>
      <c r="CC32" s="1693"/>
      <c r="CD32" s="1694"/>
      <c r="CE32" s="1683" t="str">
        <f>IF(BR32="","",BR32)</f>
        <v/>
      </c>
      <c r="CF32" s="1684"/>
      <c r="CG32" s="1684"/>
      <c r="CH32" s="1684"/>
      <c r="CI32" s="1684"/>
      <c r="CJ32" s="1684"/>
      <c r="CK32" s="1685"/>
      <c r="CL32" s="1730" t="str">
        <f>IF(BL32="","",IF(BL32&lt;&gt;0,IF(BL32="N.D","N.D",(BR32*VLOOKUP(BL32,$CZ$14:$DQ$30,10,FALSE)))))</f>
        <v/>
      </c>
      <c r="CM32" s="1687"/>
      <c r="CN32" s="1687"/>
      <c r="CO32" s="1687"/>
      <c r="CP32" s="1687"/>
      <c r="CQ32" s="1687"/>
      <c r="CR32" s="1688"/>
    </row>
    <row r="33" spans="2:119" ht="15.95" customHeight="1" x14ac:dyDescent="0.2">
      <c r="B33" s="1660">
        <v>17</v>
      </c>
      <c r="C33" s="1661"/>
      <c r="D33" s="1661"/>
      <c r="E33" s="1661"/>
      <c r="F33" s="1716" t="str">
        <f>IF('INGRESO DE DATOS'!A170&lt;&gt;"",'INGRESO DE DATOS'!A170,"")</f>
        <v/>
      </c>
      <c r="G33" s="1717"/>
      <c r="H33" s="1717"/>
      <c r="I33" s="1717"/>
      <c r="J33" s="1717"/>
      <c r="K33" s="1718"/>
      <c r="L33" s="1686"/>
      <c r="M33" s="1687"/>
      <c r="N33" s="1687"/>
      <c r="O33" s="1687"/>
      <c r="P33" s="1729"/>
      <c r="Q33" s="1716" t="str">
        <f>IF('INGRESO DE DATOS'!O170&lt;&gt;"",'INGRESO DE DATOS'!O170,"")</f>
        <v/>
      </c>
      <c r="R33" s="1717"/>
      <c r="S33" s="1717"/>
      <c r="T33" s="1717"/>
      <c r="U33" s="1717"/>
      <c r="V33" s="1718"/>
      <c r="W33" s="1683" t="str">
        <f>IF('INGRESO DE DATOS'!P170&lt;&gt;"",'INGRESO DE DATOS'!P170,"")</f>
        <v/>
      </c>
      <c r="X33" s="1684"/>
      <c r="Y33" s="1684"/>
      <c r="Z33" s="1684"/>
      <c r="AA33" s="1684"/>
      <c r="AB33" s="1685"/>
      <c r="AC33" s="1692"/>
      <c r="AD33" s="1693"/>
      <c r="AE33" s="1693"/>
      <c r="AF33" s="1693"/>
      <c r="AG33" s="1693"/>
      <c r="AH33" s="1693"/>
      <c r="AI33" s="1694"/>
      <c r="AJ33" s="1683" t="str">
        <f>IF(W33="","",W33)</f>
        <v/>
      </c>
      <c r="AK33" s="1684"/>
      <c r="AL33" s="1684"/>
      <c r="AM33" s="1684"/>
      <c r="AN33" s="1684"/>
      <c r="AO33" s="1684"/>
      <c r="AP33" s="1685"/>
      <c r="AQ33" s="1730" t="str">
        <f>IF(Q33="","",IF(Q33&lt;&gt;0,IF(Q33="N.D","N.D",(AJ33*VLOOKUP(Q33,$CZ$14:$DQ$30,10,FALSE)))))</f>
        <v/>
      </c>
      <c r="AR33" s="1687"/>
      <c r="AS33" s="1687"/>
      <c r="AT33" s="1687"/>
      <c r="AU33" s="1687"/>
      <c r="AV33" s="1688"/>
      <c r="AW33" s="1660">
        <v>39</v>
      </c>
      <c r="AX33" s="1661"/>
      <c r="AY33" s="1661"/>
      <c r="AZ33" s="1661"/>
      <c r="BA33" s="1716" t="str">
        <f>IF('INGRESO DE DATOS'!A196&lt;&gt;"",'INGRESO DE DATOS'!A196,"")</f>
        <v/>
      </c>
      <c r="BB33" s="1717"/>
      <c r="BC33" s="1717"/>
      <c r="BD33" s="1717"/>
      <c r="BE33" s="1717"/>
      <c r="BF33" s="1718"/>
      <c r="BG33" s="1686"/>
      <c r="BH33" s="1687"/>
      <c r="BI33" s="1687"/>
      <c r="BJ33" s="1687"/>
      <c r="BK33" s="1729"/>
      <c r="BL33" s="1716" t="str">
        <f>IF('INGRESO DE DATOS'!O196&lt;&gt;"",'INGRESO DE DATOS'!O196,"")</f>
        <v/>
      </c>
      <c r="BM33" s="1717"/>
      <c r="BN33" s="1717"/>
      <c r="BO33" s="1717"/>
      <c r="BP33" s="1717"/>
      <c r="BQ33" s="1718"/>
      <c r="BR33" s="1683" t="str">
        <f>IF('INGRESO DE DATOS'!P196&lt;&gt;"",'INGRESO DE DATOS'!P196,"")</f>
        <v/>
      </c>
      <c r="BS33" s="1684"/>
      <c r="BT33" s="1684"/>
      <c r="BU33" s="1684"/>
      <c r="BV33" s="1684"/>
      <c r="BW33" s="1685"/>
      <c r="BX33" s="1692"/>
      <c r="BY33" s="1693"/>
      <c r="BZ33" s="1693"/>
      <c r="CA33" s="1693"/>
      <c r="CB33" s="1693"/>
      <c r="CC33" s="1693"/>
      <c r="CD33" s="1694"/>
      <c r="CE33" s="1683" t="str">
        <f>IF(BR33="","",BR33)</f>
        <v/>
      </c>
      <c r="CF33" s="1684"/>
      <c r="CG33" s="1684"/>
      <c r="CH33" s="1684"/>
      <c r="CI33" s="1684"/>
      <c r="CJ33" s="1684"/>
      <c r="CK33" s="1685"/>
      <c r="CL33" s="1730" t="str">
        <f>IF(BL33="","",IF(BL33&lt;&gt;0,IF(BL33="N.D","N.D",(BR33*VLOOKUP(BL33,$CZ$14:$DQ$30,10,FALSE)))))</f>
        <v/>
      </c>
      <c r="CM33" s="1687"/>
      <c r="CN33" s="1687"/>
      <c r="CO33" s="1687"/>
      <c r="CP33" s="1687"/>
      <c r="CQ33" s="1687"/>
      <c r="CR33" s="1688"/>
    </row>
    <row r="34" spans="2:119" ht="15.95" customHeight="1" x14ac:dyDescent="0.2">
      <c r="B34" s="1660">
        <v>18</v>
      </c>
      <c r="C34" s="1661"/>
      <c r="D34" s="1661"/>
      <c r="E34" s="1661"/>
      <c r="F34" s="1716" t="str">
        <f>IF('INGRESO DE DATOS'!A171&lt;&gt;"",'INGRESO DE DATOS'!A171,"")</f>
        <v/>
      </c>
      <c r="G34" s="1717"/>
      <c r="H34" s="1717"/>
      <c r="I34" s="1717"/>
      <c r="J34" s="1717"/>
      <c r="K34" s="1718"/>
      <c r="L34" s="1686"/>
      <c r="M34" s="1687"/>
      <c r="N34" s="1687"/>
      <c r="O34" s="1687"/>
      <c r="P34" s="1729"/>
      <c r="Q34" s="1716" t="str">
        <f>IF('INGRESO DE DATOS'!O171&lt;&gt;"",'INGRESO DE DATOS'!O171,"")</f>
        <v/>
      </c>
      <c r="R34" s="1717"/>
      <c r="S34" s="1717"/>
      <c r="T34" s="1717"/>
      <c r="U34" s="1717"/>
      <c r="V34" s="1718"/>
      <c r="W34" s="1683" t="str">
        <f>IF('INGRESO DE DATOS'!P171&lt;&gt;"",'INGRESO DE DATOS'!P171,"")</f>
        <v/>
      </c>
      <c r="X34" s="1684"/>
      <c r="Y34" s="1684"/>
      <c r="Z34" s="1684"/>
      <c r="AA34" s="1684"/>
      <c r="AB34" s="1685"/>
      <c r="AC34" s="1692"/>
      <c r="AD34" s="1693"/>
      <c r="AE34" s="1693"/>
      <c r="AF34" s="1693"/>
      <c r="AG34" s="1693"/>
      <c r="AH34" s="1693"/>
      <c r="AI34" s="1694"/>
      <c r="AJ34" s="1683" t="str">
        <f>IF(W34="","",W34)</f>
        <v/>
      </c>
      <c r="AK34" s="1684"/>
      <c r="AL34" s="1684"/>
      <c r="AM34" s="1684"/>
      <c r="AN34" s="1684"/>
      <c r="AO34" s="1684"/>
      <c r="AP34" s="1685"/>
      <c r="AQ34" s="1730" t="str">
        <f>IF(Q34="","",IF(Q34&lt;&gt;0,IF(Q34="N.D","N.D",(AJ34*VLOOKUP(Q34,$CZ$14:$DQ$30,10,FALSE)))))</f>
        <v/>
      </c>
      <c r="AR34" s="1687"/>
      <c r="AS34" s="1687"/>
      <c r="AT34" s="1687"/>
      <c r="AU34" s="1687"/>
      <c r="AV34" s="1688"/>
      <c r="AW34" s="1660">
        <v>40</v>
      </c>
      <c r="AX34" s="1661"/>
      <c r="AY34" s="1661"/>
      <c r="AZ34" s="1661"/>
      <c r="BA34" s="1716" t="str">
        <f>IF('INGRESO DE DATOS'!A197&lt;&gt;"",'INGRESO DE DATOS'!A197,"")</f>
        <v/>
      </c>
      <c r="BB34" s="1717"/>
      <c r="BC34" s="1717"/>
      <c r="BD34" s="1717"/>
      <c r="BE34" s="1717"/>
      <c r="BF34" s="1718"/>
      <c r="BG34" s="1686"/>
      <c r="BH34" s="1687"/>
      <c r="BI34" s="1687"/>
      <c r="BJ34" s="1687"/>
      <c r="BK34" s="1729"/>
      <c r="BL34" s="1716" t="str">
        <f>IF('INGRESO DE DATOS'!O197&lt;&gt;"",'INGRESO DE DATOS'!O197,"")</f>
        <v/>
      </c>
      <c r="BM34" s="1717"/>
      <c r="BN34" s="1717"/>
      <c r="BO34" s="1717"/>
      <c r="BP34" s="1717"/>
      <c r="BQ34" s="1718"/>
      <c r="BR34" s="1683" t="str">
        <f>IF('INGRESO DE DATOS'!P197&lt;&gt;"",'INGRESO DE DATOS'!P197,"")</f>
        <v/>
      </c>
      <c r="BS34" s="1684"/>
      <c r="BT34" s="1684"/>
      <c r="BU34" s="1684"/>
      <c r="BV34" s="1684"/>
      <c r="BW34" s="1685"/>
      <c r="BX34" s="1692"/>
      <c r="BY34" s="1693"/>
      <c r="BZ34" s="1693"/>
      <c r="CA34" s="1693"/>
      <c r="CB34" s="1693"/>
      <c r="CC34" s="1693"/>
      <c r="CD34" s="1694"/>
      <c r="CE34" s="1683" t="str">
        <f>IF(BR34="","",BR34)</f>
        <v/>
      </c>
      <c r="CF34" s="1684"/>
      <c r="CG34" s="1684"/>
      <c r="CH34" s="1684"/>
      <c r="CI34" s="1684"/>
      <c r="CJ34" s="1684"/>
      <c r="CK34" s="1685"/>
      <c r="CL34" s="1730" t="str">
        <f>IF(BL34="","",IF(BL34&lt;&gt;0,IF(BL34="N.D","N.D",(BR34*VLOOKUP(BL34,$CZ$14:$DQ$30,10,FALSE)))))</f>
        <v/>
      </c>
      <c r="CM34" s="1687"/>
      <c r="CN34" s="1687"/>
      <c r="CO34" s="1687"/>
      <c r="CP34" s="1687"/>
      <c r="CQ34" s="1687"/>
      <c r="CR34" s="1688"/>
    </row>
    <row r="35" spans="2:119" ht="15.95" customHeight="1" x14ac:dyDescent="0.2">
      <c r="B35" s="1660">
        <v>19</v>
      </c>
      <c r="C35" s="1661"/>
      <c r="D35" s="1661"/>
      <c r="E35" s="1661"/>
      <c r="F35" s="1716" t="str">
        <f>IF('INGRESO DE DATOS'!A172&lt;&gt;"",'INGRESO DE DATOS'!A172,"")</f>
        <v/>
      </c>
      <c r="G35" s="1717"/>
      <c r="H35" s="1717"/>
      <c r="I35" s="1717"/>
      <c r="J35" s="1717"/>
      <c r="K35" s="1718"/>
      <c r="L35" s="1686"/>
      <c r="M35" s="1687"/>
      <c r="N35" s="1687"/>
      <c r="O35" s="1687"/>
      <c r="P35" s="1729"/>
      <c r="Q35" s="1716" t="str">
        <f>IF('INGRESO DE DATOS'!O172&lt;&gt;"",'INGRESO DE DATOS'!O172,"")</f>
        <v/>
      </c>
      <c r="R35" s="1717"/>
      <c r="S35" s="1717"/>
      <c r="T35" s="1717"/>
      <c r="U35" s="1717"/>
      <c r="V35" s="1718"/>
      <c r="W35" s="1683" t="str">
        <f>IF('INGRESO DE DATOS'!P172&lt;&gt;"",'INGRESO DE DATOS'!P172,"")</f>
        <v/>
      </c>
      <c r="X35" s="1684"/>
      <c r="Y35" s="1684"/>
      <c r="Z35" s="1684"/>
      <c r="AA35" s="1684"/>
      <c r="AB35" s="1685"/>
      <c r="AC35" s="1692"/>
      <c r="AD35" s="1693"/>
      <c r="AE35" s="1693"/>
      <c r="AF35" s="1693"/>
      <c r="AG35" s="1693"/>
      <c r="AH35" s="1693"/>
      <c r="AI35" s="1694"/>
      <c r="AJ35" s="1683" t="str">
        <f>IF(W35="","",W35)</f>
        <v/>
      </c>
      <c r="AK35" s="1684"/>
      <c r="AL35" s="1684"/>
      <c r="AM35" s="1684"/>
      <c r="AN35" s="1684"/>
      <c r="AO35" s="1684"/>
      <c r="AP35" s="1685"/>
      <c r="AQ35" s="1730" t="str">
        <f>IF(Q35="","",IF(Q35&lt;&gt;0,IF(Q35="N.D","N.D",(AJ35*VLOOKUP(Q35,$CZ$14:$DQ$30,10,FALSE)))))</f>
        <v/>
      </c>
      <c r="AR35" s="1687"/>
      <c r="AS35" s="1687"/>
      <c r="AT35" s="1687"/>
      <c r="AU35" s="1687"/>
      <c r="AV35" s="1688"/>
      <c r="AW35" s="1660">
        <v>41</v>
      </c>
      <c r="AX35" s="1661"/>
      <c r="AY35" s="1661"/>
      <c r="AZ35" s="1661"/>
      <c r="BA35" s="1716" t="str">
        <f>IF('INGRESO DE DATOS'!A198&lt;&gt;"",'INGRESO DE DATOS'!A198,"")</f>
        <v/>
      </c>
      <c r="BB35" s="1717"/>
      <c r="BC35" s="1717"/>
      <c r="BD35" s="1717"/>
      <c r="BE35" s="1717"/>
      <c r="BF35" s="1718"/>
      <c r="BG35" s="1686"/>
      <c r="BH35" s="1687"/>
      <c r="BI35" s="1687"/>
      <c r="BJ35" s="1687"/>
      <c r="BK35" s="1729"/>
      <c r="BL35" s="1716" t="str">
        <f>IF('INGRESO DE DATOS'!O198&lt;&gt;"",'INGRESO DE DATOS'!O198,"")</f>
        <v/>
      </c>
      <c r="BM35" s="1717"/>
      <c r="BN35" s="1717"/>
      <c r="BO35" s="1717"/>
      <c r="BP35" s="1717"/>
      <c r="BQ35" s="1718"/>
      <c r="BR35" s="1683" t="str">
        <f>IF('INGRESO DE DATOS'!P198&lt;&gt;"",'INGRESO DE DATOS'!P198,"")</f>
        <v/>
      </c>
      <c r="BS35" s="1684"/>
      <c r="BT35" s="1684"/>
      <c r="BU35" s="1684"/>
      <c r="BV35" s="1684"/>
      <c r="BW35" s="1685"/>
      <c r="BX35" s="1692"/>
      <c r="BY35" s="1693"/>
      <c r="BZ35" s="1693"/>
      <c r="CA35" s="1693"/>
      <c r="CB35" s="1693"/>
      <c r="CC35" s="1693"/>
      <c r="CD35" s="1694"/>
      <c r="CE35" s="1683" t="str">
        <f>IF(BR35="","",BR35)</f>
        <v/>
      </c>
      <c r="CF35" s="1684"/>
      <c r="CG35" s="1684"/>
      <c r="CH35" s="1684"/>
      <c r="CI35" s="1684"/>
      <c r="CJ35" s="1684"/>
      <c r="CK35" s="1685"/>
      <c r="CL35" s="1730" t="str">
        <f>IF(BL35="","",IF(BL35&lt;&gt;0,IF(BL35="N.D","N.D",(BR35*VLOOKUP(BL35,$CZ$14:$DQ$30,10,FALSE)))))</f>
        <v/>
      </c>
      <c r="CM35" s="1687"/>
      <c r="CN35" s="1687"/>
      <c r="CO35" s="1687"/>
      <c r="CP35" s="1687"/>
      <c r="CQ35" s="1687"/>
      <c r="CR35" s="1688"/>
    </row>
    <row r="36" spans="2:119" ht="15.95" customHeight="1" x14ac:dyDescent="0.2">
      <c r="B36" s="1660">
        <v>20</v>
      </c>
      <c r="C36" s="1661"/>
      <c r="D36" s="1661"/>
      <c r="E36" s="1661"/>
      <c r="F36" s="1716" t="str">
        <f>IF('INGRESO DE DATOS'!A173&lt;&gt;"",'INGRESO DE DATOS'!A173,"")</f>
        <v/>
      </c>
      <c r="G36" s="1717"/>
      <c r="H36" s="1717"/>
      <c r="I36" s="1717"/>
      <c r="J36" s="1717"/>
      <c r="K36" s="1718"/>
      <c r="L36" s="1686"/>
      <c r="M36" s="1687"/>
      <c r="N36" s="1687"/>
      <c r="O36" s="1687"/>
      <c r="P36" s="1729"/>
      <c r="Q36" s="1716" t="str">
        <f>IF('INGRESO DE DATOS'!O173&lt;&gt;"",'INGRESO DE DATOS'!O173,"")</f>
        <v/>
      </c>
      <c r="R36" s="1717"/>
      <c r="S36" s="1717"/>
      <c r="T36" s="1717"/>
      <c r="U36" s="1717"/>
      <c r="V36" s="1718"/>
      <c r="W36" s="1683" t="str">
        <f>IF('INGRESO DE DATOS'!P173&lt;&gt;"",'INGRESO DE DATOS'!P173,"")</f>
        <v/>
      </c>
      <c r="X36" s="1684"/>
      <c r="Y36" s="1684"/>
      <c r="Z36" s="1684"/>
      <c r="AA36" s="1684"/>
      <c r="AB36" s="1685"/>
      <c r="AC36" s="1692"/>
      <c r="AD36" s="1693"/>
      <c r="AE36" s="1693"/>
      <c r="AF36" s="1693"/>
      <c r="AG36" s="1693"/>
      <c r="AH36" s="1693"/>
      <c r="AI36" s="1694"/>
      <c r="AJ36" s="1683" t="str">
        <f>IF(W36="","",W36)</f>
        <v/>
      </c>
      <c r="AK36" s="1684"/>
      <c r="AL36" s="1684"/>
      <c r="AM36" s="1684"/>
      <c r="AN36" s="1684"/>
      <c r="AO36" s="1684"/>
      <c r="AP36" s="1685"/>
      <c r="AQ36" s="1730" t="str">
        <f>IF(Q36="","",IF(Q36&lt;&gt;0,IF(Q36="N.D","N.D",(AJ36*VLOOKUP(Q36,$CZ$14:$DQ$30,10,FALSE)))))</f>
        <v/>
      </c>
      <c r="AR36" s="1687"/>
      <c r="AS36" s="1687"/>
      <c r="AT36" s="1687"/>
      <c r="AU36" s="1687"/>
      <c r="AV36" s="1688"/>
      <c r="AW36" s="1732" t="s">
        <v>53</v>
      </c>
      <c r="AX36" s="1733"/>
      <c r="AY36" s="1733"/>
      <c r="AZ36" s="1733"/>
      <c r="BA36" s="1733"/>
      <c r="BB36" s="1733"/>
      <c r="BC36" s="1733"/>
      <c r="BD36" s="1733"/>
      <c r="BE36" s="1733"/>
      <c r="BF36" s="1734"/>
      <c r="BG36" s="1692"/>
      <c r="BH36" s="1693"/>
      <c r="BI36" s="1693"/>
      <c r="BJ36" s="1693"/>
      <c r="BK36" s="1694"/>
      <c r="BL36" s="1692"/>
      <c r="BM36" s="1693"/>
      <c r="BN36" s="1693"/>
      <c r="BO36" s="1693"/>
      <c r="BP36" s="1693"/>
      <c r="BQ36" s="1694"/>
      <c r="BR36" s="1692"/>
      <c r="BS36" s="1693"/>
      <c r="BT36" s="1693"/>
      <c r="BU36" s="1693"/>
      <c r="BV36" s="1693"/>
      <c r="BW36" s="1694"/>
      <c r="BX36" s="1692"/>
      <c r="BY36" s="1693"/>
      <c r="BZ36" s="1693"/>
      <c r="CA36" s="1693"/>
      <c r="CB36" s="1693"/>
      <c r="CC36" s="1693"/>
      <c r="CD36" s="1694"/>
      <c r="CE36" s="1692"/>
      <c r="CF36" s="1693"/>
      <c r="CG36" s="1693"/>
      <c r="CH36" s="1693"/>
      <c r="CI36" s="1693"/>
      <c r="CJ36" s="1693"/>
      <c r="CK36" s="1694"/>
      <c r="CL36" s="1692"/>
      <c r="CM36" s="1693"/>
      <c r="CN36" s="1693"/>
      <c r="CO36" s="1693"/>
      <c r="CP36" s="1693"/>
      <c r="CQ36" s="1693"/>
      <c r="CR36" s="1731"/>
    </row>
    <row r="37" spans="2:119" ht="15.95" customHeight="1" x14ac:dyDescent="0.2">
      <c r="B37" s="1660">
        <v>21</v>
      </c>
      <c r="C37" s="1661"/>
      <c r="D37" s="1661"/>
      <c r="E37" s="1661"/>
      <c r="F37" s="1716" t="str">
        <f>IF('INGRESO DE DATOS'!A174&lt;&gt;"",'INGRESO DE DATOS'!A174,"")</f>
        <v/>
      </c>
      <c r="G37" s="1717"/>
      <c r="H37" s="1717"/>
      <c r="I37" s="1717"/>
      <c r="J37" s="1717"/>
      <c r="K37" s="1718"/>
      <c r="L37" s="1686"/>
      <c r="M37" s="1687"/>
      <c r="N37" s="1687"/>
      <c r="O37" s="1687"/>
      <c r="P37" s="1729"/>
      <c r="Q37" s="1716" t="str">
        <f>IF('INGRESO DE DATOS'!O174&lt;&gt;"",'INGRESO DE DATOS'!O174,"")</f>
        <v/>
      </c>
      <c r="R37" s="1717"/>
      <c r="S37" s="1717"/>
      <c r="T37" s="1717"/>
      <c r="U37" s="1717"/>
      <c r="V37" s="1718"/>
      <c r="W37" s="1683" t="str">
        <f>IF('INGRESO DE DATOS'!P174&lt;&gt;"",'INGRESO DE DATOS'!P174,"")</f>
        <v/>
      </c>
      <c r="X37" s="1684"/>
      <c r="Y37" s="1684"/>
      <c r="Z37" s="1684"/>
      <c r="AA37" s="1684"/>
      <c r="AB37" s="1685"/>
      <c r="AC37" s="1692"/>
      <c r="AD37" s="1693"/>
      <c r="AE37" s="1693"/>
      <c r="AF37" s="1693"/>
      <c r="AG37" s="1693"/>
      <c r="AH37" s="1693"/>
      <c r="AI37" s="1694"/>
      <c r="AJ37" s="1683" t="str">
        <f>IF(W37="","",W37)</f>
        <v/>
      </c>
      <c r="AK37" s="1684"/>
      <c r="AL37" s="1684"/>
      <c r="AM37" s="1684"/>
      <c r="AN37" s="1684"/>
      <c r="AO37" s="1684"/>
      <c r="AP37" s="1685"/>
      <c r="AQ37" s="1730" t="str">
        <f>IF(Q37="","",IF(Q37&lt;&gt;0,IF(Q37="N.D","N.D",(AJ37*VLOOKUP(Q37,$CZ$14:$DQ$30,10,FALSE)))))</f>
        <v/>
      </c>
      <c r="AR37" s="1687"/>
      <c r="AS37" s="1687"/>
      <c r="AT37" s="1687"/>
      <c r="AU37" s="1687"/>
      <c r="AV37" s="1688"/>
      <c r="AW37" s="1660">
        <v>42</v>
      </c>
      <c r="AX37" s="1661"/>
      <c r="AY37" s="1661"/>
      <c r="AZ37" s="1661"/>
      <c r="BA37" s="1716" t="str">
        <f>IF('INGRESO DE DATOS'!A200&lt;&gt;"",'INGRESO DE DATOS'!A200,"")</f>
        <v/>
      </c>
      <c r="BB37" s="1717"/>
      <c r="BC37" s="1717"/>
      <c r="BD37" s="1717"/>
      <c r="BE37" s="1717"/>
      <c r="BF37" s="1718"/>
      <c r="BG37" s="1686"/>
      <c r="BH37" s="1687"/>
      <c r="BI37" s="1687"/>
      <c r="BJ37" s="1687"/>
      <c r="BK37" s="1729"/>
      <c r="BL37" s="1716" t="str">
        <f>IF('INGRESO DE DATOS'!O200&lt;&gt;"",'INGRESO DE DATOS'!O200,"")</f>
        <v/>
      </c>
      <c r="BM37" s="1717"/>
      <c r="BN37" s="1717"/>
      <c r="BO37" s="1717"/>
      <c r="BP37" s="1717"/>
      <c r="BQ37" s="1718"/>
      <c r="BR37" s="1683" t="str">
        <f>IF('INGRESO DE DATOS'!P200&lt;&gt;"",'INGRESO DE DATOS'!P200,"")</f>
        <v/>
      </c>
      <c r="BS37" s="1684"/>
      <c r="BT37" s="1684"/>
      <c r="BU37" s="1684"/>
      <c r="BV37" s="1684"/>
      <c r="BW37" s="1685"/>
      <c r="BX37" s="1692"/>
      <c r="BY37" s="1693"/>
      <c r="BZ37" s="1693"/>
      <c r="CA37" s="1693"/>
      <c r="CB37" s="1693"/>
      <c r="CC37" s="1693"/>
      <c r="CD37" s="1694"/>
      <c r="CE37" s="1683" t="str">
        <f>IF(BR37="","",BR37)</f>
        <v/>
      </c>
      <c r="CF37" s="1684"/>
      <c r="CG37" s="1684"/>
      <c r="CH37" s="1684"/>
      <c r="CI37" s="1684"/>
      <c r="CJ37" s="1684"/>
      <c r="CK37" s="1685"/>
      <c r="CL37" s="1730" t="str">
        <f>IF(BL37="","",IF(BL37&lt;&gt;0,IF(BL37="N.D","N.D",(BR37*VLOOKUP(BL37,$CZ$14:$DQ$30,10,FALSE)))))</f>
        <v/>
      </c>
      <c r="CM37" s="1687"/>
      <c r="CN37" s="1687"/>
      <c r="CO37" s="1687"/>
      <c r="CP37" s="1687"/>
      <c r="CQ37" s="1687"/>
      <c r="CR37" s="1688"/>
    </row>
    <row r="38" spans="2:119" ht="15.95" customHeight="1" x14ac:dyDescent="0.2">
      <c r="B38" s="1732" t="s">
        <v>53</v>
      </c>
      <c r="C38" s="1733"/>
      <c r="D38" s="1733"/>
      <c r="E38" s="1733"/>
      <c r="F38" s="1733"/>
      <c r="G38" s="1733"/>
      <c r="H38" s="1733"/>
      <c r="I38" s="1733"/>
      <c r="J38" s="1733"/>
      <c r="K38" s="1734"/>
      <c r="L38" s="1735"/>
      <c r="M38" s="1736"/>
      <c r="N38" s="1736"/>
      <c r="O38" s="1736"/>
      <c r="P38" s="1737"/>
      <c r="Q38" s="1735"/>
      <c r="R38" s="1736"/>
      <c r="S38" s="1736"/>
      <c r="T38" s="1736"/>
      <c r="U38" s="1736"/>
      <c r="V38" s="1737"/>
      <c r="W38" s="1692"/>
      <c r="X38" s="1693"/>
      <c r="Y38" s="1693"/>
      <c r="Z38" s="1693"/>
      <c r="AA38" s="1693"/>
      <c r="AB38" s="1694"/>
      <c r="AC38" s="1692"/>
      <c r="AD38" s="1693"/>
      <c r="AE38" s="1693"/>
      <c r="AF38" s="1693"/>
      <c r="AG38" s="1693"/>
      <c r="AH38" s="1693"/>
      <c r="AI38" s="1694"/>
      <c r="AJ38" s="1692"/>
      <c r="AK38" s="1693"/>
      <c r="AL38" s="1693"/>
      <c r="AM38" s="1693"/>
      <c r="AN38" s="1693"/>
      <c r="AO38" s="1693"/>
      <c r="AP38" s="1694"/>
      <c r="AQ38" s="1692"/>
      <c r="AR38" s="1693"/>
      <c r="AS38" s="1693"/>
      <c r="AT38" s="1693"/>
      <c r="AU38" s="1693"/>
      <c r="AV38" s="1731"/>
      <c r="AW38" s="1712">
        <v>43</v>
      </c>
      <c r="AX38" s="1693"/>
      <c r="AY38" s="1693"/>
      <c r="AZ38" s="1694"/>
      <c r="BA38" s="1716" t="str">
        <f>IF('INGRESO DE DATOS'!A201&lt;&gt;"",'INGRESO DE DATOS'!A201,"")</f>
        <v/>
      </c>
      <c r="BB38" s="1717"/>
      <c r="BC38" s="1717"/>
      <c r="BD38" s="1717"/>
      <c r="BE38" s="1717"/>
      <c r="BF38" s="1718"/>
      <c r="BG38" s="1686"/>
      <c r="BH38" s="1687"/>
      <c r="BI38" s="1687"/>
      <c r="BJ38" s="1687"/>
      <c r="BK38" s="1729"/>
      <c r="BL38" s="1716" t="str">
        <f>IF('INGRESO DE DATOS'!O201&lt;&gt;"",'INGRESO DE DATOS'!O201,"")</f>
        <v/>
      </c>
      <c r="BM38" s="1717"/>
      <c r="BN38" s="1717"/>
      <c r="BO38" s="1717"/>
      <c r="BP38" s="1717"/>
      <c r="BQ38" s="1718"/>
      <c r="BR38" s="1683" t="str">
        <f>IF('INGRESO DE DATOS'!P201&lt;&gt;"",'INGRESO DE DATOS'!P201,"")</f>
        <v/>
      </c>
      <c r="BS38" s="1684"/>
      <c r="BT38" s="1684"/>
      <c r="BU38" s="1684"/>
      <c r="BV38" s="1684"/>
      <c r="BW38" s="1685"/>
      <c r="BX38" s="1692"/>
      <c r="BY38" s="1693"/>
      <c r="BZ38" s="1693"/>
      <c r="CA38" s="1693"/>
      <c r="CB38" s="1693"/>
      <c r="CC38" s="1693"/>
      <c r="CD38" s="1694"/>
      <c r="CE38" s="1683" t="str">
        <f>IF(BR38="","",BR38)</f>
        <v/>
      </c>
      <c r="CF38" s="1684"/>
      <c r="CG38" s="1684"/>
      <c r="CH38" s="1684"/>
      <c r="CI38" s="1684"/>
      <c r="CJ38" s="1684"/>
      <c r="CK38" s="1685"/>
      <c r="CL38" s="1730" t="str">
        <f>IF(BL38="","",IF(BL38&lt;&gt;0,IF(BL38="N.D","N.D",(BR38*VLOOKUP(BL38,$CZ$14:$DQ$30,10,FALSE)))))</f>
        <v/>
      </c>
      <c r="CM38" s="1687"/>
      <c r="CN38" s="1687"/>
      <c r="CO38" s="1687"/>
      <c r="CP38" s="1687"/>
      <c r="CQ38" s="1687"/>
      <c r="CR38" s="1688"/>
    </row>
    <row r="39" spans="2:119" ht="14.25" customHeight="1" x14ac:dyDescent="0.2">
      <c r="B39" s="1752">
        <v>22</v>
      </c>
      <c r="C39" s="1753"/>
      <c r="D39" s="1753"/>
      <c r="E39" s="1753"/>
      <c r="F39" s="1754" t="str">
        <f>IF('INGRESO DE DATOS'!A176&lt;&gt;"",'INGRESO DE DATOS'!A176,"")</f>
        <v/>
      </c>
      <c r="G39" s="1755"/>
      <c r="H39" s="1755"/>
      <c r="I39" s="1755"/>
      <c r="J39" s="1755"/>
      <c r="K39" s="1756"/>
      <c r="L39" s="1757"/>
      <c r="M39" s="1758"/>
      <c r="N39" s="1758"/>
      <c r="O39" s="1758"/>
      <c r="P39" s="1759"/>
      <c r="Q39" s="1754" t="str">
        <f>IF('INGRESO DE DATOS'!O176&lt;&gt;"",'INGRESO DE DATOS'!O176,"")</f>
        <v/>
      </c>
      <c r="R39" s="1755"/>
      <c r="S39" s="1755"/>
      <c r="T39" s="1755"/>
      <c r="U39" s="1755"/>
      <c r="V39" s="1756"/>
      <c r="W39" s="1760" t="str">
        <f>IF('INGRESO DE DATOS'!P176&lt;&gt;"",'INGRESO DE DATOS'!P176,"")</f>
        <v/>
      </c>
      <c r="X39" s="1761"/>
      <c r="Y39" s="1761"/>
      <c r="Z39" s="1761"/>
      <c r="AA39" s="1761"/>
      <c r="AB39" s="1762"/>
      <c r="AC39" s="1763"/>
      <c r="AD39" s="1764"/>
      <c r="AE39" s="1764"/>
      <c r="AF39" s="1764"/>
      <c r="AG39" s="1764"/>
      <c r="AH39" s="1764"/>
      <c r="AI39" s="1765"/>
      <c r="AJ39" s="1760" t="str">
        <f>IF(W39="","",W39)</f>
        <v/>
      </c>
      <c r="AK39" s="1761"/>
      <c r="AL39" s="1761"/>
      <c r="AM39" s="1761"/>
      <c r="AN39" s="1761"/>
      <c r="AO39" s="1761"/>
      <c r="AP39" s="1762"/>
      <c r="AQ39" s="1766" t="str">
        <f>IF(Q39="","",IF(Q39&lt;&gt;0,IF(Q39="N.D","N.D",(AJ39*VLOOKUP(Q39,$CZ$14:$DQ$30,10,FALSE)))))</f>
        <v/>
      </c>
      <c r="AR39" s="1758"/>
      <c r="AS39" s="1758"/>
      <c r="AT39" s="1758"/>
      <c r="AU39" s="1758"/>
      <c r="AV39" s="1767"/>
      <c r="AW39" s="1752">
        <v>44</v>
      </c>
      <c r="AX39" s="1753"/>
      <c r="AY39" s="1753"/>
      <c r="AZ39" s="1753"/>
      <c r="BA39" s="1768" t="s">
        <v>52</v>
      </c>
      <c r="BB39" s="1769"/>
      <c r="BC39" s="1769"/>
      <c r="BD39" s="1769"/>
      <c r="BE39" s="1769"/>
      <c r="BF39" s="1770"/>
      <c r="BG39" s="1757"/>
      <c r="BH39" s="1758"/>
      <c r="BI39" s="1758"/>
      <c r="BJ39" s="1758"/>
      <c r="BK39" s="1759"/>
      <c r="BL39" s="1754" t="str">
        <f>IF('INGRESO DE DATOS'!O202&lt;&gt;"",'INGRESO DE DATOS'!O202,"")</f>
        <v/>
      </c>
      <c r="BM39" s="1755"/>
      <c r="BN39" s="1755"/>
      <c r="BO39" s="1755"/>
      <c r="BP39" s="1755"/>
      <c r="BQ39" s="1756"/>
      <c r="BR39" s="1760" t="str">
        <f>IF('INGRESO DE DATOS'!P202&lt;&gt;"",'INGRESO DE DATOS'!P202,"")</f>
        <v/>
      </c>
      <c r="BS39" s="1761"/>
      <c r="BT39" s="1761"/>
      <c r="BU39" s="1761"/>
      <c r="BV39" s="1761"/>
      <c r="BW39" s="1762"/>
      <c r="BX39" s="1763"/>
      <c r="BY39" s="1764"/>
      <c r="BZ39" s="1764"/>
      <c r="CA39" s="1764"/>
      <c r="CB39" s="1764"/>
      <c r="CC39" s="1764"/>
      <c r="CD39" s="1765"/>
      <c r="CE39" s="1760" t="str">
        <f>IF(BR39="","",BR39)</f>
        <v/>
      </c>
      <c r="CF39" s="1761"/>
      <c r="CG39" s="1761"/>
      <c r="CH39" s="1761"/>
      <c r="CI39" s="1761"/>
      <c r="CJ39" s="1761"/>
      <c r="CK39" s="1762"/>
      <c r="CL39" s="1766" t="str">
        <f>IF(BL39="","",IF(BL39&lt;&gt;0,IF(BL39="N.D","N.D",(BR39*VLOOKUP(BL39,$CZ$14:$DQ$30,10,FALSE)))))</f>
        <v/>
      </c>
      <c r="CM39" s="1758"/>
      <c r="CN39" s="1758"/>
      <c r="CO39" s="1758"/>
      <c r="CP39" s="1758"/>
      <c r="CQ39" s="1758"/>
      <c r="CR39" s="1767"/>
    </row>
    <row r="40" spans="2:119" s="676" customFormat="1" ht="16.5" customHeight="1" x14ac:dyDescent="0.2">
      <c r="B40" s="1738" t="s">
        <v>54</v>
      </c>
      <c r="C40" s="1739"/>
      <c r="D40" s="1739"/>
      <c r="E40" s="1739"/>
      <c r="F40" s="1740"/>
      <c r="G40" s="1744" t="s">
        <v>303</v>
      </c>
      <c r="H40" s="1745"/>
      <c r="I40" s="1745"/>
      <c r="J40" s="1745"/>
      <c r="K40" s="1745"/>
      <c r="L40" s="1745"/>
      <c r="M40" s="1746"/>
      <c r="N40" s="1844" t="s">
        <v>254</v>
      </c>
      <c r="O40" s="1845"/>
      <c r="P40" s="1845"/>
      <c r="Q40" s="1845"/>
      <c r="R40" s="1845"/>
      <c r="S40" s="1845"/>
      <c r="T40" s="1845"/>
      <c r="U40" s="1845"/>
      <c r="V40" s="1845"/>
      <c r="W40" s="1845"/>
      <c r="X40" s="1845"/>
      <c r="Y40" s="1845"/>
      <c r="Z40" s="1845"/>
      <c r="AA40" s="1845"/>
      <c r="AB40" s="1845"/>
      <c r="AC40" s="1846"/>
      <c r="AD40" s="694" t="s">
        <v>55</v>
      </c>
      <c r="AM40" s="1849" t="s">
        <v>337</v>
      </c>
      <c r="AN40" s="1849"/>
      <c r="AO40" s="1849"/>
      <c r="AP40" s="1849"/>
      <c r="AQ40" s="1849"/>
      <c r="AR40" s="1849"/>
      <c r="AS40" s="1849"/>
      <c r="AT40" s="1849"/>
      <c r="AU40" s="1849"/>
      <c r="AV40" s="1849"/>
      <c r="AW40" s="1849"/>
      <c r="AX40" s="1849"/>
      <c r="AY40" s="1849"/>
      <c r="AZ40" s="1849"/>
      <c r="BA40" s="1849"/>
      <c r="BB40" s="1849"/>
      <c r="BC40" s="1849"/>
      <c r="BD40" s="1849"/>
      <c r="BE40" s="1849"/>
      <c r="BF40" s="1849"/>
      <c r="BG40" s="1849"/>
      <c r="BH40" s="1849"/>
      <c r="BI40" s="1849"/>
      <c r="BJ40" s="1849"/>
      <c r="BK40" s="1849"/>
      <c r="BL40" s="1849"/>
      <c r="BM40" s="1849"/>
      <c r="BN40" s="1849"/>
      <c r="BO40" s="1849"/>
      <c r="BP40" s="1849"/>
      <c r="BQ40" s="1849"/>
      <c r="BR40" s="1849"/>
      <c r="BS40" s="1849"/>
      <c r="BT40" s="1849"/>
      <c r="BU40" s="1849"/>
      <c r="BV40" s="1849"/>
      <c r="BW40" s="1849"/>
      <c r="BX40" s="1849"/>
      <c r="BY40" s="1849"/>
      <c r="BZ40" s="1849"/>
      <c r="CA40" s="1849"/>
      <c r="CB40" s="1849"/>
      <c r="CC40" s="1849"/>
      <c r="CD40" s="1849"/>
      <c r="CE40" s="1849"/>
      <c r="CF40" s="1849"/>
      <c r="CG40" s="1849"/>
      <c r="CH40" s="1849"/>
      <c r="CI40" s="1849"/>
      <c r="CJ40" s="1849"/>
      <c r="CK40" s="1849"/>
      <c r="CL40" s="1849"/>
      <c r="CM40" s="1849"/>
      <c r="CN40" s="1849"/>
      <c r="CO40" s="1849"/>
      <c r="CP40" s="1849"/>
      <c r="CQ40" s="1849"/>
      <c r="CR40" s="695"/>
      <c r="CS40" s="696"/>
      <c r="CT40" s="696"/>
      <c r="CU40" s="696"/>
      <c r="CV40" s="696"/>
      <c r="CW40" s="696"/>
      <c r="CX40" s="696"/>
      <c r="CY40" s="696"/>
      <c r="CZ40" s="696"/>
      <c r="DA40" s="696"/>
      <c r="DB40" s="696"/>
      <c r="DC40" s="696"/>
      <c r="DD40" s="696"/>
      <c r="DE40" s="696"/>
      <c r="DF40" s="696"/>
      <c r="DG40" s="696"/>
      <c r="DH40" s="696"/>
      <c r="DI40" s="696"/>
      <c r="DJ40" s="696"/>
      <c r="DK40" s="696"/>
      <c r="DL40" s="696"/>
      <c r="DM40" s="696"/>
      <c r="DN40" s="696"/>
      <c r="DO40" s="696"/>
    </row>
    <row r="41" spans="2:119" s="676" customFormat="1" ht="9" customHeight="1" x14ac:dyDescent="0.2">
      <c r="B41" s="1741"/>
      <c r="C41" s="1740"/>
      <c r="D41" s="1740"/>
      <c r="E41" s="1740"/>
      <c r="F41" s="1740"/>
      <c r="G41" s="697"/>
      <c r="H41" s="1747"/>
      <c r="I41" s="1747"/>
      <c r="J41" s="1747"/>
      <c r="K41" s="1747"/>
      <c r="L41" s="1747"/>
      <c r="M41" s="698"/>
      <c r="N41" s="1844"/>
      <c r="O41" s="1845"/>
      <c r="P41" s="1845"/>
      <c r="Q41" s="1845"/>
      <c r="R41" s="1845"/>
      <c r="S41" s="1845"/>
      <c r="T41" s="1845"/>
      <c r="U41" s="1845"/>
      <c r="V41" s="1845"/>
      <c r="W41" s="1845"/>
      <c r="X41" s="1845"/>
      <c r="Y41" s="1845"/>
      <c r="Z41" s="1845"/>
      <c r="AA41" s="1845"/>
      <c r="AB41" s="1845"/>
      <c r="AC41" s="1846"/>
      <c r="AD41" s="659"/>
      <c r="AE41" s="1850"/>
      <c r="AF41" s="1850"/>
      <c r="AG41" s="1850"/>
      <c r="AH41" s="1850"/>
      <c r="AI41" s="1850"/>
      <c r="AJ41" s="1850"/>
      <c r="AK41" s="1850"/>
      <c r="AL41" s="1850"/>
      <c r="AM41" s="1850"/>
      <c r="AN41" s="1850"/>
      <c r="AO41" s="1850"/>
      <c r="AP41" s="1850"/>
      <c r="AQ41" s="1850"/>
      <c r="AR41" s="1850"/>
      <c r="AS41" s="1850"/>
      <c r="AT41" s="1850"/>
      <c r="AU41" s="1850"/>
      <c r="AV41" s="1850"/>
      <c r="AW41" s="1850"/>
      <c r="AX41" s="1850"/>
      <c r="AY41" s="1850"/>
      <c r="AZ41" s="1850"/>
      <c r="BA41" s="1850"/>
      <c r="BB41" s="1850"/>
      <c r="BC41" s="1850"/>
      <c r="BD41" s="1850"/>
      <c r="BE41" s="1850"/>
      <c r="BF41" s="1850"/>
      <c r="BG41" s="1850"/>
      <c r="BH41" s="1850"/>
      <c r="BI41" s="1850"/>
      <c r="BJ41" s="1850"/>
      <c r="BK41" s="1850"/>
      <c r="BL41" s="1850"/>
      <c r="BM41" s="1850"/>
      <c r="BN41" s="1850"/>
      <c r="BO41" s="1850"/>
      <c r="BP41" s="1850"/>
      <c r="BQ41" s="1850"/>
      <c r="BR41" s="1850"/>
      <c r="BS41" s="1850"/>
      <c r="BT41" s="1850"/>
      <c r="BU41" s="1850"/>
      <c r="BV41" s="1850"/>
      <c r="BW41" s="1850"/>
      <c r="BX41" s="1850"/>
      <c r="BY41" s="1850"/>
      <c r="BZ41" s="1850"/>
      <c r="CA41" s="1850"/>
      <c r="CB41" s="1850"/>
      <c r="CC41" s="1850"/>
      <c r="CD41" s="1850"/>
      <c r="CE41" s="1850"/>
      <c r="CF41" s="1850"/>
      <c r="CG41" s="1850"/>
      <c r="CH41" s="1850"/>
      <c r="CI41" s="1850"/>
      <c r="CJ41" s="1850"/>
      <c r="CK41" s="1850"/>
      <c r="CL41" s="1850"/>
      <c r="CM41" s="1850"/>
      <c r="CN41" s="1850"/>
      <c r="CO41" s="1850"/>
      <c r="CP41" s="1850"/>
      <c r="CQ41" s="1850"/>
      <c r="CR41" s="695"/>
      <c r="CS41" s="696"/>
      <c r="CT41" s="696"/>
      <c r="CU41" s="696"/>
      <c r="CV41" s="696"/>
      <c r="CW41" s="696"/>
      <c r="CX41" s="696"/>
      <c r="CY41" s="696"/>
      <c r="CZ41" s="696"/>
      <c r="DA41" s="696"/>
      <c r="DB41" s="696"/>
      <c r="DC41" s="696"/>
      <c r="DD41" s="696"/>
      <c r="DE41" s="696"/>
      <c r="DF41" s="696"/>
      <c r="DG41" s="696"/>
      <c r="DH41" s="696"/>
      <c r="DI41" s="696"/>
      <c r="DJ41" s="696"/>
      <c r="DK41" s="696"/>
      <c r="DL41" s="696"/>
      <c r="DM41" s="696"/>
      <c r="DN41" s="696"/>
      <c r="DO41" s="696"/>
    </row>
    <row r="42" spans="2:119" s="676" customFormat="1" ht="3.75" customHeight="1" x14ac:dyDescent="0.2">
      <c r="B42" s="1742"/>
      <c r="C42" s="1743"/>
      <c r="D42" s="1743"/>
      <c r="E42" s="1743"/>
      <c r="F42" s="1743"/>
      <c r="G42" s="699"/>
      <c r="H42" s="700"/>
      <c r="I42" s="700"/>
      <c r="J42" s="700"/>
      <c r="K42" s="700"/>
      <c r="L42" s="700"/>
      <c r="M42" s="701"/>
      <c r="N42" s="1847"/>
      <c r="O42" s="1747"/>
      <c r="P42" s="1747"/>
      <c r="Q42" s="1747"/>
      <c r="R42" s="1747"/>
      <c r="S42" s="1747"/>
      <c r="T42" s="1747"/>
      <c r="U42" s="1747"/>
      <c r="V42" s="1747"/>
      <c r="W42" s="1747"/>
      <c r="X42" s="1747"/>
      <c r="Y42" s="1747"/>
      <c r="Z42" s="1747"/>
      <c r="AA42" s="1747"/>
      <c r="AB42" s="1747"/>
      <c r="AC42" s="1848"/>
      <c r="AD42" s="660"/>
      <c r="AE42" s="1849"/>
      <c r="AF42" s="1849"/>
      <c r="AG42" s="1849"/>
      <c r="AH42" s="1849"/>
      <c r="AI42" s="1849"/>
      <c r="AJ42" s="1849"/>
      <c r="AK42" s="1849"/>
      <c r="AL42" s="1849"/>
      <c r="AM42" s="1849"/>
      <c r="AN42" s="1849"/>
      <c r="AO42" s="1849"/>
      <c r="AP42" s="1849"/>
      <c r="AQ42" s="1849"/>
      <c r="AR42" s="1849"/>
      <c r="AS42" s="1849"/>
      <c r="AT42" s="1849"/>
      <c r="AU42" s="1849"/>
      <c r="AV42" s="1849"/>
      <c r="AW42" s="1849"/>
      <c r="AX42" s="1849"/>
      <c r="AY42" s="1849"/>
      <c r="AZ42" s="1849"/>
      <c r="BA42" s="1849"/>
      <c r="BB42" s="1849"/>
      <c r="BC42" s="1849"/>
      <c r="BD42" s="1849"/>
      <c r="BE42" s="1849"/>
      <c r="BF42" s="1849"/>
      <c r="BG42" s="1849"/>
      <c r="BH42" s="1849"/>
      <c r="BI42" s="1849"/>
      <c r="BJ42" s="1849"/>
      <c r="BK42" s="1849"/>
      <c r="BL42" s="1849"/>
      <c r="BM42" s="1849"/>
      <c r="BN42" s="1849"/>
      <c r="BO42" s="1849"/>
      <c r="BP42" s="1849"/>
      <c r="BQ42" s="1849"/>
      <c r="BR42" s="1849"/>
      <c r="BS42" s="1849"/>
      <c r="BT42" s="1849"/>
      <c r="BU42" s="1849"/>
      <c r="BV42" s="1849"/>
      <c r="BW42" s="1849"/>
      <c r="BX42" s="1849"/>
      <c r="BY42" s="1849"/>
      <c r="BZ42" s="1849"/>
      <c r="CA42" s="1849"/>
      <c r="CB42" s="1849"/>
      <c r="CC42" s="1849"/>
      <c r="CD42" s="1849"/>
      <c r="CE42" s="1849"/>
      <c r="CF42" s="1849"/>
      <c r="CG42" s="1849"/>
      <c r="CH42" s="1849"/>
      <c r="CI42" s="1849"/>
      <c r="CJ42" s="1849"/>
      <c r="CK42" s="1849"/>
      <c r="CL42" s="1849"/>
      <c r="CM42" s="1849"/>
      <c r="CN42" s="1849"/>
      <c r="CO42" s="1849"/>
      <c r="CP42" s="1849"/>
      <c r="CQ42" s="1849"/>
      <c r="CR42" s="695"/>
      <c r="CS42" s="696"/>
      <c r="CT42" s="696"/>
      <c r="CU42" s="696"/>
      <c r="CV42" s="696"/>
      <c r="CW42" s="696"/>
      <c r="CX42" s="696"/>
      <c r="CY42" s="696"/>
      <c r="CZ42" s="696"/>
      <c r="DA42" s="696"/>
      <c r="DB42" s="696"/>
      <c r="DC42" s="696"/>
      <c r="DD42" s="696"/>
      <c r="DE42" s="696"/>
      <c r="DF42" s="696"/>
      <c r="DG42" s="696"/>
      <c r="DH42" s="696"/>
      <c r="DI42" s="696"/>
      <c r="DJ42" s="696"/>
      <c r="DK42" s="696"/>
      <c r="DL42" s="696"/>
      <c r="DM42" s="696"/>
      <c r="DN42" s="696"/>
      <c r="DO42" s="696"/>
    </row>
    <row r="43" spans="2:119" s="676" customFormat="1" ht="16.5" customHeight="1" x14ac:dyDescent="0.2">
      <c r="B43" s="1786" t="s">
        <v>56</v>
      </c>
      <c r="C43" s="1787"/>
      <c r="D43" s="1787"/>
      <c r="E43" s="1787"/>
      <c r="F43" s="1787"/>
      <c r="G43" s="1699"/>
      <c r="H43" s="1699"/>
      <c r="I43" s="1699"/>
      <c r="J43" s="1699"/>
      <c r="K43" s="1699"/>
      <c r="L43" s="1699"/>
      <c r="M43" s="1788"/>
      <c r="N43" s="1748" t="s">
        <v>255</v>
      </c>
      <c r="O43" s="1749"/>
      <c r="P43" s="1749"/>
      <c r="Q43" s="1749"/>
      <c r="R43" s="1749"/>
      <c r="S43" s="1749"/>
      <c r="T43" s="1749"/>
      <c r="U43" s="1750"/>
      <c r="V43" s="1721" t="str">
        <f>IF('INGRESO DE DATOS'!E161&lt;&gt;"",'INGRESO DE DATOS'!E161,"")</f>
        <v/>
      </c>
      <c r="W43" s="1722"/>
      <c r="X43" s="1722"/>
      <c r="Y43" s="1722"/>
      <c r="Z43" s="1722"/>
      <c r="AA43" s="1722"/>
      <c r="AB43" s="1722"/>
      <c r="AC43" s="1751"/>
      <c r="AD43" s="661"/>
      <c r="AE43" s="1851"/>
      <c r="AF43" s="1851"/>
      <c r="AG43" s="1851"/>
      <c r="AH43" s="1851"/>
      <c r="AI43" s="1851"/>
      <c r="AJ43" s="1851"/>
      <c r="AK43" s="1851"/>
      <c r="AL43" s="1851"/>
      <c r="AM43" s="1851"/>
      <c r="AN43" s="1851"/>
      <c r="AO43" s="1851"/>
      <c r="AP43" s="1851"/>
      <c r="AQ43" s="1851"/>
      <c r="AR43" s="1851"/>
      <c r="AS43" s="1851"/>
      <c r="AT43" s="1851"/>
      <c r="AU43" s="1851"/>
      <c r="AV43" s="1851"/>
      <c r="AW43" s="1851"/>
      <c r="AX43" s="1851"/>
      <c r="AY43" s="1851"/>
      <c r="AZ43" s="1851"/>
      <c r="BA43" s="1851"/>
      <c r="BB43" s="1851"/>
      <c r="BC43" s="1851"/>
      <c r="BD43" s="1851"/>
      <c r="BE43" s="1851"/>
      <c r="BF43" s="1851"/>
      <c r="BG43" s="1851"/>
      <c r="BH43" s="1851"/>
      <c r="BI43" s="1851"/>
      <c r="BJ43" s="1851"/>
      <c r="BK43" s="1851"/>
      <c r="BL43" s="1851"/>
      <c r="BM43" s="1851"/>
      <c r="BN43" s="1851"/>
      <c r="BO43" s="1851"/>
      <c r="BP43" s="1851"/>
      <c r="BQ43" s="1851"/>
      <c r="BR43" s="1851"/>
      <c r="BS43" s="1851"/>
      <c r="BT43" s="1851"/>
      <c r="BU43" s="1851"/>
      <c r="BV43" s="1851"/>
      <c r="BW43" s="1851"/>
      <c r="BX43" s="1851"/>
      <c r="BY43" s="1851"/>
      <c r="BZ43" s="1851"/>
      <c r="CA43" s="1851"/>
      <c r="CB43" s="1851"/>
      <c r="CC43" s="1851"/>
      <c r="CD43" s="1851"/>
      <c r="CE43" s="1851"/>
      <c r="CF43" s="1851"/>
      <c r="CG43" s="1851"/>
      <c r="CH43" s="1851"/>
      <c r="CI43" s="1851"/>
      <c r="CJ43" s="1851"/>
      <c r="CK43" s="1851"/>
      <c r="CL43" s="1851"/>
      <c r="CM43" s="1851"/>
      <c r="CN43" s="1851"/>
      <c r="CO43" s="1851"/>
      <c r="CP43" s="1851"/>
      <c r="CQ43" s="1851"/>
      <c r="CR43" s="679"/>
    </row>
    <row r="44" spans="2:119" s="676" customFormat="1" ht="16.5" customHeight="1" x14ac:dyDescent="0.2">
      <c r="B44" s="1779" t="s">
        <v>57</v>
      </c>
      <c r="C44" s="1780"/>
      <c r="D44" s="1780"/>
      <c r="E44" s="1780"/>
      <c r="F44" s="1780"/>
      <c r="G44" s="1661"/>
      <c r="H44" s="1661"/>
      <c r="I44" s="1661"/>
      <c r="J44" s="1661"/>
      <c r="K44" s="1661"/>
      <c r="L44" s="1661"/>
      <c r="M44" s="1781"/>
      <c r="N44" s="1782" t="s">
        <v>259</v>
      </c>
      <c r="O44" s="1783"/>
      <c r="P44" s="1783"/>
      <c r="Q44" s="1783"/>
      <c r="R44" s="1783"/>
      <c r="S44" s="1783"/>
      <c r="T44" s="1783"/>
      <c r="U44" s="1784"/>
      <c r="V44" s="1716" t="str">
        <f>IF('INGRESO DE DATOS'!E165&lt;&gt;"",'INGRESO DE DATOS'!E165,"")</f>
        <v/>
      </c>
      <c r="W44" s="1717"/>
      <c r="X44" s="1717"/>
      <c r="Y44" s="1717"/>
      <c r="Z44" s="1717"/>
      <c r="AA44" s="1717"/>
      <c r="AB44" s="1717"/>
      <c r="AC44" s="1785"/>
      <c r="AD44" s="702"/>
      <c r="AE44" s="1673"/>
      <c r="AF44" s="1673"/>
      <c r="AG44" s="1673"/>
      <c r="AH44" s="1673"/>
      <c r="AI44" s="1673"/>
      <c r="AJ44" s="1673"/>
      <c r="AK44" s="1673"/>
      <c r="AL44" s="1673"/>
      <c r="AM44" s="1673"/>
      <c r="AN44" s="1673"/>
      <c r="AO44" s="1673"/>
      <c r="AP44" s="1673"/>
      <c r="AQ44" s="1673"/>
      <c r="AR44" s="1673"/>
      <c r="AS44" s="1673"/>
      <c r="AT44" s="1673"/>
      <c r="AU44" s="1673"/>
      <c r="AV44" s="1673"/>
      <c r="AW44" s="1673"/>
      <c r="AX44" s="1673"/>
      <c r="AY44" s="1673"/>
      <c r="AZ44" s="1673"/>
      <c r="BA44" s="1673"/>
      <c r="BB44" s="1673"/>
      <c r="BC44" s="1673"/>
      <c r="BD44" s="1673"/>
      <c r="BE44" s="1673"/>
      <c r="BF44" s="1673"/>
      <c r="BG44" s="1673"/>
      <c r="BH44" s="1673"/>
      <c r="BI44" s="1673"/>
      <c r="BJ44" s="1673"/>
      <c r="BK44" s="1673"/>
      <c r="BL44" s="1673"/>
      <c r="BM44" s="1673"/>
      <c r="BN44" s="1673"/>
      <c r="BO44" s="1673"/>
      <c r="BP44" s="1673"/>
      <c r="BQ44" s="1673"/>
      <c r="BR44" s="1673"/>
      <c r="BS44" s="1673"/>
      <c r="BT44" s="1673"/>
      <c r="BU44" s="1673"/>
      <c r="BV44" s="1673"/>
      <c r="BW44" s="1673"/>
      <c r="BX44" s="1673"/>
      <c r="BY44" s="1673"/>
      <c r="BZ44" s="1673"/>
      <c r="CA44" s="1673"/>
      <c r="CB44" s="1673"/>
      <c r="CC44" s="1673"/>
      <c r="CD44" s="1673"/>
      <c r="CE44" s="1673"/>
      <c r="CF44" s="1673"/>
      <c r="CG44" s="1673"/>
      <c r="CH44" s="1673"/>
      <c r="CI44" s="1673"/>
      <c r="CJ44" s="1673"/>
      <c r="CK44" s="1673"/>
      <c r="CL44" s="1673"/>
      <c r="CM44" s="1673"/>
      <c r="CN44" s="1673"/>
      <c r="CO44" s="1673"/>
      <c r="CP44" s="1673"/>
      <c r="CQ44" s="1673"/>
      <c r="CR44" s="704"/>
    </row>
    <row r="45" spans="2:119" s="676" customFormat="1" ht="16.5" customHeight="1" x14ac:dyDescent="0.2">
      <c r="B45" s="1779" t="s">
        <v>58</v>
      </c>
      <c r="C45" s="1780"/>
      <c r="D45" s="1780"/>
      <c r="E45" s="1780"/>
      <c r="F45" s="1780"/>
      <c r="G45" s="1661"/>
      <c r="H45" s="1661"/>
      <c r="I45" s="1661"/>
      <c r="J45" s="1661"/>
      <c r="K45" s="1661"/>
      <c r="L45" s="1661"/>
      <c r="M45" s="1781"/>
      <c r="N45" s="1782" t="s">
        <v>256</v>
      </c>
      <c r="O45" s="1783"/>
      <c r="P45" s="1783"/>
      <c r="Q45" s="1783"/>
      <c r="R45" s="1783"/>
      <c r="S45" s="1783"/>
      <c r="T45" s="1783"/>
      <c r="U45" s="1784"/>
      <c r="V45" s="1716" t="str">
        <f>IF('INGRESO DE DATOS'!E169&lt;&gt;"",'INGRESO DE DATOS'!E169,"")</f>
        <v/>
      </c>
      <c r="W45" s="1717"/>
      <c r="X45" s="1717"/>
      <c r="Y45" s="1717"/>
      <c r="Z45" s="1717"/>
      <c r="AA45" s="1717"/>
      <c r="AB45" s="1717"/>
      <c r="AC45" s="1785"/>
      <c r="AD45" s="705" t="s">
        <v>59</v>
      </c>
      <c r="AE45" s="705"/>
      <c r="AF45" s="705"/>
      <c r="AG45" s="705"/>
      <c r="AH45" s="705"/>
      <c r="AI45" s="1843" t="str">
        <f>IF('INGRESO DE DATOS'!Q203&lt;&gt;"",'INGRESO DE DATOS'!Q203,"")</f>
        <v/>
      </c>
      <c r="AJ45" s="1843"/>
      <c r="AK45" s="1843"/>
      <c r="AL45" s="1843"/>
      <c r="AM45" s="1843"/>
      <c r="AN45" s="1843"/>
      <c r="AO45" s="1843"/>
      <c r="AP45" s="1843"/>
      <c r="AQ45" s="1843"/>
      <c r="AR45" s="1843"/>
      <c r="AS45" s="1843"/>
      <c r="AT45" s="1843"/>
      <c r="AU45" s="1843"/>
      <c r="AV45" s="1843"/>
      <c r="AW45" s="1843"/>
      <c r="AX45" s="1843"/>
      <c r="AY45" s="1843"/>
      <c r="AZ45" s="1843"/>
      <c r="BA45" s="1843"/>
      <c r="BB45" s="1843"/>
      <c r="BC45" s="1843"/>
      <c r="BD45" s="1843"/>
      <c r="BE45" s="1843"/>
      <c r="BF45" s="1843"/>
      <c r="BG45" s="1843"/>
      <c r="BH45" s="1843"/>
      <c r="BI45" s="1843"/>
      <c r="BJ45" s="1843"/>
      <c r="BK45" s="1843"/>
      <c r="BL45" s="1843"/>
      <c r="BM45" s="1843"/>
      <c r="BN45" s="1843"/>
      <c r="BO45" s="1843"/>
      <c r="BP45" s="1843"/>
      <c r="BQ45" s="1843"/>
      <c r="BR45" s="1843"/>
      <c r="BS45" s="1843"/>
      <c r="BT45" s="1843"/>
      <c r="BU45" s="1843"/>
      <c r="BV45" s="1843"/>
      <c r="BW45" s="1843"/>
      <c r="BX45" s="1843"/>
      <c r="BY45" s="1843"/>
      <c r="BZ45" s="1843"/>
      <c r="CA45" s="1843"/>
      <c r="CB45" s="1843"/>
      <c r="CC45" s="1843"/>
      <c r="CD45" s="1843"/>
      <c r="CE45" s="1843"/>
      <c r="CF45" s="1843"/>
      <c r="CG45" s="1843"/>
      <c r="CH45" s="1843"/>
      <c r="CI45" s="1843"/>
      <c r="CJ45" s="1843"/>
      <c r="CK45" s="1843"/>
      <c r="CL45" s="1843"/>
      <c r="CM45" s="1843"/>
      <c r="CN45" s="1843"/>
      <c r="CO45" s="1843"/>
      <c r="CP45" s="1843"/>
      <c r="CQ45" s="1843"/>
      <c r="CR45" s="706"/>
    </row>
    <row r="46" spans="2:119" s="676" customFormat="1" ht="16.5" customHeight="1" x14ac:dyDescent="0.2">
      <c r="B46" s="1779" t="s">
        <v>60</v>
      </c>
      <c r="C46" s="1780"/>
      <c r="D46" s="1780"/>
      <c r="E46" s="1780"/>
      <c r="F46" s="1780"/>
      <c r="G46" s="1661"/>
      <c r="H46" s="1661"/>
      <c r="I46" s="1661"/>
      <c r="J46" s="1661"/>
      <c r="K46" s="1661"/>
      <c r="L46" s="1661"/>
      <c r="M46" s="1781"/>
      <c r="N46" s="1789" t="s">
        <v>304</v>
      </c>
      <c r="O46" s="1790"/>
      <c r="P46" s="1790"/>
      <c r="Q46" s="1790"/>
      <c r="R46" s="1790"/>
      <c r="S46" s="1790"/>
      <c r="T46" s="1790"/>
      <c r="U46" s="1791"/>
      <c r="V46" s="1798" t="str">
        <f>IF('INGRESO DE DATOS'!E173&lt;&gt;"",'INGRESO DE DATOS'!E173,"")</f>
        <v/>
      </c>
      <c r="W46" s="1799"/>
      <c r="X46" s="1799"/>
      <c r="Y46" s="1799"/>
      <c r="Z46" s="1799"/>
      <c r="AA46" s="1799"/>
      <c r="AB46" s="1799"/>
      <c r="AC46" s="1800"/>
      <c r="AD46" s="673"/>
      <c r="AI46" s="1840" t="s">
        <v>8</v>
      </c>
      <c r="AJ46" s="1840"/>
      <c r="AK46" s="1840"/>
      <c r="AL46" s="1840"/>
      <c r="AM46" s="1840"/>
      <c r="AN46" s="1840"/>
      <c r="AO46" s="1840"/>
      <c r="AP46" s="1840"/>
      <c r="AQ46" s="1840"/>
      <c r="AR46" s="1840"/>
      <c r="AS46" s="1840"/>
      <c r="AT46" s="1840"/>
      <c r="AU46" s="1840"/>
      <c r="AV46" s="1840"/>
      <c r="AW46" s="1840"/>
      <c r="AX46" s="1840"/>
      <c r="AY46" s="1840"/>
      <c r="AZ46" s="1840"/>
      <c r="BA46" s="1840"/>
      <c r="BB46" s="1840"/>
      <c r="BC46" s="1840"/>
      <c r="BD46" s="1840"/>
      <c r="BE46" s="1840"/>
      <c r="BF46" s="1840"/>
      <c r="BG46" s="1840"/>
      <c r="BH46" s="1840"/>
      <c r="BI46" s="1840"/>
      <c r="BJ46" s="1840"/>
      <c r="BK46" s="1840"/>
      <c r="BL46" s="1840"/>
      <c r="BM46" s="1840"/>
      <c r="BN46" s="1840"/>
      <c r="BO46" s="1840"/>
      <c r="BP46" s="1840"/>
      <c r="BQ46" s="1840"/>
      <c r="BR46" s="1840"/>
      <c r="BS46" s="1840"/>
      <c r="BT46" s="1840"/>
      <c r="BU46" s="1840"/>
      <c r="BV46" s="1840"/>
      <c r="BW46" s="1840"/>
      <c r="BX46" s="1840"/>
      <c r="BY46" s="1840"/>
      <c r="BZ46" s="1840"/>
      <c r="CA46" s="1840"/>
      <c r="CB46" s="1840"/>
      <c r="CC46" s="1840"/>
      <c r="CD46" s="1840"/>
      <c r="CE46" s="1840"/>
      <c r="CF46" s="1840"/>
      <c r="CG46" s="1840"/>
      <c r="CH46" s="1840"/>
      <c r="CI46" s="1840"/>
      <c r="CJ46" s="1840"/>
      <c r="CK46" s="1840"/>
      <c r="CL46" s="1840"/>
      <c r="CM46" s="1840"/>
      <c r="CN46" s="1840"/>
      <c r="CO46" s="1840"/>
      <c r="CP46" s="1840"/>
      <c r="CQ46" s="1840"/>
      <c r="CR46" s="679"/>
    </row>
    <row r="47" spans="2:119" s="676" customFormat="1" ht="11.25" customHeight="1" x14ac:dyDescent="0.2">
      <c r="B47" s="1771" t="s">
        <v>70</v>
      </c>
      <c r="C47" s="1772"/>
      <c r="D47" s="1772"/>
      <c r="E47" s="1772"/>
      <c r="F47" s="1772"/>
      <c r="G47" s="1775"/>
      <c r="H47" s="1775"/>
      <c r="I47" s="1775"/>
      <c r="J47" s="1775"/>
      <c r="K47" s="1775"/>
      <c r="L47" s="1775"/>
      <c r="M47" s="1776"/>
      <c r="N47" s="1792"/>
      <c r="O47" s="1793"/>
      <c r="P47" s="1793"/>
      <c r="Q47" s="1793"/>
      <c r="R47" s="1793"/>
      <c r="S47" s="1793"/>
      <c r="T47" s="1793"/>
      <c r="U47" s="1794"/>
      <c r="V47" s="1801"/>
      <c r="W47" s="1802"/>
      <c r="X47" s="1802"/>
      <c r="Y47" s="1802"/>
      <c r="Z47" s="1802"/>
      <c r="AA47" s="1802"/>
      <c r="AB47" s="1802"/>
      <c r="AC47" s="1803"/>
      <c r="AD47" s="707" t="s">
        <v>61</v>
      </c>
      <c r="AE47" s="708"/>
      <c r="AF47" s="708"/>
      <c r="AG47" s="708"/>
      <c r="AH47" s="708"/>
      <c r="AI47" s="1841"/>
      <c r="AJ47" s="1841"/>
      <c r="AK47" s="1841"/>
      <c r="AL47" s="1841"/>
      <c r="AM47" s="1841"/>
      <c r="AN47" s="1841"/>
      <c r="AO47" s="1841"/>
      <c r="AP47" s="1841"/>
      <c r="AQ47" s="1841"/>
      <c r="AR47" s="1841"/>
      <c r="AS47" s="1841"/>
      <c r="AT47" s="1841"/>
      <c r="AU47" s="1841"/>
      <c r="AV47" s="1841"/>
      <c r="AW47" s="1841"/>
      <c r="AX47" s="1841"/>
      <c r="AY47" s="1841"/>
      <c r="AZ47" s="1841"/>
      <c r="BA47" s="1841"/>
      <c r="BB47" s="1841"/>
      <c r="BC47" s="1841"/>
      <c r="BD47" s="1841"/>
      <c r="BE47" s="1841"/>
      <c r="BF47" s="1841"/>
      <c r="BG47" s="1841"/>
      <c r="BH47" s="1841"/>
      <c r="BI47" s="1841"/>
      <c r="BJ47" s="1841"/>
      <c r="BK47" s="1841"/>
      <c r="BL47" s="1841"/>
      <c r="BM47" s="1841"/>
      <c r="BN47" s="1841"/>
      <c r="BO47" s="1841"/>
      <c r="BP47" s="1841"/>
      <c r="BQ47" s="1841"/>
      <c r="BR47" s="1841"/>
      <c r="BS47" s="1841"/>
      <c r="BT47" s="1841"/>
      <c r="BU47" s="1841"/>
      <c r="BV47" s="1841"/>
      <c r="BW47" s="1841"/>
      <c r="BX47" s="1841"/>
      <c r="BY47" s="1841"/>
      <c r="BZ47" s="1841"/>
      <c r="CA47" s="1841"/>
      <c r="CB47" s="1841"/>
      <c r="CC47" s="1841"/>
      <c r="CD47" s="1841"/>
      <c r="CE47" s="1841"/>
      <c r="CF47" s="1841"/>
      <c r="CG47" s="1841"/>
      <c r="CH47" s="1841"/>
      <c r="CI47" s="1841"/>
      <c r="CJ47" s="1841"/>
      <c r="CK47" s="1841"/>
      <c r="CL47" s="1841"/>
      <c r="CM47" s="1841"/>
      <c r="CN47" s="1841"/>
      <c r="CO47" s="1841"/>
      <c r="CP47" s="1841"/>
      <c r="CQ47" s="1841"/>
      <c r="CR47" s="706"/>
    </row>
    <row r="48" spans="2:119" s="676" customFormat="1" ht="10.5" customHeight="1" x14ac:dyDescent="0.2">
      <c r="B48" s="1773"/>
      <c r="C48" s="1774"/>
      <c r="D48" s="1774"/>
      <c r="E48" s="1774"/>
      <c r="F48" s="1774"/>
      <c r="G48" s="1777"/>
      <c r="H48" s="1777"/>
      <c r="I48" s="1777"/>
      <c r="J48" s="1777"/>
      <c r="K48" s="1777"/>
      <c r="L48" s="1777"/>
      <c r="M48" s="1778"/>
      <c r="N48" s="1795"/>
      <c r="O48" s="1796"/>
      <c r="P48" s="1796"/>
      <c r="Q48" s="1796"/>
      <c r="R48" s="1796"/>
      <c r="S48" s="1796"/>
      <c r="T48" s="1796"/>
      <c r="U48" s="1797"/>
      <c r="V48" s="1804"/>
      <c r="W48" s="1805"/>
      <c r="X48" s="1805"/>
      <c r="Y48" s="1805"/>
      <c r="Z48" s="1805"/>
      <c r="AA48" s="1805"/>
      <c r="AB48" s="1805"/>
      <c r="AC48" s="1806"/>
      <c r="AD48" s="702"/>
      <c r="AE48" s="703"/>
      <c r="AF48" s="703"/>
      <c r="AG48" s="703"/>
      <c r="AH48" s="703"/>
      <c r="AI48" s="1840" t="s">
        <v>8</v>
      </c>
      <c r="AJ48" s="1840"/>
      <c r="AK48" s="1840"/>
      <c r="AL48" s="1840"/>
      <c r="AM48" s="1840"/>
      <c r="AN48" s="1840"/>
      <c r="AO48" s="1840"/>
      <c r="AP48" s="1840"/>
      <c r="AQ48" s="1840"/>
      <c r="AR48" s="1840"/>
      <c r="AS48" s="1840"/>
      <c r="AT48" s="1840"/>
      <c r="AU48" s="1840"/>
      <c r="AV48" s="1840"/>
      <c r="AW48" s="1840"/>
      <c r="AX48" s="1840"/>
      <c r="AY48" s="1840"/>
      <c r="AZ48" s="1840"/>
      <c r="BA48" s="1840"/>
      <c r="BB48" s="1840"/>
      <c r="BC48" s="1840"/>
      <c r="BD48" s="1840"/>
      <c r="BE48" s="1840"/>
      <c r="BF48" s="1840"/>
      <c r="BG48" s="1840"/>
      <c r="BH48" s="1840"/>
      <c r="BI48" s="1840"/>
      <c r="BJ48" s="1840"/>
      <c r="BK48" s="1840"/>
      <c r="BL48" s="1840"/>
      <c r="BM48" s="1840"/>
      <c r="BN48" s="1840"/>
      <c r="BO48" s="1840"/>
      <c r="BP48" s="1840"/>
      <c r="BQ48" s="1840"/>
      <c r="BR48" s="1840"/>
      <c r="BS48" s="1840"/>
      <c r="BT48" s="1840"/>
      <c r="BU48" s="1840"/>
      <c r="BV48" s="1840"/>
      <c r="BW48" s="1840"/>
      <c r="BX48" s="1840"/>
      <c r="BY48" s="1840"/>
      <c r="BZ48" s="1840"/>
      <c r="CA48" s="1840"/>
      <c r="CB48" s="1840"/>
      <c r="CC48" s="1840"/>
      <c r="CD48" s="1840"/>
      <c r="CE48" s="1840"/>
      <c r="CF48" s="1840"/>
      <c r="CG48" s="1840"/>
      <c r="CH48" s="1840"/>
      <c r="CI48" s="1840"/>
      <c r="CJ48" s="1840"/>
      <c r="CK48" s="1840"/>
      <c r="CL48" s="1840"/>
      <c r="CM48" s="1840"/>
      <c r="CN48" s="1840"/>
      <c r="CO48" s="1840"/>
      <c r="CP48" s="1840"/>
      <c r="CQ48" s="1840"/>
      <c r="CR48" s="709"/>
    </row>
    <row r="49" spans="2:96" s="676" customFormat="1" ht="9.75" customHeight="1" x14ac:dyDescent="0.2">
      <c r="B49" s="1704" t="s">
        <v>290</v>
      </c>
      <c r="C49" s="1704"/>
      <c r="D49" s="1704"/>
      <c r="E49" s="1704"/>
      <c r="F49" s="1704"/>
      <c r="G49" s="1704"/>
      <c r="H49" s="1704"/>
      <c r="I49" s="1704"/>
      <c r="J49" s="1704"/>
      <c r="K49" s="1704"/>
      <c r="L49" s="1704"/>
      <c r="M49" s="1704"/>
      <c r="N49" s="1705"/>
      <c r="O49" s="1705"/>
      <c r="P49" s="1705"/>
      <c r="Q49" s="1705"/>
      <c r="R49" s="1705"/>
      <c r="S49" s="1705"/>
      <c r="T49" s="1705"/>
      <c r="U49" s="1705"/>
      <c r="V49" s="1705"/>
      <c r="CL49" s="1647" t="s">
        <v>305</v>
      </c>
      <c r="CM49" s="1647"/>
      <c r="CN49" s="1647"/>
      <c r="CO49" s="1647"/>
      <c r="CP49" s="1647"/>
      <c r="CQ49" s="1647"/>
      <c r="CR49" s="1648"/>
    </row>
    <row r="50" spans="2:96" s="676" customFormat="1" ht="12" x14ac:dyDescent="0.2"/>
    <row r="52" spans="2:96" x14ac:dyDescent="0.2">
      <c r="U52" s="680"/>
    </row>
  </sheetData>
  <sheetProtection password="B3DE" sheet="1" objects="1" scenarios="1"/>
  <mergeCells count="535">
    <mergeCell ref="B45:F45"/>
    <mergeCell ref="G45:M45"/>
    <mergeCell ref="N45:U45"/>
    <mergeCell ref="V45:AC45"/>
    <mergeCell ref="AE43:CQ43"/>
    <mergeCell ref="N44:U44"/>
    <mergeCell ref="V44:AC44"/>
    <mergeCell ref="AE44:CQ44"/>
    <mergeCell ref="B49:V49"/>
    <mergeCell ref="CL49:CR49"/>
    <mergeCell ref="B47:F48"/>
    <mergeCell ref="G47:M48"/>
    <mergeCell ref="B46:F46"/>
    <mergeCell ref="G46:M46"/>
    <mergeCell ref="AI45:CQ45"/>
    <mergeCell ref="N46:U48"/>
    <mergeCell ref="V46:AC48"/>
    <mergeCell ref="AI46:CQ46"/>
    <mergeCell ref="AI47:CQ47"/>
    <mergeCell ref="AI48:CQ48"/>
    <mergeCell ref="B39:E39"/>
    <mergeCell ref="F39:K39"/>
    <mergeCell ref="L39:P39"/>
    <mergeCell ref="Q39:V39"/>
    <mergeCell ref="W39:AB39"/>
    <mergeCell ref="AC39:AI39"/>
    <mergeCell ref="B40:F42"/>
    <mergeCell ref="G40:M40"/>
    <mergeCell ref="B44:F44"/>
    <mergeCell ref="G44:M44"/>
    <mergeCell ref="B43:F43"/>
    <mergeCell ref="G43:M43"/>
    <mergeCell ref="H41:L41"/>
    <mergeCell ref="N43:U43"/>
    <mergeCell ref="V43:AC43"/>
    <mergeCell ref="CL39:CR39"/>
    <mergeCell ref="BL39:BQ39"/>
    <mergeCell ref="BR39:BW39"/>
    <mergeCell ref="CL38:CR38"/>
    <mergeCell ref="BX38:CD38"/>
    <mergeCell ref="CE38:CK38"/>
    <mergeCell ref="BX39:CD39"/>
    <mergeCell ref="CE39:CK39"/>
    <mergeCell ref="AJ39:AP39"/>
    <mergeCell ref="BG39:BK39"/>
    <mergeCell ref="AQ39:AV39"/>
    <mergeCell ref="AW39:AZ39"/>
    <mergeCell ref="BA39:BF39"/>
    <mergeCell ref="CL37:CR37"/>
    <mergeCell ref="B38:K38"/>
    <mergeCell ref="L38:P38"/>
    <mergeCell ref="Q38:V38"/>
    <mergeCell ref="W38:AB38"/>
    <mergeCell ref="AC38:AI38"/>
    <mergeCell ref="AJ38:AP38"/>
    <mergeCell ref="AQ38:AV38"/>
    <mergeCell ref="AW38:AZ38"/>
    <mergeCell ref="AC37:AI37"/>
    <mergeCell ref="AJ37:AP37"/>
    <mergeCell ref="AQ37:AV37"/>
    <mergeCell ref="AW37:AZ37"/>
    <mergeCell ref="BA37:BF37"/>
    <mergeCell ref="BG37:BK37"/>
    <mergeCell ref="BA38:BF38"/>
    <mergeCell ref="BG38:BK38"/>
    <mergeCell ref="BL38:BQ38"/>
    <mergeCell ref="BR38:BW38"/>
    <mergeCell ref="BR37:BW37"/>
    <mergeCell ref="BX37:CD37"/>
    <mergeCell ref="CE37:CK37"/>
    <mergeCell ref="B37:E37"/>
    <mergeCell ref="F37:K37"/>
    <mergeCell ref="L37:P37"/>
    <mergeCell ref="Q37:V37"/>
    <mergeCell ref="W37:AB37"/>
    <mergeCell ref="BL37:BQ37"/>
    <mergeCell ref="CL36:CR36"/>
    <mergeCell ref="CL35:CR35"/>
    <mergeCell ref="B36:E36"/>
    <mergeCell ref="F36:K36"/>
    <mergeCell ref="L36:P36"/>
    <mergeCell ref="Q36:V36"/>
    <mergeCell ref="W36:AB36"/>
    <mergeCell ref="AC36:AI36"/>
    <mergeCell ref="AJ36:AP36"/>
    <mergeCell ref="AQ36:AV36"/>
    <mergeCell ref="AW36:BF36"/>
    <mergeCell ref="BA35:BF35"/>
    <mergeCell ref="BG35:BK35"/>
    <mergeCell ref="BL35:BQ35"/>
    <mergeCell ref="BR35:BW35"/>
    <mergeCell ref="BX35:CD35"/>
    <mergeCell ref="AW35:AZ35"/>
    <mergeCell ref="BG36:BK36"/>
    <mergeCell ref="BL36:BQ36"/>
    <mergeCell ref="BR36:BW36"/>
    <mergeCell ref="CE35:CK35"/>
    <mergeCell ref="BX36:CD36"/>
    <mergeCell ref="CE36:CK36"/>
    <mergeCell ref="CL34:CR34"/>
    <mergeCell ref="B35:E35"/>
    <mergeCell ref="F35:K35"/>
    <mergeCell ref="L35:P35"/>
    <mergeCell ref="Q35:V35"/>
    <mergeCell ref="W35:AB35"/>
    <mergeCell ref="AC35:AI35"/>
    <mergeCell ref="AJ35:AP35"/>
    <mergeCell ref="AQ35:AV35"/>
    <mergeCell ref="BA34:BF34"/>
    <mergeCell ref="BG34:BK34"/>
    <mergeCell ref="BL34:BQ34"/>
    <mergeCell ref="BR34:BW34"/>
    <mergeCell ref="BX34:CD34"/>
    <mergeCell ref="CE34:CK34"/>
    <mergeCell ref="B34:E34"/>
    <mergeCell ref="F34:K34"/>
    <mergeCell ref="L34:P34"/>
    <mergeCell ref="Q34:V34"/>
    <mergeCell ref="W34:AB34"/>
    <mergeCell ref="AC34:AI34"/>
    <mergeCell ref="AJ34:AP34"/>
    <mergeCell ref="AQ34:AV34"/>
    <mergeCell ref="CL32:CR32"/>
    <mergeCell ref="B33:E33"/>
    <mergeCell ref="F33:K33"/>
    <mergeCell ref="L33:P33"/>
    <mergeCell ref="Q33:V33"/>
    <mergeCell ref="W33:AB33"/>
    <mergeCell ref="AC33:AI33"/>
    <mergeCell ref="AJ33:AP33"/>
    <mergeCell ref="AQ33:AV33"/>
    <mergeCell ref="AW33:AZ33"/>
    <mergeCell ref="BA32:BF32"/>
    <mergeCell ref="BG32:BK32"/>
    <mergeCell ref="BL32:BQ32"/>
    <mergeCell ref="BR32:BW32"/>
    <mergeCell ref="AQ32:AV32"/>
    <mergeCell ref="AW32:AZ32"/>
    <mergeCell ref="BX32:CD32"/>
    <mergeCell ref="CE32:CK32"/>
    <mergeCell ref="CL33:CR33"/>
    <mergeCell ref="BA33:BF33"/>
    <mergeCell ref="BG33:BK33"/>
    <mergeCell ref="BL33:BQ33"/>
    <mergeCell ref="BR33:BW33"/>
    <mergeCell ref="BX33:CD33"/>
    <mergeCell ref="CE33:CK33"/>
    <mergeCell ref="B32:K32"/>
    <mergeCell ref="L32:P32"/>
    <mergeCell ref="Q32:V32"/>
    <mergeCell ref="W32:AB32"/>
    <mergeCell ref="AC32:AI32"/>
    <mergeCell ref="AJ32:AP32"/>
    <mergeCell ref="B31:E31"/>
    <mergeCell ref="F31:K31"/>
    <mergeCell ref="L31:P31"/>
    <mergeCell ref="Q31:V31"/>
    <mergeCell ref="W31:AB31"/>
    <mergeCell ref="AC31:AI31"/>
    <mergeCell ref="BR31:BW31"/>
    <mergeCell ref="BX31:CD31"/>
    <mergeCell ref="CE29:CK29"/>
    <mergeCell ref="AW29:AZ29"/>
    <mergeCell ref="B29:E29"/>
    <mergeCell ref="AW30:BF30"/>
    <mergeCell ref="AQ29:AV29"/>
    <mergeCell ref="Q29:V29"/>
    <mergeCell ref="AW31:AZ31"/>
    <mergeCell ref="AJ31:AP31"/>
    <mergeCell ref="AQ31:AV31"/>
    <mergeCell ref="L29:P29"/>
    <mergeCell ref="AJ30:AP30"/>
    <mergeCell ref="Q28:V28"/>
    <mergeCell ref="W28:AB28"/>
    <mergeCell ref="AC28:AI28"/>
    <mergeCell ref="AJ28:AP28"/>
    <mergeCell ref="L28:P28"/>
    <mergeCell ref="CL28:CR28"/>
    <mergeCell ref="CE28:CK28"/>
    <mergeCell ref="AQ30:AV30"/>
    <mergeCell ref="B30:E30"/>
    <mergeCell ref="F28:K28"/>
    <mergeCell ref="F30:K30"/>
    <mergeCell ref="L30:P30"/>
    <mergeCell ref="Q30:V30"/>
    <mergeCell ref="W30:AB30"/>
    <mergeCell ref="AC30:AI30"/>
    <mergeCell ref="BR28:BW28"/>
    <mergeCell ref="W29:AB29"/>
    <mergeCell ref="AC29:AI29"/>
    <mergeCell ref="AJ29:AP29"/>
    <mergeCell ref="AQ28:AV28"/>
    <mergeCell ref="CL29:CR29"/>
    <mergeCell ref="BA29:BF29"/>
    <mergeCell ref="BG29:BK29"/>
    <mergeCell ref="BL29:BQ29"/>
    <mergeCell ref="BR29:BW29"/>
    <mergeCell ref="BX29:CD29"/>
    <mergeCell ref="F29:K29"/>
    <mergeCell ref="BA28:BF28"/>
    <mergeCell ref="AW28:AZ28"/>
    <mergeCell ref="Q26:V26"/>
    <mergeCell ref="W26:AB26"/>
    <mergeCell ref="AC26:AI26"/>
    <mergeCell ref="AJ26:AP26"/>
    <mergeCell ref="BR27:BW27"/>
    <mergeCell ref="AJ27:AP27"/>
    <mergeCell ref="AQ26:AV26"/>
    <mergeCell ref="AW26:AZ26"/>
    <mergeCell ref="AQ27:AV27"/>
    <mergeCell ref="AW27:AZ27"/>
    <mergeCell ref="BG28:BK28"/>
    <mergeCell ref="BL28:BQ28"/>
    <mergeCell ref="BA26:BF26"/>
    <mergeCell ref="BG26:BK26"/>
    <mergeCell ref="B28:E28"/>
    <mergeCell ref="CE27:CK27"/>
    <mergeCell ref="BL26:BQ26"/>
    <mergeCell ref="CL27:CR27"/>
    <mergeCell ref="BA27:BF27"/>
    <mergeCell ref="BG27:BK27"/>
    <mergeCell ref="BL27:BQ27"/>
    <mergeCell ref="CL26:CR26"/>
    <mergeCell ref="BX26:CD26"/>
    <mergeCell ref="CE26:CK26"/>
    <mergeCell ref="B27:E27"/>
    <mergeCell ref="F27:K27"/>
    <mergeCell ref="L27:P27"/>
    <mergeCell ref="Q27:V27"/>
    <mergeCell ref="W27:AB27"/>
    <mergeCell ref="AC27:AI27"/>
    <mergeCell ref="BR26:BW26"/>
    <mergeCell ref="BX27:CD27"/>
    <mergeCell ref="B26:K26"/>
    <mergeCell ref="L26:P26"/>
    <mergeCell ref="BG25:BK25"/>
    <mergeCell ref="BL25:BQ25"/>
    <mergeCell ref="BR23:BW23"/>
    <mergeCell ref="B25:E25"/>
    <mergeCell ref="F25:K25"/>
    <mergeCell ref="L25:P25"/>
    <mergeCell ref="Q25:V25"/>
    <mergeCell ref="W25:AB25"/>
    <mergeCell ref="AC25:AI25"/>
    <mergeCell ref="AC23:AI23"/>
    <mergeCell ref="AJ23:AP23"/>
    <mergeCell ref="AJ25:AP25"/>
    <mergeCell ref="AQ25:AV25"/>
    <mergeCell ref="AW25:AZ25"/>
    <mergeCell ref="BA25:BF25"/>
    <mergeCell ref="BR25:BW25"/>
    <mergeCell ref="Q24:V24"/>
    <mergeCell ref="W24:AB24"/>
    <mergeCell ref="AQ24:AV24"/>
    <mergeCell ref="AW24:BF24"/>
    <mergeCell ref="AQ23:AV23"/>
    <mergeCell ref="AW23:AZ23"/>
    <mergeCell ref="BA23:BF23"/>
    <mergeCell ref="BX25:CD25"/>
    <mergeCell ref="CE25:CK25"/>
    <mergeCell ref="CL25:CR25"/>
    <mergeCell ref="BL23:BQ23"/>
    <mergeCell ref="B24:E24"/>
    <mergeCell ref="BX23:CD23"/>
    <mergeCell ref="BL24:BQ24"/>
    <mergeCell ref="BR24:BW24"/>
    <mergeCell ref="BX24:CD24"/>
    <mergeCell ref="AC24:AI24"/>
    <mergeCell ref="AJ24:AP24"/>
    <mergeCell ref="B23:E23"/>
    <mergeCell ref="F23:K23"/>
    <mergeCell ref="CE24:CK24"/>
    <mergeCell ref="CL24:CR24"/>
    <mergeCell ref="CE23:CK23"/>
    <mergeCell ref="BG24:BK24"/>
    <mergeCell ref="BG23:BK23"/>
    <mergeCell ref="CL23:CR23"/>
    <mergeCell ref="L23:P23"/>
    <mergeCell ref="Q23:V23"/>
    <mergeCell ref="W23:AB23"/>
    <mergeCell ref="F24:K24"/>
    <mergeCell ref="L24:P24"/>
    <mergeCell ref="CL22:CR22"/>
    <mergeCell ref="BA22:BF22"/>
    <mergeCell ref="BG22:BK22"/>
    <mergeCell ref="B22:E22"/>
    <mergeCell ref="F22:K22"/>
    <mergeCell ref="L22:P22"/>
    <mergeCell ref="Q22:V22"/>
    <mergeCell ref="W22:AB22"/>
    <mergeCell ref="AC22:AI22"/>
    <mergeCell ref="BX22:CD22"/>
    <mergeCell ref="B21:E21"/>
    <mergeCell ref="F21:K21"/>
    <mergeCell ref="L21:P21"/>
    <mergeCell ref="Q21:V21"/>
    <mergeCell ref="CL20:CR20"/>
    <mergeCell ref="BG20:BK20"/>
    <mergeCell ref="BL20:BQ20"/>
    <mergeCell ref="BR20:BW20"/>
    <mergeCell ref="AQ21:AV21"/>
    <mergeCell ref="BX21:CD21"/>
    <mergeCell ref="BL21:BQ21"/>
    <mergeCell ref="BR21:BW21"/>
    <mergeCell ref="AQ20:AV20"/>
    <mergeCell ref="BA20:BF20"/>
    <mergeCell ref="AW21:AZ21"/>
    <mergeCell ref="BA21:BF21"/>
    <mergeCell ref="BX20:CD20"/>
    <mergeCell ref="CE21:CK21"/>
    <mergeCell ref="CE20:CK20"/>
    <mergeCell ref="CL21:CR21"/>
    <mergeCell ref="W21:AB21"/>
    <mergeCell ref="AC21:AI21"/>
    <mergeCell ref="AW20:AZ20"/>
    <mergeCell ref="BG21:BK21"/>
    <mergeCell ref="AJ21:AP21"/>
    <mergeCell ref="BL22:BQ22"/>
    <mergeCell ref="BR22:BW22"/>
    <mergeCell ref="AJ22:AP22"/>
    <mergeCell ref="AQ22:AV22"/>
    <mergeCell ref="AW22:AZ22"/>
    <mergeCell ref="BR18:BW18"/>
    <mergeCell ref="BX18:CD18"/>
    <mergeCell ref="CE18:CK18"/>
    <mergeCell ref="AW18:BF18"/>
    <mergeCell ref="BG18:BK18"/>
    <mergeCell ref="BL18:BQ18"/>
    <mergeCell ref="BR19:BW19"/>
    <mergeCell ref="CE22:CK22"/>
    <mergeCell ref="CL18:CR18"/>
    <mergeCell ref="B19:E19"/>
    <mergeCell ref="F19:K19"/>
    <mergeCell ref="L19:P19"/>
    <mergeCell ref="Q19:V19"/>
    <mergeCell ref="W19:AB19"/>
    <mergeCell ref="AC19:AI19"/>
    <mergeCell ref="AC18:AI18"/>
    <mergeCell ref="AJ18:AP18"/>
    <mergeCell ref="AQ18:AV18"/>
    <mergeCell ref="BX19:CD19"/>
    <mergeCell ref="CE19:CK19"/>
    <mergeCell ref="CL19:CR19"/>
    <mergeCell ref="BA19:BF19"/>
    <mergeCell ref="BG19:BK19"/>
    <mergeCell ref="BL19:BQ19"/>
    <mergeCell ref="B18:E18"/>
    <mergeCell ref="F18:K18"/>
    <mergeCell ref="AJ19:AP19"/>
    <mergeCell ref="AQ19:AV19"/>
    <mergeCell ref="AW19:AZ19"/>
    <mergeCell ref="AC17:AI17"/>
    <mergeCell ref="AJ17:AP17"/>
    <mergeCell ref="AQ17:AV17"/>
    <mergeCell ref="AW17:AZ17"/>
    <mergeCell ref="B20:K20"/>
    <mergeCell ref="L20:P20"/>
    <mergeCell ref="Q20:V20"/>
    <mergeCell ref="W20:AB20"/>
    <mergeCell ref="AC20:AI20"/>
    <mergeCell ref="AJ20:AP20"/>
    <mergeCell ref="B17:E17"/>
    <mergeCell ref="F17:K17"/>
    <mergeCell ref="L17:P17"/>
    <mergeCell ref="Q17:V17"/>
    <mergeCell ref="W17:AB17"/>
    <mergeCell ref="AJ16:AP16"/>
    <mergeCell ref="AQ16:AV16"/>
    <mergeCell ref="AW16:AZ16"/>
    <mergeCell ref="L18:P18"/>
    <mergeCell ref="Q18:V18"/>
    <mergeCell ref="W18:AB18"/>
    <mergeCell ref="CL16:CR16"/>
    <mergeCell ref="BA16:BF16"/>
    <mergeCell ref="BG16:BK16"/>
    <mergeCell ref="BA15:BF15"/>
    <mergeCell ref="BG15:BK15"/>
    <mergeCell ref="BR17:BW17"/>
    <mergeCell ref="BX17:CD17"/>
    <mergeCell ref="CE17:CK17"/>
    <mergeCell ref="CL17:CR17"/>
    <mergeCell ref="BA17:BF17"/>
    <mergeCell ref="BG17:BK17"/>
    <mergeCell ref="BL15:BQ15"/>
    <mergeCell ref="BR15:BW15"/>
    <mergeCell ref="BL17:BQ17"/>
    <mergeCell ref="L16:P16"/>
    <mergeCell ref="Q16:V16"/>
    <mergeCell ref="W16:AB16"/>
    <mergeCell ref="AC15:AI15"/>
    <mergeCell ref="AC14:AI14"/>
    <mergeCell ref="B16:E16"/>
    <mergeCell ref="F16:K16"/>
    <mergeCell ref="AC16:AI16"/>
    <mergeCell ref="CE16:CK16"/>
    <mergeCell ref="AJ15:AP15"/>
    <mergeCell ref="AQ15:AV15"/>
    <mergeCell ref="AW15:AZ15"/>
    <mergeCell ref="B15:E15"/>
    <mergeCell ref="F15:K15"/>
    <mergeCell ref="L15:P15"/>
    <mergeCell ref="Q15:V15"/>
    <mergeCell ref="W15:AB15"/>
    <mergeCell ref="AJ14:AP14"/>
    <mergeCell ref="AQ14:AV14"/>
    <mergeCell ref="AW14:AZ14"/>
    <mergeCell ref="L14:P14"/>
    <mergeCell ref="Q14:V14"/>
    <mergeCell ref="W14:AB14"/>
    <mergeCell ref="B14:E14"/>
    <mergeCell ref="F14:K14"/>
    <mergeCell ref="B11:E13"/>
    <mergeCell ref="F11:K13"/>
    <mergeCell ref="L11:P13"/>
    <mergeCell ref="Q11:V13"/>
    <mergeCell ref="W11:AB11"/>
    <mergeCell ref="X12:AA12"/>
    <mergeCell ref="AD12:AH12"/>
    <mergeCell ref="AJ11:AP11"/>
    <mergeCell ref="AQ11:AV11"/>
    <mergeCell ref="AW11:AZ13"/>
    <mergeCell ref="BA11:BF13"/>
    <mergeCell ref="BG11:BK13"/>
    <mergeCell ref="AC11:AI11"/>
    <mergeCell ref="BY12:CC12"/>
    <mergeCell ref="CF12:CJ12"/>
    <mergeCell ref="AK12:AO12"/>
    <mergeCell ref="AS12:AV12"/>
    <mergeCell ref="BS12:BV12"/>
    <mergeCell ref="BR11:BW11"/>
    <mergeCell ref="BX11:CD11"/>
    <mergeCell ref="CE11:CK11"/>
    <mergeCell ref="L9:M9"/>
    <mergeCell ref="S9:T9"/>
    <mergeCell ref="Y9:Z9"/>
    <mergeCell ref="AV9:AW9"/>
    <mergeCell ref="BD9:BE9"/>
    <mergeCell ref="BJ9:BK9"/>
    <mergeCell ref="O7:R7"/>
    <mergeCell ref="S7:T7"/>
    <mergeCell ref="U7:AD7"/>
    <mergeCell ref="AE7:AF7"/>
    <mergeCell ref="AG7:AP7"/>
    <mergeCell ref="CG2:CR3"/>
    <mergeCell ref="CG4:CR4"/>
    <mergeCell ref="CG5:CR5"/>
    <mergeCell ref="BV2:CF3"/>
    <mergeCell ref="BV4:CF4"/>
    <mergeCell ref="BV5:CF5"/>
    <mergeCell ref="BQ9:BR9"/>
    <mergeCell ref="BW9:BX9"/>
    <mergeCell ref="CF9:CG9"/>
    <mergeCell ref="F2:BU3"/>
    <mergeCell ref="F4:BU5"/>
    <mergeCell ref="BP7:BQ7"/>
    <mergeCell ref="BR7:BX7"/>
    <mergeCell ref="CO9:CP9"/>
    <mergeCell ref="BY7:BZ7"/>
    <mergeCell ref="CA7:CF7"/>
    <mergeCell ref="CG7:CH7"/>
    <mergeCell ref="CI7:CN7"/>
    <mergeCell ref="CO7:CP7"/>
    <mergeCell ref="F9:G9"/>
    <mergeCell ref="AQ7:AR7"/>
    <mergeCell ref="AS7:AX7"/>
    <mergeCell ref="AY7:AZ7"/>
    <mergeCell ref="BA7:BO7"/>
    <mergeCell ref="CZ14:DH14"/>
    <mergeCell ref="DI14:DQ14"/>
    <mergeCell ref="CZ15:DH15"/>
    <mergeCell ref="DI15:DQ15"/>
    <mergeCell ref="CZ16:DH16"/>
    <mergeCell ref="DI16:DQ16"/>
    <mergeCell ref="CO12:CR12"/>
    <mergeCell ref="AQ13:AV13"/>
    <mergeCell ref="CL13:CQ13"/>
    <mergeCell ref="BR14:BW14"/>
    <mergeCell ref="BX14:CD14"/>
    <mergeCell ref="CE14:CK14"/>
    <mergeCell ref="CL14:CR14"/>
    <mergeCell ref="BA14:BF14"/>
    <mergeCell ref="BG14:BK14"/>
    <mergeCell ref="BL11:BQ13"/>
    <mergeCell ref="BX15:CD15"/>
    <mergeCell ref="CE15:CK15"/>
    <mergeCell ref="CL15:CR15"/>
    <mergeCell ref="BL14:BQ14"/>
    <mergeCell ref="BL16:BQ16"/>
    <mergeCell ref="BR16:BW16"/>
    <mergeCell ref="BX16:CD16"/>
    <mergeCell ref="CL11:CR11"/>
    <mergeCell ref="CZ17:DH17"/>
    <mergeCell ref="DI17:DQ17"/>
    <mergeCell ref="CZ18:DH18"/>
    <mergeCell ref="DI18:DQ18"/>
    <mergeCell ref="CZ19:DH19"/>
    <mergeCell ref="DI19:DQ19"/>
    <mergeCell ref="CZ20:DH20"/>
    <mergeCell ref="DI20:DQ20"/>
    <mergeCell ref="CZ21:DH21"/>
    <mergeCell ref="DI21:DQ21"/>
    <mergeCell ref="CZ23:DH23"/>
    <mergeCell ref="DI23:DQ23"/>
    <mergeCell ref="DI22:DQ22"/>
    <mergeCell ref="CZ22:DH22"/>
    <mergeCell ref="CZ24:DH24"/>
    <mergeCell ref="DI24:DQ24"/>
    <mergeCell ref="CZ25:DH25"/>
    <mergeCell ref="DI25:DQ25"/>
    <mergeCell ref="CZ26:DH26"/>
    <mergeCell ref="DI26:DQ26"/>
    <mergeCell ref="CZ27:DH27"/>
    <mergeCell ref="DI27:DQ27"/>
    <mergeCell ref="CZ28:DH28"/>
    <mergeCell ref="DI28:DQ28"/>
    <mergeCell ref="CZ29:DH29"/>
    <mergeCell ref="DI29:DQ29"/>
    <mergeCell ref="CZ30:DH30"/>
    <mergeCell ref="DI30:DQ30"/>
    <mergeCell ref="N40:AC42"/>
    <mergeCell ref="AM40:CQ40"/>
    <mergeCell ref="AE41:CQ42"/>
    <mergeCell ref="BX28:CD28"/>
    <mergeCell ref="CE30:CK30"/>
    <mergeCell ref="CL30:CR30"/>
    <mergeCell ref="BG30:BK30"/>
    <mergeCell ref="BL30:BQ30"/>
    <mergeCell ref="AW34:AZ34"/>
    <mergeCell ref="BR30:BW30"/>
    <mergeCell ref="BX30:CD30"/>
    <mergeCell ref="CE31:CK31"/>
    <mergeCell ref="CL31:CR31"/>
    <mergeCell ref="BA31:BF31"/>
    <mergeCell ref="BG31:BK31"/>
    <mergeCell ref="BL31:BQ31"/>
  </mergeCells>
  <printOptions horizontalCentered="1" verticalCentered="1"/>
  <pageMargins left="0" right="0" top="0" bottom="0" header="0" footer="0"/>
  <pageSetup scale="89" orientation="landscape" r:id="rId1"/>
  <colBreaks count="1" manualBreakCount="1">
    <brk id="96" min="1" max="48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tabColor rgb="FFCFDDED"/>
  </sheetPr>
  <dimension ref="B1:EN52"/>
  <sheetViews>
    <sheetView showGridLines="0" workbookViewId="0">
      <selection activeCell="AW26" sqref="AW26:AZ26"/>
    </sheetView>
  </sheetViews>
  <sheetFormatPr baseColWidth="10" defaultRowHeight="12.75" x14ac:dyDescent="0.2"/>
  <cols>
    <col min="1" max="8" width="1.5703125" style="662" customWidth="1"/>
    <col min="9" max="9" width="2" style="662" customWidth="1"/>
    <col min="10" max="56" width="1.5703125" style="662" customWidth="1"/>
    <col min="57" max="57" width="1.85546875" style="662" customWidth="1"/>
    <col min="58" max="58" width="2" style="662" customWidth="1"/>
    <col min="59" max="96" width="1.5703125" style="662" customWidth="1"/>
    <col min="97" max="142" width="1.5703125" style="662" hidden="1" customWidth="1"/>
    <col min="143" max="144" width="11.42578125" style="662" hidden="1" customWidth="1"/>
    <col min="145" max="160" width="11.42578125" style="662" customWidth="1"/>
    <col min="161" max="16384" width="11.42578125" style="662"/>
  </cols>
  <sheetData>
    <row r="1" spans="2:143" ht="3" customHeight="1" x14ac:dyDescent="0.2"/>
    <row r="2" spans="2:143" ht="5.25" customHeight="1" x14ac:dyDescent="0.2">
      <c r="B2" s="663"/>
      <c r="C2" s="664"/>
      <c r="D2" s="664"/>
      <c r="E2" s="664"/>
      <c r="F2" s="1807" t="s">
        <v>300</v>
      </c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  <c r="U2" s="1808"/>
      <c r="V2" s="1808"/>
      <c r="W2" s="1808"/>
      <c r="X2" s="1808"/>
      <c r="Y2" s="1808"/>
      <c r="Z2" s="1808"/>
      <c r="AA2" s="1808"/>
      <c r="AB2" s="1808"/>
      <c r="AC2" s="1808"/>
      <c r="AD2" s="1808"/>
      <c r="AE2" s="1808"/>
      <c r="AF2" s="1808"/>
      <c r="AG2" s="1808"/>
      <c r="AH2" s="1808"/>
      <c r="AI2" s="1808"/>
      <c r="AJ2" s="1808"/>
      <c r="AK2" s="1808"/>
      <c r="AL2" s="1808"/>
      <c r="AM2" s="1808"/>
      <c r="AN2" s="1808"/>
      <c r="AO2" s="1808"/>
      <c r="AP2" s="1808"/>
      <c r="AQ2" s="1808"/>
      <c r="AR2" s="1808"/>
      <c r="AS2" s="1808"/>
      <c r="AT2" s="1808"/>
      <c r="AU2" s="1808"/>
      <c r="AV2" s="1808"/>
      <c r="AW2" s="1808"/>
      <c r="AX2" s="1808"/>
      <c r="AY2" s="1808"/>
      <c r="AZ2" s="1808"/>
      <c r="BA2" s="1808"/>
      <c r="BB2" s="1808"/>
      <c r="BC2" s="1808"/>
      <c r="BD2" s="1808"/>
      <c r="BE2" s="1808"/>
      <c r="BF2" s="1808"/>
      <c r="BG2" s="1808"/>
      <c r="BH2" s="1808"/>
      <c r="BI2" s="1808"/>
      <c r="BJ2" s="1808"/>
      <c r="BK2" s="1808"/>
      <c r="BL2" s="1808"/>
      <c r="BM2" s="1808"/>
      <c r="BN2" s="1808"/>
      <c r="BO2" s="1808"/>
      <c r="BP2" s="1808"/>
      <c r="BQ2" s="1808"/>
      <c r="BR2" s="1808"/>
      <c r="BS2" s="1808"/>
      <c r="BT2" s="1808"/>
      <c r="BU2" s="1808"/>
      <c r="BV2" s="1811" t="s">
        <v>130</v>
      </c>
      <c r="BW2" s="1812"/>
      <c r="BX2" s="1812"/>
      <c r="BY2" s="1812"/>
      <c r="BZ2" s="1812"/>
      <c r="CA2" s="1812"/>
      <c r="CB2" s="1812"/>
      <c r="CC2" s="1812"/>
      <c r="CD2" s="1812"/>
      <c r="CE2" s="1812"/>
      <c r="CF2" s="1813"/>
      <c r="CG2" s="1829" t="s">
        <v>11</v>
      </c>
      <c r="CH2" s="1829"/>
      <c r="CI2" s="1829"/>
      <c r="CJ2" s="1829"/>
      <c r="CK2" s="1829"/>
      <c r="CL2" s="1829"/>
      <c r="CM2" s="1829"/>
      <c r="CN2" s="1829"/>
      <c r="CO2" s="1829"/>
      <c r="CP2" s="1829"/>
      <c r="CQ2" s="1829"/>
      <c r="CR2" s="1830"/>
    </row>
    <row r="3" spans="2:143" ht="12.75" customHeight="1" x14ac:dyDescent="0.2">
      <c r="B3" s="665"/>
      <c r="F3" s="1809"/>
      <c r="G3" s="1810"/>
      <c r="H3" s="1810"/>
      <c r="I3" s="1810"/>
      <c r="J3" s="1810"/>
      <c r="K3" s="1810"/>
      <c r="L3" s="1810"/>
      <c r="M3" s="1810"/>
      <c r="N3" s="1810"/>
      <c r="O3" s="1810"/>
      <c r="P3" s="1810"/>
      <c r="Q3" s="1810"/>
      <c r="R3" s="1810"/>
      <c r="S3" s="1810"/>
      <c r="T3" s="1810"/>
      <c r="U3" s="1810"/>
      <c r="V3" s="1810"/>
      <c r="W3" s="1810"/>
      <c r="X3" s="1810"/>
      <c r="Y3" s="1810"/>
      <c r="Z3" s="1810"/>
      <c r="AA3" s="1810"/>
      <c r="AB3" s="1810"/>
      <c r="AC3" s="1810"/>
      <c r="AD3" s="1810"/>
      <c r="AE3" s="1810"/>
      <c r="AF3" s="1810"/>
      <c r="AG3" s="1810"/>
      <c r="AH3" s="1810"/>
      <c r="AI3" s="1810"/>
      <c r="AJ3" s="1810"/>
      <c r="AK3" s="1810"/>
      <c r="AL3" s="1810"/>
      <c r="AM3" s="1810"/>
      <c r="AN3" s="1810"/>
      <c r="AO3" s="1810"/>
      <c r="AP3" s="1810"/>
      <c r="AQ3" s="1810"/>
      <c r="AR3" s="1810"/>
      <c r="AS3" s="1810"/>
      <c r="AT3" s="1810"/>
      <c r="AU3" s="1810"/>
      <c r="AV3" s="1810"/>
      <c r="AW3" s="1810"/>
      <c r="AX3" s="1810"/>
      <c r="AY3" s="1810"/>
      <c r="AZ3" s="1810"/>
      <c r="BA3" s="1810"/>
      <c r="BB3" s="1810"/>
      <c r="BC3" s="1810"/>
      <c r="BD3" s="1810"/>
      <c r="BE3" s="1810"/>
      <c r="BF3" s="1810"/>
      <c r="BG3" s="1810"/>
      <c r="BH3" s="1810"/>
      <c r="BI3" s="1810"/>
      <c r="BJ3" s="1810"/>
      <c r="BK3" s="1810"/>
      <c r="BL3" s="1810"/>
      <c r="BM3" s="1810"/>
      <c r="BN3" s="1810"/>
      <c r="BO3" s="1810"/>
      <c r="BP3" s="1810"/>
      <c r="BQ3" s="1810"/>
      <c r="BR3" s="1810"/>
      <c r="BS3" s="1810"/>
      <c r="BT3" s="1810"/>
      <c r="BU3" s="1810"/>
      <c r="BV3" s="1814"/>
      <c r="BW3" s="1815"/>
      <c r="BX3" s="1815"/>
      <c r="BY3" s="1815"/>
      <c r="BZ3" s="1815"/>
      <c r="CA3" s="1815"/>
      <c r="CB3" s="1815"/>
      <c r="CC3" s="1815"/>
      <c r="CD3" s="1815"/>
      <c r="CE3" s="1815"/>
      <c r="CF3" s="1816"/>
      <c r="CG3" s="1831"/>
      <c r="CH3" s="1831"/>
      <c r="CI3" s="1831"/>
      <c r="CJ3" s="1831"/>
      <c r="CK3" s="1831"/>
      <c r="CL3" s="1831"/>
      <c r="CM3" s="1831"/>
      <c r="CN3" s="1831"/>
      <c r="CO3" s="1831"/>
      <c r="CP3" s="1831"/>
      <c r="CQ3" s="1831"/>
      <c r="CR3" s="1832"/>
    </row>
    <row r="4" spans="2:143" ht="12" customHeight="1" x14ac:dyDescent="0.2">
      <c r="B4" s="665"/>
      <c r="F4" s="1817" t="s">
        <v>288</v>
      </c>
      <c r="G4" s="1818"/>
      <c r="H4" s="1818"/>
      <c r="I4" s="1818"/>
      <c r="J4" s="1818"/>
      <c r="K4" s="1818"/>
      <c r="L4" s="1818"/>
      <c r="M4" s="1818"/>
      <c r="N4" s="1818"/>
      <c r="O4" s="1818"/>
      <c r="P4" s="1818"/>
      <c r="Q4" s="1818"/>
      <c r="R4" s="1818"/>
      <c r="S4" s="1818"/>
      <c r="T4" s="1818"/>
      <c r="U4" s="1818"/>
      <c r="V4" s="1818"/>
      <c r="W4" s="1818"/>
      <c r="X4" s="1818"/>
      <c r="Y4" s="1818"/>
      <c r="Z4" s="1818"/>
      <c r="AA4" s="1818"/>
      <c r="AB4" s="1818"/>
      <c r="AC4" s="1818"/>
      <c r="AD4" s="1818"/>
      <c r="AE4" s="1818"/>
      <c r="AF4" s="1818"/>
      <c r="AG4" s="1818"/>
      <c r="AH4" s="1818"/>
      <c r="AI4" s="1818"/>
      <c r="AJ4" s="1818"/>
      <c r="AK4" s="1818"/>
      <c r="AL4" s="1818"/>
      <c r="AM4" s="1818"/>
      <c r="AN4" s="1818"/>
      <c r="AO4" s="1818"/>
      <c r="AP4" s="1818"/>
      <c r="AQ4" s="1818"/>
      <c r="AR4" s="1818"/>
      <c r="AS4" s="1818"/>
      <c r="AT4" s="1818"/>
      <c r="AU4" s="1818"/>
      <c r="AV4" s="1818"/>
      <c r="AW4" s="1818"/>
      <c r="AX4" s="1818"/>
      <c r="AY4" s="1818"/>
      <c r="AZ4" s="1818"/>
      <c r="BA4" s="1818"/>
      <c r="BB4" s="1818"/>
      <c r="BC4" s="1818"/>
      <c r="BD4" s="1818"/>
      <c r="BE4" s="1818"/>
      <c r="BF4" s="1818"/>
      <c r="BG4" s="1818"/>
      <c r="BH4" s="1818"/>
      <c r="BI4" s="1818"/>
      <c r="BJ4" s="1818"/>
      <c r="BK4" s="1818"/>
      <c r="BL4" s="1818"/>
      <c r="BM4" s="1818"/>
      <c r="BN4" s="1818"/>
      <c r="BO4" s="1818"/>
      <c r="BP4" s="1818"/>
      <c r="BQ4" s="1818"/>
      <c r="BR4" s="1818"/>
      <c r="BS4" s="1818"/>
      <c r="BT4" s="1818"/>
      <c r="BU4" s="1818"/>
      <c r="BV4" s="1821" t="s">
        <v>72</v>
      </c>
      <c r="BW4" s="1822"/>
      <c r="BX4" s="1822"/>
      <c r="BY4" s="1822"/>
      <c r="BZ4" s="1822"/>
      <c r="CA4" s="1822"/>
      <c r="CB4" s="1822"/>
      <c r="CC4" s="1822"/>
      <c r="CD4" s="1822"/>
      <c r="CE4" s="1822"/>
      <c r="CF4" s="1823"/>
      <c r="CG4" s="1833" t="s">
        <v>72</v>
      </c>
      <c r="CH4" s="1833"/>
      <c r="CI4" s="1833"/>
      <c r="CJ4" s="1833"/>
      <c r="CK4" s="1833"/>
      <c r="CL4" s="1833"/>
      <c r="CM4" s="1833"/>
      <c r="CN4" s="1833"/>
      <c r="CO4" s="1833"/>
      <c r="CP4" s="1833"/>
      <c r="CQ4" s="1833"/>
      <c r="CR4" s="1834"/>
    </row>
    <row r="5" spans="2:143" ht="14.25" x14ac:dyDescent="0.2">
      <c r="B5" s="666"/>
      <c r="C5" s="667"/>
      <c r="D5" s="667"/>
      <c r="E5" s="667"/>
      <c r="F5" s="1819"/>
      <c r="G5" s="1820"/>
      <c r="H5" s="1820"/>
      <c r="I5" s="1820"/>
      <c r="J5" s="1820"/>
      <c r="K5" s="1820"/>
      <c r="L5" s="1820"/>
      <c r="M5" s="1820"/>
      <c r="N5" s="1820"/>
      <c r="O5" s="1820"/>
      <c r="P5" s="1820"/>
      <c r="Q5" s="1820"/>
      <c r="R5" s="1820"/>
      <c r="S5" s="1820"/>
      <c r="T5" s="1820"/>
      <c r="U5" s="1820"/>
      <c r="V5" s="1820"/>
      <c r="W5" s="1820"/>
      <c r="X5" s="1820"/>
      <c r="Y5" s="1820"/>
      <c r="Z5" s="1820"/>
      <c r="AA5" s="1820"/>
      <c r="AB5" s="1820"/>
      <c r="AC5" s="1820"/>
      <c r="AD5" s="1820"/>
      <c r="AE5" s="1820"/>
      <c r="AF5" s="1820"/>
      <c r="AG5" s="1820"/>
      <c r="AH5" s="1820"/>
      <c r="AI5" s="1820"/>
      <c r="AJ5" s="1820"/>
      <c r="AK5" s="1820"/>
      <c r="AL5" s="1820"/>
      <c r="AM5" s="1820"/>
      <c r="AN5" s="1820"/>
      <c r="AO5" s="1820"/>
      <c r="AP5" s="1820"/>
      <c r="AQ5" s="1820"/>
      <c r="AR5" s="1820"/>
      <c r="AS5" s="1820"/>
      <c r="AT5" s="1820"/>
      <c r="AU5" s="1820"/>
      <c r="AV5" s="1820"/>
      <c r="AW5" s="1820"/>
      <c r="AX5" s="1820"/>
      <c r="AY5" s="1820"/>
      <c r="AZ5" s="1820"/>
      <c r="BA5" s="1820"/>
      <c r="BB5" s="1820"/>
      <c r="BC5" s="1820"/>
      <c r="BD5" s="1820"/>
      <c r="BE5" s="1820"/>
      <c r="BF5" s="1820"/>
      <c r="BG5" s="1820"/>
      <c r="BH5" s="1820"/>
      <c r="BI5" s="1820"/>
      <c r="BJ5" s="1820"/>
      <c r="BK5" s="1820"/>
      <c r="BL5" s="1820"/>
      <c r="BM5" s="1820"/>
      <c r="BN5" s="1820"/>
      <c r="BO5" s="1820"/>
      <c r="BP5" s="1820"/>
      <c r="BQ5" s="1820"/>
      <c r="BR5" s="1820"/>
      <c r="BS5" s="1820"/>
      <c r="BT5" s="1820"/>
      <c r="BU5" s="1820"/>
      <c r="BV5" s="1824" t="str">
        <f>IF('INGRESO DE DATOS'!V145&lt;&gt;"",'INGRESO DE DATOS'!V145,"")</f>
        <v/>
      </c>
      <c r="BW5" s="1825"/>
      <c r="BX5" s="1825"/>
      <c r="BY5" s="1825"/>
      <c r="BZ5" s="1825"/>
      <c r="CA5" s="1825"/>
      <c r="CB5" s="1825"/>
      <c r="CC5" s="1825"/>
      <c r="CD5" s="1825"/>
      <c r="CE5" s="1825"/>
      <c r="CF5" s="1826"/>
      <c r="CG5" s="1835" t="str">
        <f>IF('INGRESO DE DATOS'!V146&lt;&gt;"",'INGRESO DE DATOS'!V146,"")</f>
        <v/>
      </c>
      <c r="CH5" s="1835"/>
      <c r="CI5" s="1835"/>
      <c r="CJ5" s="1835"/>
      <c r="CK5" s="1835"/>
      <c r="CL5" s="1835"/>
      <c r="CM5" s="1835"/>
      <c r="CN5" s="1835"/>
      <c r="CO5" s="1835"/>
      <c r="CP5" s="1835"/>
      <c r="CQ5" s="1835"/>
      <c r="CR5" s="1836"/>
    </row>
    <row r="6" spans="2:143" ht="5.25" customHeight="1" x14ac:dyDescent="0.2">
      <c r="B6" s="663"/>
      <c r="C6" s="664"/>
      <c r="D6" s="664"/>
      <c r="E6" s="664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70"/>
      <c r="BW6" s="670"/>
      <c r="BX6" s="670"/>
      <c r="BY6" s="670"/>
      <c r="BZ6" s="670"/>
      <c r="CA6" s="670"/>
      <c r="CB6" s="670"/>
      <c r="CC6" s="660"/>
      <c r="CD6" s="660"/>
      <c r="CE6" s="660"/>
      <c r="CF6" s="660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2"/>
    </row>
    <row r="7" spans="2:143" x14ac:dyDescent="0.2">
      <c r="B7" s="665"/>
      <c r="C7" s="673" t="s">
        <v>29</v>
      </c>
      <c r="N7" s="673"/>
      <c r="O7" s="1649" t="s">
        <v>30</v>
      </c>
      <c r="P7" s="1649"/>
      <c r="Q7" s="1649"/>
      <c r="R7" s="1650"/>
      <c r="S7" s="1651"/>
      <c r="T7" s="1652"/>
      <c r="U7" s="1653" t="s">
        <v>31</v>
      </c>
      <c r="V7" s="1654"/>
      <c r="W7" s="1654"/>
      <c r="X7" s="1654"/>
      <c r="Y7" s="1654"/>
      <c r="Z7" s="1654"/>
      <c r="AA7" s="1654"/>
      <c r="AB7" s="1654"/>
      <c r="AC7" s="1654"/>
      <c r="AD7" s="1655"/>
      <c r="AE7" s="1656"/>
      <c r="AF7" s="1657"/>
      <c r="AG7" s="1653" t="s">
        <v>32</v>
      </c>
      <c r="AH7" s="1654"/>
      <c r="AI7" s="1654"/>
      <c r="AJ7" s="1654"/>
      <c r="AK7" s="1654"/>
      <c r="AL7" s="1654"/>
      <c r="AM7" s="1654"/>
      <c r="AN7" s="1654"/>
      <c r="AO7" s="1654"/>
      <c r="AP7" s="1655"/>
      <c r="AQ7" s="1651"/>
      <c r="AR7" s="1652"/>
      <c r="AS7" s="1653" t="s">
        <v>33</v>
      </c>
      <c r="AT7" s="1654"/>
      <c r="AU7" s="1654"/>
      <c r="AV7" s="1654"/>
      <c r="AW7" s="1654"/>
      <c r="AX7" s="1655"/>
      <c r="AY7" s="1658" t="s">
        <v>97</v>
      </c>
      <c r="AZ7" s="1659"/>
      <c r="BA7" s="1653" t="s">
        <v>34</v>
      </c>
      <c r="BB7" s="1654"/>
      <c r="BC7" s="1654"/>
      <c r="BD7" s="1654"/>
      <c r="BE7" s="1654"/>
      <c r="BF7" s="1654"/>
      <c r="BG7" s="1654"/>
      <c r="BH7" s="1654"/>
      <c r="BI7" s="1654"/>
      <c r="BJ7" s="1654"/>
      <c r="BK7" s="1654"/>
      <c r="BL7" s="1654"/>
      <c r="BM7" s="1654"/>
      <c r="BN7" s="1654"/>
      <c r="BO7" s="1655"/>
      <c r="BP7" s="1656"/>
      <c r="BQ7" s="1657"/>
      <c r="BR7" s="1653" t="s">
        <v>35</v>
      </c>
      <c r="BS7" s="1654"/>
      <c r="BT7" s="1654"/>
      <c r="BU7" s="1654"/>
      <c r="BV7" s="1654"/>
      <c r="BW7" s="1654"/>
      <c r="BX7" s="1655"/>
      <c r="BY7" s="1656"/>
      <c r="BZ7" s="1657"/>
      <c r="CA7" s="1653" t="s">
        <v>36</v>
      </c>
      <c r="CB7" s="1654"/>
      <c r="CC7" s="1654"/>
      <c r="CD7" s="1654"/>
      <c r="CE7" s="1654"/>
      <c r="CF7" s="1655"/>
      <c r="CG7" s="1656"/>
      <c r="CH7" s="1657"/>
      <c r="CI7" s="1653" t="s">
        <v>37</v>
      </c>
      <c r="CJ7" s="1654"/>
      <c r="CK7" s="1654"/>
      <c r="CL7" s="1654"/>
      <c r="CM7" s="1654"/>
      <c r="CN7" s="1655"/>
      <c r="CO7" s="1651" t="s">
        <v>97</v>
      </c>
      <c r="CP7" s="1652"/>
      <c r="CR7" s="674"/>
    </row>
    <row r="8" spans="2:143" ht="8.25" customHeight="1" x14ac:dyDescent="0.2">
      <c r="B8" s="665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Q8" s="673"/>
      <c r="AR8" s="673"/>
      <c r="AS8" s="673"/>
      <c r="AV8" s="673"/>
      <c r="AW8" s="673"/>
      <c r="AX8" s="673"/>
      <c r="AY8" s="673"/>
      <c r="AZ8" s="673"/>
      <c r="BA8" s="673"/>
      <c r="BB8" s="673"/>
      <c r="BD8" s="673"/>
      <c r="BE8" s="673"/>
      <c r="BF8" s="673"/>
      <c r="BG8" s="673"/>
      <c r="BH8" s="673"/>
      <c r="BI8" s="673"/>
      <c r="BJ8" s="673"/>
      <c r="BK8" s="673"/>
      <c r="BN8" s="673"/>
      <c r="BO8" s="673"/>
      <c r="BP8" s="673"/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3"/>
      <c r="CF8" s="673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R8" s="674"/>
    </row>
    <row r="9" spans="2:143" s="676" customFormat="1" x14ac:dyDescent="0.2">
      <c r="B9" s="675"/>
      <c r="D9" s="673" t="s">
        <v>78</v>
      </c>
      <c r="F9" s="1651"/>
      <c r="G9" s="1652"/>
      <c r="J9" s="673" t="s">
        <v>79</v>
      </c>
      <c r="L9" s="1827"/>
      <c r="M9" s="1828"/>
      <c r="Q9" s="673" t="s">
        <v>38</v>
      </c>
      <c r="R9" s="673"/>
      <c r="S9" s="1827"/>
      <c r="T9" s="1828"/>
      <c r="U9" s="673"/>
      <c r="W9" s="673" t="s">
        <v>39</v>
      </c>
      <c r="X9" s="673"/>
      <c r="Y9" s="1827"/>
      <c r="Z9" s="1828"/>
      <c r="AB9" s="673"/>
      <c r="AC9" s="673" t="s">
        <v>40</v>
      </c>
      <c r="AD9" s="673"/>
      <c r="AE9" s="677"/>
      <c r="AF9" s="678"/>
      <c r="AL9" s="673" t="s">
        <v>41</v>
      </c>
      <c r="AM9" s="673"/>
      <c r="AN9" s="677"/>
      <c r="AO9" s="678"/>
      <c r="AT9" s="673" t="s">
        <v>42</v>
      </c>
      <c r="AU9" s="673"/>
      <c r="AV9" s="1827"/>
      <c r="AW9" s="1828"/>
      <c r="BB9" s="673" t="s">
        <v>43</v>
      </c>
      <c r="BC9" s="673"/>
      <c r="BD9" s="1854" t="s">
        <v>97</v>
      </c>
      <c r="BE9" s="1855"/>
      <c r="BH9" s="673" t="s">
        <v>301</v>
      </c>
      <c r="BI9" s="673"/>
      <c r="BJ9" s="1827"/>
      <c r="BK9" s="1828"/>
      <c r="BO9" s="673" t="s">
        <v>302</v>
      </c>
      <c r="BP9" s="673"/>
      <c r="BQ9" s="1827"/>
      <c r="BR9" s="1828"/>
      <c r="BS9" s="673"/>
      <c r="BU9" s="673" t="s">
        <v>44</v>
      </c>
      <c r="BV9" s="673"/>
      <c r="BW9" s="1827"/>
      <c r="BX9" s="1828"/>
      <c r="BY9" s="673"/>
      <c r="BZ9" s="673"/>
      <c r="CA9" s="673"/>
      <c r="CB9" s="673"/>
      <c r="CC9" s="673"/>
      <c r="CD9" s="673" t="s">
        <v>45</v>
      </c>
      <c r="CE9" s="673"/>
      <c r="CF9" s="1827"/>
      <c r="CG9" s="1828"/>
      <c r="CH9" s="673"/>
      <c r="CI9" s="673"/>
      <c r="CJ9" s="673"/>
      <c r="CK9" s="673"/>
      <c r="CL9" s="673"/>
      <c r="CM9" s="673" t="s">
        <v>46</v>
      </c>
      <c r="CN9" s="673"/>
      <c r="CO9" s="1827"/>
      <c r="CP9" s="1828"/>
      <c r="CR9" s="679"/>
    </row>
    <row r="10" spans="2:143" ht="6" customHeight="1" x14ac:dyDescent="0.2">
      <c r="B10" s="665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80"/>
      <c r="AT10" s="673"/>
      <c r="AU10" s="673"/>
      <c r="AV10" s="673"/>
      <c r="AW10" s="673"/>
      <c r="AX10" s="673"/>
      <c r="AY10" s="673"/>
      <c r="AZ10" s="673"/>
      <c r="BA10" s="673"/>
      <c r="BB10" s="673"/>
      <c r="BC10" s="673"/>
      <c r="BD10" s="673"/>
      <c r="BE10" s="673"/>
      <c r="BF10" s="673"/>
      <c r="BG10" s="673"/>
      <c r="BH10" s="673"/>
      <c r="BI10" s="673"/>
      <c r="BJ10" s="673"/>
      <c r="BK10" s="673"/>
      <c r="BL10" s="673"/>
      <c r="BM10" s="673"/>
      <c r="BN10" s="673"/>
      <c r="BO10" s="673"/>
      <c r="BP10" s="673"/>
      <c r="BQ10" s="673"/>
      <c r="BR10" s="673"/>
      <c r="BS10" s="673"/>
      <c r="BT10" s="673"/>
      <c r="BU10" s="673"/>
      <c r="BV10" s="673"/>
      <c r="BW10" s="673"/>
      <c r="BX10" s="673"/>
      <c r="BY10" s="673"/>
      <c r="BZ10" s="673"/>
      <c r="CA10" s="673"/>
      <c r="CB10" s="673"/>
      <c r="CC10" s="673"/>
      <c r="CD10" s="673"/>
      <c r="CE10" s="673"/>
      <c r="CF10" s="673"/>
      <c r="CG10" s="673"/>
      <c r="CH10" s="673"/>
      <c r="CI10" s="673"/>
      <c r="CJ10" s="673"/>
      <c r="CK10" s="673"/>
      <c r="CL10" s="673"/>
      <c r="CM10" s="673"/>
      <c r="CN10" s="673"/>
      <c r="CO10" s="673"/>
      <c r="CP10" s="673"/>
      <c r="CR10" s="674"/>
    </row>
    <row r="11" spans="2:143" s="673" customFormat="1" ht="17.25" customHeight="1" x14ac:dyDescent="0.2">
      <c r="B11" s="1667" t="s">
        <v>47</v>
      </c>
      <c r="C11" s="1668"/>
      <c r="D11" s="1668"/>
      <c r="E11" s="1668"/>
      <c r="F11" s="1668" t="s">
        <v>48</v>
      </c>
      <c r="G11" s="1668"/>
      <c r="H11" s="1668"/>
      <c r="I11" s="1668"/>
      <c r="J11" s="1668"/>
      <c r="K11" s="1668"/>
      <c r="L11" s="1662" t="s">
        <v>5</v>
      </c>
      <c r="M11" s="1662"/>
      <c r="N11" s="1662"/>
      <c r="O11" s="1662"/>
      <c r="P11" s="1662"/>
      <c r="Q11" s="1662" t="s">
        <v>49</v>
      </c>
      <c r="R11" s="1662"/>
      <c r="S11" s="1662"/>
      <c r="T11" s="1662"/>
      <c r="U11" s="1662"/>
      <c r="V11" s="1662"/>
      <c r="W11" s="1674" t="s">
        <v>89</v>
      </c>
      <c r="X11" s="1675"/>
      <c r="Y11" s="1675"/>
      <c r="Z11" s="1675"/>
      <c r="AA11" s="1675"/>
      <c r="AB11" s="1676"/>
      <c r="AC11" s="1674" t="s">
        <v>53</v>
      </c>
      <c r="AD11" s="1675"/>
      <c r="AE11" s="1675"/>
      <c r="AF11" s="1675"/>
      <c r="AG11" s="1675"/>
      <c r="AH11" s="1675"/>
      <c r="AI11" s="1676"/>
      <c r="AJ11" s="1677" t="s">
        <v>92</v>
      </c>
      <c r="AK11" s="1678"/>
      <c r="AL11" s="1678"/>
      <c r="AM11" s="1678"/>
      <c r="AN11" s="1678"/>
      <c r="AO11" s="1678"/>
      <c r="AP11" s="1679"/>
      <c r="AQ11" s="1665" t="s">
        <v>50</v>
      </c>
      <c r="AR11" s="1665"/>
      <c r="AS11" s="1665"/>
      <c r="AT11" s="1665"/>
      <c r="AU11" s="1665"/>
      <c r="AV11" s="1666"/>
      <c r="AW11" s="1667" t="s">
        <v>47</v>
      </c>
      <c r="AX11" s="1668"/>
      <c r="AY11" s="1668"/>
      <c r="AZ11" s="1668"/>
      <c r="BA11" s="1668" t="s">
        <v>48</v>
      </c>
      <c r="BB11" s="1668"/>
      <c r="BC11" s="1668"/>
      <c r="BD11" s="1668"/>
      <c r="BE11" s="1668"/>
      <c r="BF11" s="1668"/>
      <c r="BG11" s="1662" t="s">
        <v>5</v>
      </c>
      <c r="BH11" s="1662"/>
      <c r="BI11" s="1662"/>
      <c r="BJ11" s="1662"/>
      <c r="BK11" s="1662"/>
      <c r="BL11" s="1662" t="s">
        <v>49</v>
      </c>
      <c r="BM11" s="1662"/>
      <c r="BN11" s="1662"/>
      <c r="BO11" s="1662"/>
      <c r="BP11" s="1662"/>
      <c r="BQ11" s="1662"/>
      <c r="BR11" s="1674" t="s">
        <v>89</v>
      </c>
      <c r="BS11" s="1675"/>
      <c r="BT11" s="1675"/>
      <c r="BU11" s="1675"/>
      <c r="BV11" s="1675"/>
      <c r="BW11" s="1676"/>
      <c r="BX11" s="1674" t="s">
        <v>53</v>
      </c>
      <c r="BY11" s="1675"/>
      <c r="BZ11" s="1675"/>
      <c r="CA11" s="1675"/>
      <c r="CB11" s="1675"/>
      <c r="CC11" s="1675"/>
      <c r="CD11" s="1676"/>
      <c r="CE11" s="1677" t="s">
        <v>92</v>
      </c>
      <c r="CF11" s="1678"/>
      <c r="CG11" s="1678"/>
      <c r="CH11" s="1678"/>
      <c r="CI11" s="1678"/>
      <c r="CJ11" s="1678"/>
      <c r="CK11" s="1679"/>
      <c r="CL11" s="1680" t="s">
        <v>50</v>
      </c>
      <c r="CM11" s="1681"/>
      <c r="CN11" s="1681"/>
      <c r="CO11" s="1681"/>
      <c r="CP11" s="1681"/>
      <c r="CQ11" s="1681"/>
      <c r="CR11" s="1682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2"/>
      <c r="DJ11" s="682"/>
      <c r="DK11" s="682"/>
      <c r="DL11" s="682"/>
      <c r="DM11" s="682"/>
      <c r="DN11" s="682"/>
      <c r="DO11" s="682"/>
      <c r="DP11" s="682"/>
      <c r="DQ11" s="682"/>
      <c r="DR11" s="682"/>
      <c r="DS11" s="682"/>
      <c r="DT11" s="682"/>
      <c r="DU11" s="682"/>
      <c r="DV11" s="682"/>
      <c r="DW11" s="682"/>
      <c r="DX11" s="682"/>
      <c r="DY11" s="682"/>
      <c r="DZ11" s="682"/>
      <c r="EA11" s="682"/>
      <c r="EB11" s="682"/>
      <c r="EC11" s="682"/>
      <c r="ED11" s="682"/>
      <c r="EE11" s="682"/>
      <c r="EF11" s="682"/>
      <c r="EG11" s="682"/>
      <c r="EH11" s="682"/>
      <c r="EI11" s="682"/>
      <c r="EJ11" s="682"/>
      <c r="EK11" s="682"/>
      <c r="EL11" s="682"/>
      <c r="EM11" s="682"/>
    </row>
    <row r="12" spans="2:143" ht="12.75" customHeight="1" x14ac:dyDescent="0.2">
      <c r="B12" s="1706"/>
      <c r="C12" s="1670"/>
      <c r="D12" s="1670"/>
      <c r="E12" s="1670"/>
      <c r="F12" s="1670"/>
      <c r="G12" s="1670"/>
      <c r="H12" s="1670"/>
      <c r="I12" s="1670"/>
      <c r="J12" s="1670"/>
      <c r="K12" s="1670"/>
      <c r="L12" s="1663"/>
      <c r="M12" s="1663"/>
      <c r="N12" s="1663"/>
      <c r="O12" s="1663"/>
      <c r="P12" s="1663"/>
      <c r="Q12" s="1663"/>
      <c r="R12" s="1663"/>
      <c r="S12" s="1663"/>
      <c r="T12" s="1663"/>
      <c r="U12" s="1663"/>
      <c r="V12" s="1663"/>
      <c r="W12" s="683"/>
      <c r="X12" s="1747" t="s">
        <v>90</v>
      </c>
      <c r="Y12" s="1747"/>
      <c r="Z12" s="1747"/>
      <c r="AA12" s="1747"/>
      <c r="AB12" s="684"/>
      <c r="AC12" s="683"/>
      <c r="AD12" s="1703"/>
      <c r="AE12" s="1703"/>
      <c r="AF12" s="1703"/>
      <c r="AG12" s="1703"/>
      <c r="AH12" s="1703"/>
      <c r="AI12" s="684"/>
      <c r="AJ12" s="683"/>
      <c r="AK12" s="1703" t="s">
        <v>90</v>
      </c>
      <c r="AL12" s="1703"/>
      <c r="AM12" s="1703"/>
      <c r="AN12" s="1703"/>
      <c r="AO12" s="1703"/>
      <c r="AP12" s="684"/>
      <c r="AQ12" s="685" t="s">
        <v>51</v>
      </c>
      <c r="AR12" s="686"/>
      <c r="AS12" s="1870" t="s">
        <v>90</v>
      </c>
      <c r="AT12" s="1870"/>
      <c r="AU12" s="1870"/>
      <c r="AV12" s="1871"/>
      <c r="AW12" s="1669"/>
      <c r="AX12" s="1670"/>
      <c r="AY12" s="1670"/>
      <c r="AZ12" s="1670"/>
      <c r="BA12" s="1670"/>
      <c r="BB12" s="1670"/>
      <c r="BC12" s="1670"/>
      <c r="BD12" s="1670"/>
      <c r="BE12" s="1670"/>
      <c r="BF12" s="1670"/>
      <c r="BG12" s="1663"/>
      <c r="BH12" s="1663"/>
      <c r="BI12" s="1663"/>
      <c r="BJ12" s="1663"/>
      <c r="BK12" s="1663"/>
      <c r="BL12" s="1663"/>
      <c r="BM12" s="1663"/>
      <c r="BN12" s="1663"/>
      <c r="BO12" s="1663"/>
      <c r="BP12" s="1663"/>
      <c r="BQ12" s="1663"/>
      <c r="BR12" s="683"/>
      <c r="BS12" s="1703" t="s">
        <v>90</v>
      </c>
      <c r="BT12" s="1703"/>
      <c r="BU12" s="1703"/>
      <c r="BV12" s="1703"/>
      <c r="BW12" s="684"/>
      <c r="BX12" s="683"/>
      <c r="BY12" s="1703"/>
      <c r="BZ12" s="1703"/>
      <c r="CA12" s="1703"/>
      <c r="CB12" s="1703"/>
      <c r="CC12" s="1703"/>
      <c r="CD12" s="684"/>
      <c r="CE12" s="683"/>
      <c r="CF12" s="1703" t="s">
        <v>90</v>
      </c>
      <c r="CG12" s="1703"/>
      <c r="CH12" s="1703"/>
      <c r="CI12" s="1703"/>
      <c r="CJ12" s="1703"/>
      <c r="CK12" s="684"/>
      <c r="CL12" s="687" t="s">
        <v>51</v>
      </c>
      <c r="CM12" s="688"/>
      <c r="CN12" s="689"/>
      <c r="CO12" s="1870" t="s">
        <v>90</v>
      </c>
      <c r="CP12" s="1870"/>
      <c r="CQ12" s="1870"/>
      <c r="CR12" s="1871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682"/>
      <c r="DT12" s="682"/>
      <c r="DU12" s="682"/>
      <c r="DV12" s="682"/>
      <c r="DW12" s="682"/>
      <c r="DX12" s="682"/>
      <c r="DY12" s="682"/>
      <c r="DZ12" s="682"/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</row>
    <row r="13" spans="2:143" ht="3" customHeight="1" thickBot="1" x14ac:dyDescent="0.25">
      <c r="B13" s="1671"/>
      <c r="C13" s="1672"/>
      <c r="D13" s="1672"/>
      <c r="E13" s="1672"/>
      <c r="F13" s="1672"/>
      <c r="G13" s="1672"/>
      <c r="H13" s="1672"/>
      <c r="I13" s="1672"/>
      <c r="J13" s="1672"/>
      <c r="K13" s="1672"/>
      <c r="L13" s="1664"/>
      <c r="M13" s="1664"/>
      <c r="N13" s="1664"/>
      <c r="O13" s="1664"/>
      <c r="P13" s="1664"/>
      <c r="Q13" s="1664"/>
      <c r="R13" s="1664"/>
      <c r="S13" s="1664"/>
      <c r="T13" s="1664"/>
      <c r="U13" s="1664"/>
      <c r="V13" s="1664"/>
      <c r="W13" s="690"/>
      <c r="X13" s="691"/>
      <c r="Y13" s="691"/>
      <c r="Z13" s="691"/>
      <c r="AA13" s="691"/>
      <c r="AB13" s="692"/>
      <c r="AC13" s="690"/>
      <c r="AD13" s="691"/>
      <c r="AE13" s="691"/>
      <c r="AF13" s="691"/>
      <c r="AG13" s="691"/>
      <c r="AH13" s="691"/>
      <c r="AI13" s="692"/>
      <c r="AJ13" s="690"/>
      <c r="AK13" s="691"/>
      <c r="AL13" s="691"/>
      <c r="AM13" s="691"/>
      <c r="AN13" s="691"/>
      <c r="AO13" s="691"/>
      <c r="AP13" s="692"/>
      <c r="AQ13" s="1700"/>
      <c r="AR13" s="1701"/>
      <c r="AS13" s="1701"/>
      <c r="AT13" s="1701"/>
      <c r="AU13" s="1701"/>
      <c r="AV13" s="1702"/>
      <c r="AW13" s="1671"/>
      <c r="AX13" s="1672"/>
      <c r="AY13" s="1672"/>
      <c r="AZ13" s="1672"/>
      <c r="BA13" s="1672"/>
      <c r="BB13" s="1672"/>
      <c r="BC13" s="1672"/>
      <c r="BD13" s="1672"/>
      <c r="BE13" s="1672"/>
      <c r="BF13" s="1672"/>
      <c r="BG13" s="1664"/>
      <c r="BH13" s="1664"/>
      <c r="BI13" s="1664"/>
      <c r="BJ13" s="1664"/>
      <c r="BK13" s="1664"/>
      <c r="BL13" s="1664"/>
      <c r="BM13" s="1664"/>
      <c r="BN13" s="1664"/>
      <c r="BO13" s="1664"/>
      <c r="BP13" s="1664"/>
      <c r="BQ13" s="1664"/>
      <c r="BR13" s="690"/>
      <c r="BS13" s="691"/>
      <c r="BT13" s="691"/>
      <c r="BU13" s="691"/>
      <c r="BV13" s="691"/>
      <c r="BW13" s="692"/>
      <c r="BX13" s="690"/>
      <c r="BY13" s="691"/>
      <c r="BZ13" s="691"/>
      <c r="CA13" s="691"/>
      <c r="CB13" s="691"/>
      <c r="CC13" s="691"/>
      <c r="CD13" s="692"/>
      <c r="CE13" s="690"/>
      <c r="CF13" s="691"/>
      <c r="CG13" s="691"/>
      <c r="CH13" s="691"/>
      <c r="CI13" s="691"/>
      <c r="CJ13" s="691"/>
      <c r="CK13" s="692"/>
      <c r="CL13" s="1700"/>
      <c r="CM13" s="1701"/>
      <c r="CN13" s="1701"/>
      <c r="CO13" s="1701"/>
      <c r="CP13" s="1701"/>
      <c r="CQ13" s="1701"/>
      <c r="CR13" s="693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  <c r="DD13" s="681"/>
      <c r="DE13" s="681"/>
      <c r="DF13" s="681"/>
      <c r="DG13" s="681"/>
      <c r="DH13" s="681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682"/>
      <c r="DT13" s="682"/>
      <c r="DU13" s="682"/>
      <c r="DV13" s="682"/>
      <c r="DW13" s="682"/>
      <c r="DX13" s="682"/>
      <c r="DY13" s="682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</row>
    <row r="14" spans="2:143" ht="15.95" customHeight="1" thickTop="1" thickBot="1" x14ac:dyDescent="0.3">
      <c r="B14" s="1698">
        <v>1</v>
      </c>
      <c r="C14" s="1699"/>
      <c r="D14" s="1699"/>
      <c r="E14" s="1699"/>
      <c r="F14" s="1725" t="s">
        <v>52</v>
      </c>
      <c r="G14" s="1726"/>
      <c r="H14" s="1726"/>
      <c r="I14" s="1726"/>
      <c r="J14" s="1726"/>
      <c r="K14" s="1727"/>
      <c r="L14" s="1695"/>
      <c r="M14" s="1696"/>
      <c r="N14" s="1696"/>
      <c r="O14" s="1696"/>
      <c r="P14" s="1728"/>
      <c r="Q14" s="1721" t="str">
        <f>IF('INGRESO DE DATOS'!U151&lt;&gt;"",'INGRESO DE DATOS'!U151,"")</f>
        <v/>
      </c>
      <c r="R14" s="1722"/>
      <c r="S14" s="1722"/>
      <c r="T14" s="1722"/>
      <c r="U14" s="1722"/>
      <c r="V14" s="1723"/>
      <c r="W14" s="1707" t="str">
        <f>IF('INGRESO DE DATOS'!V151&lt;&gt;"",'INGRESO DE DATOS'!V151,"")</f>
        <v/>
      </c>
      <c r="X14" s="1708"/>
      <c r="Y14" s="1708"/>
      <c r="Z14" s="1708"/>
      <c r="AA14" s="1708"/>
      <c r="AB14" s="1709"/>
      <c r="AC14" s="1689"/>
      <c r="AD14" s="1690"/>
      <c r="AE14" s="1690"/>
      <c r="AF14" s="1690"/>
      <c r="AG14" s="1690"/>
      <c r="AH14" s="1690"/>
      <c r="AI14" s="1691"/>
      <c r="AJ14" s="1707" t="str">
        <f t="shared" ref="AJ14:AJ19" si="0">IF(W14="","",W14)</f>
        <v/>
      </c>
      <c r="AK14" s="1708"/>
      <c r="AL14" s="1708"/>
      <c r="AM14" s="1708"/>
      <c r="AN14" s="1708"/>
      <c r="AO14" s="1708"/>
      <c r="AP14" s="1709"/>
      <c r="AQ14" s="1724" t="str">
        <f t="shared" ref="AQ14:AQ19" si="1">IF(Q14="","",IF(Q14&lt;&gt;0,IF(Q14="N.D","N.D",(AJ14*VLOOKUP(Q14,$CZ$14:$DQ$30,10,FALSE)))))</f>
        <v/>
      </c>
      <c r="AR14" s="1696"/>
      <c r="AS14" s="1696"/>
      <c r="AT14" s="1696"/>
      <c r="AU14" s="1696"/>
      <c r="AV14" s="1697"/>
      <c r="AW14" s="1698">
        <v>23</v>
      </c>
      <c r="AX14" s="1699"/>
      <c r="AY14" s="1699"/>
      <c r="AZ14" s="1699"/>
      <c r="BA14" s="1725" t="s">
        <v>52</v>
      </c>
      <c r="BB14" s="1726"/>
      <c r="BC14" s="1726"/>
      <c r="BD14" s="1726"/>
      <c r="BE14" s="1726"/>
      <c r="BF14" s="1727"/>
      <c r="BG14" s="1695"/>
      <c r="BH14" s="1696"/>
      <c r="BI14" s="1696"/>
      <c r="BJ14" s="1696"/>
      <c r="BK14" s="1728"/>
      <c r="BL14" s="1721" t="str">
        <f>IF('INGRESO DE DATOS'!U177&lt;&gt;"",'INGRESO DE DATOS'!U177,"")</f>
        <v/>
      </c>
      <c r="BM14" s="1722"/>
      <c r="BN14" s="1722"/>
      <c r="BO14" s="1722"/>
      <c r="BP14" s="1722"/>
      <c r="BQ14" s="1723"/>
      <c r="BR14" s="1707" t="str">
        <f>IF('INGRESO DE DATOS'!V177&lt;&gt;"",'INGRESO DE DATOS'!V177,"")</f>
        <v/>
      </c>
      <c r="BS14" s="1708"/>
      <c r="BT14" s="1708"/>
      <c r="BU14" s="1708"/>
      <c r="BV14" s="1708"/>
      <c r="BW14" s="1709"/>
      <c r="BX14" s="1689"/>
      <c r="BY14" s="1690"/>
      <c r="BZ14" s="1690"/>
      <c r="CA14" s="1690"/>
      <c r="CB14" s="1690"/>
      <c r="CC14" s="1690"/>
      <c r="CD14" s="1691"/>
      <c r="CE14" s="1707" t="str">
        <f>IF(BR14="","",BR14)</f>
        <v/>
      </c>
      <c r="CF14" s="1708"/>
      <c r="CG14" s="1708"/>
      <c r="CH14" s="1708"/>
      <c r="CI14" s="1708"/>
      <c r="CJ14" s="1708"/>
      <c r="CK14" s="1709"/>
      <c r="CL14" s="1724" t="str">
        <f>IF(BL14="","",IF(BL14&lt;&gt;0,IF(BL14="N.D","N.D",(BR14*VLOOKUP(BL14,$CZ$14:$DQ$30,10,FALSE)))))</f>
        <v/>
      </c>
      <c r="CM14" s="1696"/>
      <c r="CN14" s="1696"/>
      <c r="CO14" s="1696"/>
      <c r="CP14" s="1696"/>
      <c r="CQ14" s="1696"/>
      <c r="CR14" s="1697"/>
      <c r="CS14" s="681"/>
      <c r="CT14" s="681"/>
      <c r="CU14" s="681"/>
      <c r="CV14" s="681"/>
      <c r="CW14" s="681"/>
      <c r="CX14" s="681"/>
      <c r="CY14" s="681"/>
      <c r="CZ14" s="1837" t="s">
        <v>307</v>
      </c>
      <c r="DA14" s="1837"/>
      <c r="DB14" s="1837"/>
      <c r="DC14" s="1837"/>
      <c r="DD14" s="1837"/>
      <c r="DE14" s="1837"/>
      <c r="DF14" s="1837"/>
      <c r="DG14" s="1837"/>
      <c r="DH14" s="1837"/>
      <c r="DI14" s="1842">
        <v>2500</v>
      </c>
      <c r="DJ14" s="1842"/>
      <c r="DK14" s="1842"/>
      <c r="DL14" s="1842"/>
      <c r="DM14" s="1842"/>
      <c r="DN14" s="1842"/>
      <c r="DO14" s="1842"/>
      <c r="DP14" s="1842"/>
      <c r="DQ14" s="1842"/>
      <c r="DR14" s="682"/>
      <c r="DS14" s="682"/>
      <c r="DT14" s="682"/>
      <c r="DU14" s="682"/>
      <c r="DV14" s="682"/>
      <c r="DW14" s="682"/>
      <c r="DX14" s="682"/>
      <c r="DY14" s="682"/>
      <c r="DZ14" s="682"/>
      <c r="EA14" s="682"/>
      <c r="EB14" s="682"/>
      <c r="EC14" s="682"/>
      <c r="ED14" s="682"/>
      <c r="EE14" s="682"/>
      <c r="EF14" s="682"/>
      <c r="EG14" s="682"/>
      <c r="EH14" s="682"/>
      <c r="EI14" s="682"/>
      <c r="EJ14" s="682"/>
      <c r="EK14" s="682"/>
      <c r="EL14" s="682"/>
      <c r="EM14" s="682"/>
    </row>
    <row r="15" spans="2:143" ht="15.95" customHeight="1" thickTop="1" thickBot="1" x14ac:dyDescent="0.3">
      <c r="B15" s="1660">
        <v>2</v>
      </c>
      <c r="C15" s="1661"/>
      <c r="D15" s="1661"/>
      <c r="E15" s="1661"/>
      <c r="F15" s="1716" t="str">
        <f>IF('INGRESO DE DATOS'!A152&lt;&gt;"",'INGRESO DE DATOS'!A152,"")</f>
        <v/>
      </c>
      <c r="G15" s="1717"/>
      <c r="H15" s="1717"/>
      <c r="I15" s="1717"/>
      <c r="J15" s="1717"/>
      <c r="K15" s="1718"/>
      <c r="L15" s="1686"/>
      <c r="M15" s="1687"/>
      <c r="N15" s="1687"/>
      <c r="O15" s="1687"/>
      <c r="P15" s="1729"/>
      <c r="Q15" s="1716" t="str">
        <f>IF('INGRESO DE DATOS'!U152&lt;&gt;"",'INGRESO DE DATOS'!U152,"")</f>
        <v/>
      </c>
      <c r="R15" s="1717"/>
      <c r="S15" s="1717"/>
      <c r="T15" s="1717"/>
      <c r="U15" s="1717"/>
      <c r="V15" s="1718"/>
      <c r="W15" s="1683" t="str">
        <f>IF('INGRESO DE DATOS'!V152&lt;&gt;"",'INGRESO DE DATOS'!V152,"")</f>
        <v/>
      </c>
      <c r="X15" s="1684"/>
      <c r="Y15" s="1684"/>
      <c r="Z15" s="1684"/>
      <c r="AA15" s="1684"/>
      <c r="AB15" s="1685"/>
      <c r="AC15" s="1692"/>
      <c r="AD15" s="1693"/>
      <c r="AE15" s="1693"/>
      <c r="AF15" s="1693"/>
      <c r="AG15" s="1693"/>
      <c r="AH15" s="1693"/>
      <c r="AI15" s="1694"/>
      <c r="AJ15" s="1683" t="str">
        <f t="shared" si="0"/>
        <v/>
      </c>
      <c r="AK15" s="1684"/>
      <c r="AL15" s="1684"/>
      <c r="AM15" s="1684"/>
      <c r="AN15" s="1684"/>
      <c r="AO15" s="1684"/>
      <c r="AP15" s="1685"/>
      <c r="AQ15" s="1730" t="str">
        <f t="shared" si="1"/>
        <v/>
      </c>
      <c r="AR15" s="1687"/>
      <c r="AS15" s="1687"/>
      <c r="AT15" s="1687"/>
      <c r="AU15" s="1687"/>
      <c r="AV15" s="1688"/>
      <c r="AW15" s="1660">
        <v>24</v>
      </c>
      <c r="AX15" s="1661"/>
      <c r="AY15" s="1661"/>
      <c r="AZ15" s="1661"/>
      <c r="BA15" s="1716" t="str">
        <f>IF('INGRESO DE DATOS'!A178&lt;&gt;"",'INGRESO DE DATOS'!A178,"")</f>
        <v/>
      </c>
      <c r="BB15" s="1717"/>
      <c r="BC15" s="1717"/>
      <c r="BD15" s="1717"/>
      <c r="BE15" s="1717"/>
      <c r="BF15" s="1718"/>
      <c r="BG15" s="1686"/>
      <c r="BH15" s="1687"/>
      <c r="BI15" s="1687"/>
      <c r="BJ15" s="1687"/>
      <c r="BK15" s="1729"/>
      <c r="BL15" s="1716" t="str">
        <f>IF('INGRESO DE DATOS'!U178&lt;&gt;"",'INGRESO DE DATOS'!U178,"")</f>
        <v/>
      </c>
      <c r="BM15" s="1717"/>
      <c r="BN15" s="1717"/>
      <c r="BO15" s="1717"/>
      <c r="BP15" s="1717"/>
      <c r="BQ15" s="1718"/>
      <c r="BR15" s="1683" t="str">
        <f>IF('INGRESO DE DATOS'!V178&lt;&gt;"",'INGRESO DE DATOS'!V178,"")</f>
        <v/>
      </c>
      <c r="BS15" s="1684"/>
      <c r="BT15" s="1684"/>
      <c r="BU15" s="1684"/>
      <c r="BV15" s="1684"/>
      <c r="BW15" s="1685"/>
      <c r="BX15" s="1692"/>
      <c r="BY15" s="1693"/>
      <c r="BZ15" s="1693"/>
      <c r="CA15" s="1693"/>
      <c r="CB15" s="1693"/>
      <c r="CC15" s="1693"/>
      <c r="CD15" s="1694"/>
      <c r="CE15" s="1683" t="str">
        <f>IF(BR15="","",BR15)</f>
        <v/>
      </c>
      <c r="CF15" s="1684"/>
      <c r="CG15" s="1684"/>
      <c r="CH15" s="1684"/>
      <c r="CI15" s="1684"/>
      <c r="CJ15" s="1684"/>
      <c r="CK15" s="1685"/>
      <c r="CL15" s="1730" t="str">
        <f>IF(BL15="","",IF(BL15&lt;&gt;0,IF(BL15="N.D","N.D",(BR15*VLOOKUP(BL15,$CZ$14:$DQ$30,10,FALSE)))))</f>
        <v/>
      </c>
      <c r="CM15" s="1687"/>
      <c r="CN15" s="1687"/>
      <c r="CO15" s="1687"/>
      <c r="CP15" s="1687"/>
      <c r="CQ15" s="1687"/>
      <c r="CR15" s="1688"/>
      <c r="CZ15" s="1837" t="s">
        <v>308</v>
      </c>
      <c r="DA15" s="1837"/>
      <c r="DB15" s="1837"/>
      <c r="DC15" s="1837"/>
      <c r="DD15" s="1837"/>
      <c r="DE15" s="1837"/>
      <c r="DF15" s="1837"/>
      <c r="DG15" s="1837"/>
      <c r="DH15" s="1837"/>
      <c r="DI15" s="1842">
        <v>2000</v>
      </c>
      <c r="DJ15" s="1842"/>
      <c r="DK15" s="1842"/>
      <c r="DL15" s="1842"/>
      <c r="DM15" s="1842"/>
      <c r="DN15" s="1842"/>
      <c r="DO15" s="1842"/>
      <c r="DP15" s="1842"/>
      <c r="DQ15" s="1842"/>
    </row>
    <row r="16" spans="2:143" ht="15.95" customHeight="1" thickTop="1" thickBot="1" x14ac:dyDescent="0.3">
      <c r="B16" s="1712">
        <v>3</v>
      </c>
      <c r="C16" s="1693"/>
      <c r="D16" s="1693"/>
      <c r="E16" s="1694"/>
      <c r="F16" s="1716" t="str">
        <f>IF('INGRESO DE DATOS'!A153&lt;&gt;"",'INGRESO DE DATOS'!A153,"")</f>
        <v/>
      </c>
      <c r="G16" s="1717"/>
      <c r="H16" s="1717"/>
      <c r="I16" s="1717"/>
      <c r="J16" s="1717"/>
      <c r="K16" s="1718"/>
      <c r="L16" s="1686"/>
      <c r="M16" s="1687"/>
      <c r="N16" s="1687"/>
      <c r="O16" s="1687"/>
      <c r="P16" s="1729"/>
      <c r="Q16" s="1716" t="str">
        <f>IF('INGRESO DE DATOS'!U153&lt;&gt;"",'INGRESO DE DATOS'!U153,"")</f>
        <v/>
      </c>
      <c r="R16" s="1717"/>
      <c r="S16" s="1717"/>
      <c r="T16" s="1717"/>
      <c r="U16" s="1717"/>
      <c r="V16" s="1718"/>
      <c r="W16" s="1683" t="str">
        <f>IF('INGRESO DE DATOS'!V153&lt;&gt;"",'INGRESO DE DATOS'!V153,"")</f>
        <v/>
      </c>
      <c r="X16" s="1684"/>
      <c r="Y16" s="1684"/>
      <c r="Z16" s="1684"/>
      <c r="AA16" s="1684"/>
      <c r="AB16" s="1685"/>
      <c r="AC16" s="1692"/>
      <c r="AD16" s="1693"/>
      <c r="AE16" s="1693"/>
      <c r="AF16" s="1693"/>
      <c r="AG16" s="1693"/>
      <c r="AH16" s="1693"/>
      <c r="AI16" s="1694"/>
      <c r="AJ16" s="1683" t="str">
        <f t="shared" si="0"/>
        <v/>
      </c>
      <c r="AK16" s="1684"/>
      <c r="AL16" s="1684"/>
      <c r="AM16" s="1684"/>
      <c r="AN16" s="1684"/>
      <c r="AO16" s="1684"/>
      <c r="AP16" s="1685"/>
      <c r="AQ16" s="1730" t="str">
        <f t="shared" si="1"/>
        <v/>
      </c>
      <c r="AR16" s="1687"/>
      <c r="AS16" s="1687"/>
      <c r="AT16" s="1687"/>
      <c r="AU16" s="1687"/>
      <c r="AV16" s="1688"/>
      <c r="AW16" s="1660">
        <v>25</v>
      </c>
      <c r="AX16" s="1661"/>
      <c r="AY16" s="1661"/>
      <c r="AZ16" s="1661"/>
      <c r="BA16" s="1716" t="str">
        <f>IF('INGRESO DE DATOS'!A179&lt;&gt;"",'INGRESO DE DATOS'!A179,"")</f>
        <v/>
      </c>
      <c r="BB16" s="1717"/>
      <c r="BC16" s="1717"/>
      <c r="BD16" s="1717"/>
      <c r="BE16" s="1717"/>
      <c r="BF16" s="1718"/>
      <c r="BG16" s="1686"/>
      <c r="BH16" s="1687"/>
      <c r="BI16" s="1687"/>
      <c r="BJ16" s="1687"/>
      <c r="BK16" s="1729"/>
      <c r="BL16" s="1716" t="str">
        <f>IF('INGRESO DE DATOS'!U179&lt;&gt;"",'INGRESO DE DATOS'!U179,"")</f>
        <v/>
      </c>
      <c r="BM16" s="1717"/>
      <c r="BN16" s="1717"/>
      <c r="BO16" s="1717"/>
      <c r="BP16" s="1717"/>
      <c r="BQ16" s="1718"/>
      <c r="BR16" s="1683" t="str">
        <f>IF('INGRESO DE DATOS'!V179&lt;&gt;"",'INGRESO DE DATOS'!V179,"")</f>
        <v/>
      </c>
      <c r="BS16" s="1684"/>
      <c r="BT16" s="1684"/>
      <c r="BU16" s="1684"/>
      <c r="BV16" s="1684"/>
      <c r="BW16" s="1685"/>
      <c r="BX16" s="1692"/>
      <c r="BY16" s="1693"/>
      <c r="BZ16" s="1693"/>
      <c r="CA16" s="1693"/>
      <c r="CB16" s="1693"/>
      <c r="CC16" s="1693"/>
      <c r="CD16" s="1694"/>
      <c r="CE16" s="1683" t="str">
        <f>IF(BR16="","",BR16)</f>
        <v/>
      </c>
      <c r="CF16" s="1684"/>
      <c r="CG16" s="1684"/>
      <c r="CH16" s="1684"/>
      <c r="CI16" s="1684"/>
      <c r="CJ16" s="1684"/>
      <c r="CK16" s="1685"/>
      <c r="CL16" s="1730" t="str">
        <f>IF(BL16="","",IF(BL16&lt;&gt;0,IF(BL16="N.D","N.D",(BR16*VLOOKUP(BL16,$CZ$14:$DQ$30,10,FALSE)))))</f>
        <v/>
      </c>
      <c r="CM16" s="1687"/>
      <c r="CN16" s="1687"/>
      <c r="CO16" s="1687"/>
      <c r="CP16" s="1687"/>
      <c r="CQ16" s="1687"/>
      <c r="CR16" s="1688"/>
      <c r="CZ16" s="1837" t="s">
        <v>309</v>
      </c>
      <c r="DA16" s="1837"/>
      <c r="DB16" s="1837"/>
      <c r="DC16" s="1837"/>
      <c r="DD16" s="1837"/>
      <c r="DE16" s="1837"/>
      <c r="DF16" s="1837"/>
      <c r="DG16" s="1837"/>
      <c r="DH16" s="1837"/>
      <c r="DI16" s="1842">
        <v>1500</v>
      </c>
      <c r="DJ16" s="1842"/>
      <c r="DK16" s="1842"/>
      <c r="DL16" s="1842"/>
      <c r="DM16" s="1842"/>
      <c r="DN16" s="1842"/>
      <c r="DO16" s="1842"/>
      <c r="DP16" s="1842"/>
      <c r="DQ16" s="1842"/>
    </row>
    <row r="17" spans="2:121" ht="15.95" customHeight="1" thickTop="1" thickBot="1" x14ac:dyDescent="0.3">
      <c r="B17" s="1712">
        <v>4</v>
      </c>
      <c r="C17" s="1693"/>
      <c r="D17" s="1693"/>
      <c r="E17" s="1694"/>
      <c r="F17" s="1716" t="str">
        <f>IF('INGRESO DE DATOS'!A154&lt;&gt;"",'INGRESO DE DATOS'!A154,"")</f>
        <v/>
      </c>
      <c r="G17" s="1717"/>
      <c r="H17" s="1717"/>
      <c r="I17" s="1717"/>
      <c r="J17" s="1717"/>
      <c r="K17" s="1718"/>
      <c r="L17" s="1686"/>
      <c r="M17" s="1687"/>
      <c r="N17" s="1687"/>
      <c r="O17" s="1687"/>
      <c r="P17" s="1729"/>
      <c r="Q17" s="1716" t="str">
        <f>IF('INGRESO DE DATOS'!U154&lt;&gt;"",'INGRESO DE DATOS'!U154,"")</f>
        <v/>
      </c>
      <c r="R17" s="1717"/>
      <c r="S17" s="1717"/>
      <c r="T17" s="1717"/>
      <c r="U17" s="1717"/>
      <c r="V17" s="1718"/>
      <c r="W17" s="1683" t="str">
        <f>IF('INGRESO DE DATOS'!V154&lt;&gt;"",'INGRESO DE DATOS'!V154,"")</f>
        <v/>
      </c>
      <c r="X17" s="1684"/>
      <c r="Y17" s="1684"/>
      <c r="Z17" s="1684"/>
      <c r="AA17" s="1684"/>
      <c r="AB17" s="1685"/>
      <c r="AC17" s="1692"/>
      <c r="AD17" s="1693"/>
      <c r="AE17" s="1693"/>
      <c r="AF17" s="1693"/>
      <c r="AG17" s="1693"/>
      <c r="AH17" s="1693"/>
      <c r="AI17" s="1694"/>
      <c r="AJ17" s="1683" t="str">
        <f t="shared" si="0"/>
        <v/>
      </c>
      <c r="AK17" s="1684"/>
      <c r="AL17" s="1684"/>
      <c r="AM17" s="1684"/>
      <c r="AN17" s="1684"/>
      <c r="AO17" s="1684"/>
      <c r="AP17" s="1685"/>
      <c r="AQ17" s="1730" t="str">
        <f t="shared" si="1"/>
        <v/>
      </c>
      <c r="AR17" s="1687"/>
      <c r="AS17" s="1687"/>
      <c r="AT17" s="1687"/>
      <c r="AU17" s="1687"/>
      <c r="AV17" s="1688"/>
      <c r="AW17" s="1660">
        <v>26</v>
      </c>
      <c r="AX17" s="1661"/>
      <c r="AY17" s="1661"/>
      <c r="AZ17" s="1661"/>
      <c r="BA17" s="1716" t="str">
        <f>IF('INGRESO DE DATOS'!A180&lt;&gt;"",'INGRESO DE DATOS'!A180,"")</f>
        <v/>
      </c>
      <c r="BB17" s="1717"/>
      <c r="BC17" s="1717"/>
      <c r="BD17" s="1717"/>
      <c r="BE17" s="1717"/>
      <c r="BF17" s="1718"/>
      <c r="BG17" s="1686"/>
      <c r="BH17" s="1687"/>
      <c r="BI17" s="1687"/>
      <c r="BJ17" s="1687"/>
      <c r="BK17" s="1729"/>
      <c r="BL17" s="1716" t="str">
        <f>IF('INGRESO DE DATOS'!U180&lt;&gt;"",'INGRESO DE DATOS'!U180,"")</f>
        <v/>
      </c>
      <c r="BM17" s="1717"/>
      <c r="BN17" s="1717"/>
      <c r="BO17" s="1717"/>
      <c r="BP17" s="1717"/>
      <c r="BQ17" s="1718"/>
      <c r="BR17" s="1683" t="str">
        <f>IF('INGRESO DE DATOS'!V180&lt;&gt;"",'INGRESO DE DATOS'!V180,"")</f>
        <v/>
      </c>
      <c r="BS17" s="1684"/>
      <c r="BT17" s="1684"/>
      <c r="BU17" s="1684"/>
      <c r="BV17" s="1684"/>
      <c r="BW17" s="1685"/>
      <c r="BX17" s="1692"/>
      <c r="BY17" s="1693"/>
      <c r="BZ17" s="1693"/>
      <c r="CA17" s="1693"/>
      <c r="CB17" s="1693"/>
      <c r="CC17" s="1693"/>
      <c r="CD17" s="1694"/>
      <c r="CE17" s="1683" t="str">
        <f>IF(BR17="","",BR17)</f>
        <v/>
      </c>
      <c r="CF17" s="1684"/>
      <c r="CG17" s="1684"/>
      <c r="CH17" s="1684"/>
      <c r="CI17" s="1684"/>
      <c r="CJ17" s="1684"/>
      <c r="CK17" s="1685"/>
      <c r="CL17" s="1730" t="str">
        <f>IF(BL17="","",IF(BL17&lt;&gt;0,IF(BL17="N.D","N.D",(BR17*VLOOKUP(BL17,$CZ$14:$DQ$30,10,FALSE)))))</f>
        <v/>
      </c>
      <c r="CM17" s="1687"/>
      <c r="CN17" s="1687"/>
      <c r="CO17" s="1687"/>
      <c r="CP17" s="1687"/>
      <c r="CQ17" s="1687"/>
      <c r="CR17" s="1688"/>
      <c r="CZ17" s="1838" t="s">
        <v>310</v>
      </c>
      <c r="DA17" s="1838"/>
      <c r="DB17" s="1838"/>
      <c r="DC17" s="1838"/>
      <c r="DD17" s="1838"/>
      <c r="DE17" s="1838"/>
      <c r="DF17" s="1838"/>
      <c r="DG17" s="1838"/>
      <c r="DH17" s="1838"/>
      <c r="DI17" s="1842">
        <v>1000</v>
      </c>
      <c r="DJ17" s="1842"/>
      <c r="DK17" s="1842"/>
      <c r="DL17" s="1842"/>
      <c r="DM17" s="1842"/>
      <c r="DN17" s="1842"/>
      <c r="DO17" s="1842"/>
      <c r="DP17" s="1842"/>
      <c r="DQ17" s="1842"/>
    </row>
    <row r="18" spans="2:121" ht="15.95" customHeight="1" thickTop="1" thickBot="1" x14ac:dyDescent="0.3">
      <c r="B18" s="1712">
        <v>5</v>
      </c>
      <c r="C18" s="1693"/>
      <c r="D18" s="1693"/>
      <c r="E18" s="1694"/>
      <c r="F18" s="1716" t="str">
        <f>IF('INGRESO DE DATOS'!A155&lt;&gt;"",'INGRESO DE DATOS'!A155,"")</f>
        <v/>
      </c>
      <c r="G18" s="1717"/>
      <c r="H18" s="1717"/>
      <c r="I18" s="1717"/>
      <c r="J18" s="1717"/>
      <c r="K18" s="1718"/>
      <c r="L18" s="1686"/>
      <c r="M18" s="1687"/>
      <c r="N18" s="1687"/>
      <c r="O18" s="1687"/>
      <c r="P18" s="1729"/>
      <c r="Q18" s="1716" t="str">
        <f>IF('INGRESO DE DATOS'!U155&lt;&gt;"",'INGRESO DE DATOS'!U155,"")</f>
        <v/>
      </c>
      <c r="R18" s="1717"/>
      <c r="S18" s="1717"/>
      <c r="T18" s="1717"/>
      <c r="U18" s="1717"/>
      <c r="V18" s="1718"/>
      <c r="W18" s="1683" t="str">
        <f>IF('INGRESO DE DATOS'!V155&lt;&gt;"",'INGRESO DE DATOS'!V155,"")</f>
        <v/>
      </c>
      <c r="X18" s="1684"/>
      <c r="Y18" s="1684"/>
      <c r="Z18" s="1684"/>
      <c r="AA18" s="1684"/>
      <c r="AB18" s="1685"/>
      <c r="AC18" s="1692"/>
      <c r="AD18" s="1693"/>
      <c r="AE18" s="1693"/>
      <c r="AF18" s="1693"/>
      <c r="AG18" s="1693"/>
      <c r="AH18" s="1693"/>
      <c r="AI18" s="1694"/>
      <c r="AJ18" s="1683" t="str">
        <f t="shared" si="0"/>
        <v/>
      </c>
      <c r="AK18" s="1684"/>
      <c r="AL18" s="1684"/>
      <c r="AM18" s="1684"/>
      <c r="AN18" s="1684"/>
      <c r="AO18" s="1684"/>
      <c r="AP18" s="1685"/>
      <c r="AQ18" s="1730" t="str">
        <f t="shared" si="1"/>
        <v/>
      </c>
      <c r="AR18" s="1687"/>
      <c r="AS18" s="1687"/>
      <c r="AT18" s="1687"/>
      <c r="AU18" s="1687"/>
      <c r="AV18" s="1688"/>
      <c r="AW18" s="1732" t="s">
        <v>53</v>
      </c>
      <c r="AX18" s="1733"/>
      <c r="AY18" s="1733"/>
      <c r="AZ18" s="1733"/>
      <c r="BA18" s="1733"/>
      <c r="BB18" s="1733"/>
      <c r="BC18" s="1733"/>
      <c r="BD18" s="1733"/>
      <c r="BE18" s="1733"/>
      <c r="BF18" s="1734"/>
      <c r="BG18" s="1692"/>
      <c r="BH18" s="1693"/>
      <c r="BI18" s="1693"/>
      <c r="BJ18" s="1693"/>
      <c r="BK18" s="1694"/>
      <c r="BL18" s="1692"/>
      <c r="BM18" s="1693"/>
      <c r="BN18" s="1693"/>
      <c r="BO18" s="1693"/>
      <c r="BP18" s="1693"/>
      <c r="BQ18" s="1694"/>
      <c r="BR18" s="1692"/>
      <c r="BS18" s="1693"/>
      <c r="BT18" s="1693"/>
      <c r="BU18" s="1693"/>
      <c r="BV18" s="1693"/>
      <c r="BW18" s="1694"/>
      <c r="BX18" s="1692"/>
      <c r="BY18" s="1693"/>
      <c r="BZ18" s="1693"/>
      <c r="CA18" s="1693"/>
      <c r="CB18" s="1693"/>
      <c r="CC18" s="1693"/>
      <c r="CD18" s="1694"/>
      <c r="CE18" s="1692"/>
      <c r="CF18" s="1693"/>
      <c r="CG18" s="1693"/>
      <c r="CH18" s="1693"/>
      <c r="CI18" s="1693"/>
      <c r="CJ18" s="1693"/>
      <c r="CK18" s="1694"/>
      <c r="CL18" s="1692"/>
      <c r="CM18" s="1693"/>
      <c r="CN18" s="1693"/>
      <c r="CO18" s="1693"/>
      <c r="CP18" s="1693"/>
      <c r="CQ18" s="1693"/>
      <c r="CR18" s="1731"/>
      <c r="CZ18" s="1837" t="s">
        <v>311</v>
      </c>
      <c r="DA18" s="1837"/>
      <c r="DB18" s="1837"/>
      <c r="DC18" s="1837"/>
      <c r="DD18" s="1837"/>
      <c r="DE18" s="1837"/>
      <c r="DF18" s="1837"/>
      <c r="DG18" s="1837"/>
      <c r="DH18" s="1837"/>
      <c r="DI18" s="1842">
        <v>500</v>
      </c>
      <c r="DJ18" s="1842"/>
      <c r="DK18" s="1842"/>
      <c r="DL18" s="1842"/>
      <c r="DM18" s="1842"/>
      <c r="DN18" s="1842"/>
      <c r="DO18" s="1842"/>
      <c r="DP18" s="1842"/>
      <c r="DQ18" s="1842"/>
    </row>
    <row r="19" spans="2:121" ht="15.95" customHeight="1" thickTop="1" thickBot="1" x14ac:dyDescent="0.3">
      <c r="B19" s="1712">
        <v>6</v>
      </c>
      <c r="C19" s="1693"/>
      <c r="D19" s="1693"/>
      <c r="E19" s="1694"/>
      <c r="F19" s="1716" t="str">
        <f>IF('INGRESO DE DATOS'!A156&lt;&gt;"",'INGRESO DE DATOS'!A156,"")</f>
        <v/>
      </c>
      <c r="G19" s="1717"/>
      <c r="H19" s="1717"/>
      <c r="I19" s="1717"/>
      <c r="J19" s="1717"/>
      <c r="K19" s="1718"/>
      <c r="L19" s="1686"/>
      <c r="M19" s="1687"/>
      <c r="N19" s="1687"/>
      <c r="O19" s="1687"/>
      <c r="P19" s="1729"/>
      <c r="Q19" s="1716" t="str">
        <f>IF('INGRESO DE DATOS'!U156&lt;&gt;"",'INGRESO DE DATOS'!U156,"")</f>
        <v/>
      </c>
      <c r="R19" s="1717"/>
      <c r="S19" s="1717"/>
      <c r="T19" s="1717"/>
      <c r="U19" s="1717"/>
      <c r="V19" s="1718"/>
      <c r="W19" s="1683" t="str">
        <f>IF('INGRESO DE DATOS'!V156&lt;&gt;"",'INGRESO DE DATOS'!V156,"")</f>
        <v/>
      </c>
      <c r="X19" s="1684"/>
      <c r="Y19" s="1684"/>
      <c r="Z19" s="1684"/>
      <c r="AA19" s="1684"/>
      <c r="AB19" s="1685"/>
      <c r="AC19" s="1692"/>
      <c r="AD19" s="1693"/>
      <c r="AE19" s="1693"/>
      <c r="AF19" s="1693"/>
      <c r="AG19" s="1693"/>
      <c r="AH19" s="1693"/>
      <c r="AI19" s="1694"/>
      <c r="AJ19" s="1683" t="str">
        <f t="shared" si="0"/>
        <v/>
      </c>
      <c r="AK19" s="1684"/>
      <c r="AL19" s="1684"/>
      <c r="AM19" s="1684"/>
      <c r="AN19" s="1684"/>
      <c r="AO19" s="1684"/>
      <c r="AP19" s="1685"/>
      <c r="AQ19" s="1730" t="str">
        <f t="shared" si="1"/>
        <v/>
      </c>
      <c r="AR19" s="1687"/>
      <c r="AS19" s="1687"/>
      <c r="AT19" s="1687"/>
      <c r="AU19" s="1687"/>
      <c r="AV19" s="1688"/>
      <c r="AW19" s="1660">
        <v>27</v>
      </c>
      <c r="AX19" s="1661"/>
      <c r="AY19" s="1661"/>
      <c r="AZ19" s="1661"/>
      <c r="BA19" s="1716" t="str">
        <f>IF('INGRESO DE DATOS'!A182&lt;&gt;"",'INGRESO DE DATOS'!A182,"")</f>
        <v/>
      </c>
      <c r="BB19" s="1717"/>
      <c r="BC19" s="1717"/>
      <c r="BD19" s="1717"/>
      <c r="BE19" s="1717"/>
      <c r="BF19" s="1718"/>
      <c r="BG19" s="1686"/>
      <c r="BH19" s="1687"/>
      <c r="BI19" s="1687"/>
      <c r="BJ19" s="1687"/>
      <c r="BK19" s="1729"/>
      <c r="BL19" s="1716" t="str">
        <f>IF('INGRESO DE DATOS'!U182&lt;&gt;"",'INGRESO DE DATOS'!U182,"")</f>
        <v/>
      </c>
      <c r="BM19" s="1717"/>
      <c r="BN19" s="1717"/>
      <c r="BO19" s="1717"/>
      <c r="BP19" s="1717"/>
      <c r="BQ19" s="1718"/>
      <c r="BR19" s="1683" t="str">
        <f>IF('INGRESO DE DATOS'!V182&lt;&gt;"",'INGRESO DE DATOS'!V182,"")</f>
        <v/>
      </c>
      <c r="BS19" s="1684"/>
      <c r="BT19" s="1684"/>
      <c r="BU19" s="1684"/>
      <c r="BV19" s="1684"/>
      <c r="BW19" s="1685"/>
      <c r="BX19" s="1692"/>
      <c r="BY19" s="1693"/>
      <c r="BZ19" s="1693"/>
      <c r="CA19" s="1693"/>
      <c r="CB19" s="1693"/>
      <c r="CC19" s="1693"/>
      <c r="CD19" s="1694"/>
      <c r="CE19" s="1683" t="str">
        <f>IF(BR19="","",BR19)</f>
        <v/>
      </c>
      <c r="CF19" s="1684"/>
      <c r="CG19" s="1684"/>
      <c r="CH19" s="1684"/>
      <c r="CI19" s="1684"/>
      <c r="CJ19" s="1684"/>
      <c r="CK19" s="1685"/>
      <c r="CL19" s="1730" t="str">
        <f>IF(BL19="","",IF(BL19&lt;&gt;0,IF(BL19="N.D","N.D",(BR19*VLOOKUP(BL19,$CZ$14:$DQ$30,10,FALSE)))))</f>
        <v/>
      </c>
      <c r="CM19" s="1687"/>
      <c r="CN19" s="1687"/>
      <c r="CO19" s="1687"/>
      <c r="CP19" s="1687"/>
      <c r="CQ19" s="1687"/>
      <c r="CR19" s="1688"/>
      <c r="CZ19" s="1837" t="s">
        <v>312</v>
      </c>
      <c r="DA19" s="1837"/>
      <c r="DB19" s="1837"/>
      <c r="DC19" s="1837"/>
      <c r="DD19" s="1837"/>
      <c r="DE19" s="1837"/>
      <c r="DF19" s="1837"/>
      <c r="DG19" s="1837"/>
      <c r="DH19" s="1837"/>
      <c r="DI19" s="1842">
        <v>200</v>
      </c>
      <c r="DJ19" s="1842"/>
      <c r="DK19" s="1842"/>
      <c r="DL19" s="1842"/>
      <c r="DM19" s="1842"/>
      <c r="DN19" s="1842"/>
      <c r="DO19" s="1842"/>
      <c r="DP19" s="1842"/>
      <c r="DQ19" s="1842"/>
    </row>
    <row r="20" spans="2:121" ht="15.95" customHeight="1" thickTop="1" thickBot="1" x14ac:dyDescent="0.3">
      <c r="B20" s="1732" t="s">
        <v>53</v>
      </c>
      <c r="C20" s="1733"/>
      <c r="D20" s="1733"/>
      <c r="E20" s="1733"/>
      <c r="F20" s="1733"/>
      <c r="G20" s="1733"/>
      <c r="H20" s="1733"/>
      <c r="I20" s="1733"/>
      <c r="J20" s="1733"/>
      <c r="K20" s="1734"/>
      <c r="L20" s="1692"/>
      <c r="M20" s="1693"/>
      <c r="N20" s="1693"/>
      <c r="O20" s="1693"/>
      <c r="P20" s="1694"/>
      <c r="Q20" s="1692"/>
      <c r="R20" s="1693"/>
      <c r="S20" s="1693"/>
      <c r="T20" s="1693"/>
      <c r="U20" s="1693"/>
      <c r="V20" s="1694"/>
      <c r="W20" s="1692"/>
      <c r="X20" s="1693"/>
      <c r="Y20" s="1693"/>
      <c r="Z20" s="1693"/>
      <c r="AA20" s="1693"/>
      <c r="AB20" s="1694"/>
      <c r="AC20" s="1692"/>
      <c r="AD20" s="1693"/>
      <c r="AE20" s="1693"/>
      <c r="AF20" s="1693"/>
      <c r="AG20" s="1693"/>
      <c r="AH20" s="1693"/>
      <c r="AI20" s="1694"/>
      <c r="AJ20" s="1692"/>
      <c r="AK20" s="1693"/>
      <c r="AL20" s="1693"/>
      <c r="AM20" s="1693"/>
      <c r="AN20" s="1693"/>
      <c r="AO20" s="1693"/>
      <c r="AP20" s="1694"/>
      <c r="AQ20" s="1692"/>
      <c r="AR20" s="1693"/>
      <c r="AS20" s="1693"/>
      <c r="AT20" s="1693"/>
      <c r="AU20" s="1693"/>
      <c r="AV20" s="1731"/>
      <c r="AW20" s="1712">
        <v>28</v>
      </c>
      <c r="AX20" s="1693"/>
      <c r="AY20" s="1693"/>
      <c r="AZ20" s="1694"/>
      <c r="BA20" s="1716" t="str">
        <f>IF('INGRESO DE DATOS'!A183&lt;&gt;"",'INGRESO DE DATOS'!A183,"")</f>
        <v/>
      </c>
      <c r="BB20" s="1717"/>
      <c r="BC20" s="1717"/>
      <c r="BD20" s="1717"/>
      <c r="BE20" s="1717"/>
      <c r="BF20" s="1718"/>
      <c r="BG20" s="1686"/>
      <c r="BH20" s="1687"/>
      <c r="BI20" s="1687"/>
      <c r="BJ20" s="1687"/>
      <c r="BK20" s="1729"/>
      <c r="BL20" s="1716" t="str">
        <f>IF('INGRESO DE DATOS'!U183&lt;&gt;"",'INGRESO DE DATOS'!U183,"")</f>
        <v/>
      </c>
      <c r="BM20" s="1717"/>
      <c r="BN20" s="1717"/>
      <c r="BO20" s="1717"/>
      <c r="BP20" s="1717"/>
      <c r="BQ20" s="1718"/>
      <c r="BR20" s="1683" t="str">
        <f>IF('INGRESO DE DATOS'!V183&lt;&gt;"",'INGRESO DE DATOS'!V183,"")</f>
        <v/>
      </c>
      <c r="BS20" s="1684"/>
      <c r="BT20" s="1684"/>
      <c r="BU20" s="1684"/>
      <c r="BV20" s="1684"/>
      <c r="BW20" s="1685"/>
      <c r="BX20" s="1692"/>
      <c r="BY20" s="1693"/>
      <c r="BZ20" s="1693"/>
      <c r="CA20" s="1693"/>
      <c r="CB20" s="1693"/>
      <c r="CC20" s="1693"/>
      <c r="CD20" s="1694"/>
      <c r="CE20" s="1683" t="str">
        <f>IF(BR20="","",BR20)</f>
        <v/>
      </c>
      <c r="CF20" s="1684"/>
      <c r="CG20" s="1684"/>
      <c r="CH20" s="1684"/>
      <c r="CI20" s="1684"/>
      <c r="CJ20" s="1684"/>
      <c r="CK20" s="1685"/>
      <c r="CL20" s="1730" t="str">
        <f>IF(BL20="","",IF(BL20&lt;&gt;0,IF(BL20="N.D","N.D",(BR20*VLOOKUP(BL20,$CZ$14:$DQ$30,10,FALSE)))))</f>
        <v/>
      </c>
      <c r="CM20" s="1687"/>
      <c r="CN20" s="1687"/>
      <c r="CO20" s="1687"/>
      <c r="CP20" s="1687"/>
      <c r="CQ20" s="1687"/>
      <c r="CR20" s="1688"/>
      <c r="CZ20" s="1837" t="s">
        <v>313</v>
      </c>
      <c r="DA20" s="1837"/>
      <c r="DB20" s="1837"/>
      <c r="DC20" s="1837"/>
      <c r="DD20" s="1837"/>
      <c r="DE20" s="1837"/>
      <c r="DF20" s="1837"/>
      <c r="DG20" s="1837"/>
      <c r="DH20" s="1837"/>
      <c r="DI20" s="1842">
        <v>100</v>
      </c>
      <c r="DJ20" s="1842"/>
      <c r="DK20" s="1842"/>
      <c r="DL20" s="1842"/>
      <c r="DM20" s="1842"/>
      <c r="DN20" s="1842"/>
      <c r="DO20" s="1842"/>
      <c r="DP20" s="1842"/>
      <c r="DQ20" s="1842"/>
    </row>
    <row r="21" spans="2:121" ht="15.95" customHeight="1" thickTop="1" thickBot="1" x14ac:dyDescent="0.3">
      <c r="B21" s="1660">
        <v>7</v>
      </c>
      <c r="C21" s="1661"/>
      <c r="D21" s="1661"/>
      <c r="E21" s="1661"/>
      <c r="F21" s="1716" t="str">
        <f>IF('INGRESO DE DATOS'!A158&lt;&gt;"",'INGRESO DE DATOS'!A158,"")</f>
        <v/>
      </c>
      <c r="G21" s="1717"/>
      <c r="H21" s="1717"/>
      <c r="I21" s="1717"/>
      <c r="J21" s="1717"/>
      <c r="K21" s="1718"/>
      <c r="L21" s="1686"/>
      <c r="M21" s="1687"/>
      <c r="N21" s="1687"/>
      <c r="O21" s="1687"/>
      <c r="P21" s="1729"/>
      <c r="Q21" s="1716" t="str">
        <f>IF('INGRESO DE DATOS'!U158&lt;&gt;"",'INGRESO DE DATOS'!U158,"")</f>
        <v/>
      </c>
      <c r="R21" s="1717"/>
      <c r="S21" s="1717"/>
      <c r="T21" s="1717"/>
      <c r="U21" s="1717"/>
      <c r="V21" s="1718"/>
      <c r="W21" s="1683" t="str">
        <f>IF('INGRESO DE DATOS'!V158&lt;&gt;"",'INGRESO DE DATOS'!V158,"")</f>
        <v/>
      </c>
      <c r="X21" s="1684"/>
      <c r="Y21" s="1684"/>
      <c r="Z21" s="1684"/>
      <c r="AA21" s="1684"/>
      <c r="AB21" s="1685"/>
      <c r="AC21" s="1692"/>
      <c r="AD21" s="1693"/>
      <c r="AE21" s="1693"/>
      <c r="AF21" s="1693"/>
      <c r="AG21" s="1693"/>
      <c r="AH21" s="1693"/>
      <c r="AI21" s="1694"/>
      <c r="AJ21" s="1683" t="str">
        <f>IF(W21="","",W21)</f>
        <v/>
      </c>
      <c r="AK21" s="1684"/>
      <c r="AL21" s="1684"/>
      <c r="AM21" s="1684"/>
      <c r="AN21" s="1684"/>
      <c r="AO21" s="1684"/>
      <c r="AP21" s="1685"/>
      <c r="AQ21" s="1730" t="str">
        <f>IF(Q21="","",IF(Q21&lt;&gt;0,IF(Q21="N.D","N.D",(AJ21*VLOOKUP(Q21,$CZ$14:$DQ$30,10,FALSE)))))</f>
        <v/>
      </c>
      <c r="AR21" s="1687"/>
      <c r="AS21" s="1687"/>
      <c r="AT21" s="1687"/>
      <c r="AU21" s="1687"/>
      <c r="AV21" s="1688"/>
      <c r="AW21" s="1660">
        <v>29</v>
      </c>
      <c r="AX21" s="1661"/>
      <c r="AY21" s="1661"/>
      <c r="AZ21" s="1661"/>
      <c r="BA21" s="1716" t="str">
        <f>IF('INGRESO DE DATOS'!A184&lt;&gt;"",'INGRESO DE DATOS'!A184,"")</f>
        <v/>
      </c>
      <c r="BB21" s="1717"/>
      <c r="BC21" s="1717"/>
      <c r="BD21" s="1717"/>
      <c r="BE21" s="1717"/>
      <c r="BF21" s="1718"/>
      <c r="BG21" s="1686"/>
      <c r="BH21" s="1687"/>
      <c r="BI21" s="1687"/>
      <c r="BJ21" s="1687"/>
      <c r="BK21" s="1729"/>
      <c r="BL21" s="1716" t="str">
        <f>IF('INGRESO DE DATOS'!U184&lt;&gt;"",'INGRESO DE DATOS'!U184,"")</f>
        <v/>
      </c>
      <c r="BM21" s="1717"/>
      <c r="BN21" s="1717"/>
      <c r="BO21" s="1717"/>
      <c r="BP21" s="1717"/>
      <c r="BQ21" s="1718"/>
      <c r="BR21" s="1683" t="str">
        <f>IF('INGRESO DE DATOS'!V184&lt;&gt;"",'INGRESO DE DATOS'!V184,"")</f>
        <v/>
      </c>
      <c r="BS21" s="1684"/>
      <c r="BT21" s="1684"/>
      <c r="BU21" s="1684"/>
      <c r="BV21" s="1684"/>
      <c r="BW21" s="1685"/>
      <c r="BX21" s="1692"/>
      <c r="BY21" s="1693"/>
      <c r="BZ21" s="1693"/>
      <c r="CA21" s="1693"/>
      <c r="CB21" s="1693"/>
      <c r="CC21" s="1693"/>
      <c r="CD21" s="1694"/>
      <c r="CE21" s="1683" t="str">
        <f>IF(BR21="","",BR21)</f>
        <v/>
      </c>
      <c r="CF21" s="1684"/>
      <c r="CG21" s="1684"/>
      <c r="CH21" s="1684"/>
      <c r="CI21" s="1684"/>
      <c r="CJ21" s="1684"/>
      <c r="CK21" s="1685"/>
      <c r="CL21" s="1730" t="str">
        <f>IF(BL21="","",IF(BL21&lt;&gt;0,IF(BL21="N.D","N.D",(BR21*VLOOKUP(BL21,$CZ$14:$DQ$30,10,FALSE)))))</f>
        <v/>
      </c>
      <c r="CM21" s="1687"/>
      <c r="CN21" s="1687"/>
      <c r="CO21" s="1687"/>
      <c r="CP21" s="1687"/>
      <c r="CQ21" s="1687"/>
      <c r="CR21" s="1688"/>
      <c r="CZ21" s="1838" t="s">
        <v>314</v>
      </c>
      <c r="DA21" s="1838"/>
      <c r="DB21" s="1838"/>
      <c r="DC21" s="1838"/>
      <c r="DD21" s="1838"/>
      <c r="DE21" s="1838"/>
      <c r="DF21" s="1838"/>
      <c r="DG21" s="1838"/>
      <c r="DH21" s="1838"/>
      <c r="DI21" s="1842">
        <v>10</v>
      </c>
      <c r="DJ21" s="1842"/>
      <c r="DK21" s="1842"/>
      <c r="DL21" s="1842"/>
      <c r="DM21" s="1842"/>
      <c r="DN21" s="1842"/>
      <c r="DO21" s="1842"/>
      <c r="DP21" s="1842"/>
      <c r="DQ21" s="1842"/>
    </row>
    <row r="22" spans="2:121" ht="15.95" customHeight="1" thickTop="1" thickBot="1" x14ac:dyDescent="0.3">
      <c r="B22" s="1660">
        <v>8</v>
      </c>
      <c r="C22" s="1661"/>
      <c r="D22" s="1661"/>
      <c r="E22" s="1661"/>
      <c r="F22" s="1716" t="str">
        <f>IF('INGRESO DE DATOS'!A159&lt;&gt;"",'INGRESO DE DATOS'!A159,"")</f>
        <v/>
      </c>
      <c r="G22" s="1717"/>
      <c r="H22" s="1717"/>
      <c r="I22" s="1717"/>
      <c r="J22" s="1717"/>
      <c r="K22" s="1718"/>
      <c r="L22" s="1686"/>
      <c r="M22" s="1687"/>
      <c r="N22" s="1687"/>
      <c r="O22" s="1687"/>
      <c r="P22" s="1729"/>
      <c r="Q22" s="1716" t="str">
        <f>IF('INGRESO DE DATOS'!U159&lt;&gt;"",'INGRESO DE DATOS'!U159,"")</f>
        <v/>
      </c>
      <c r="R22" s="1717"/>
      <c r="S22" s="1717"/>
      <c r="T22" s="1717"/>
      <c r="U22" s="1717"/>
      <c r="V22" s="1718"/>
      <c r="W22" s="1683" t="str">
        <f>IF('INGRESO DE DATOS'!V159&lt;&gt;"",'INGRESO DE DATOS'!V159,"")</f>
        <v/>
      </c>
      <c r="X22" s="1684"/>
      <c r="Y22" s="1684"/>
      <c r="Z22" s="1684"/>
      <c r="AA22" s="1684"/>
      <c r="AB22" s="1685"/>
      <c r="AC22" s="1692"/>
      <c r="AD22" s="1693"/>
      <c r="AE22" s="1693"/>
      <c r="AF22" s="1693"/>
      <c r="AG22" s="1693"/>
      <c r="AH22" s="1693"/>
      <c r="AI22" s="1694"/>
      <c r="AJ22" s="1683" t="str">
        <f>IF(W22="","",W22)</f>
        <v/>
      </c>
      <c r="AK22" s="1684"/>
      <c r="AL22" s="1684"/>
      <c r="AM22" s="1684"/>
      <c r="AN22" s="1684"/>
      <c r="AO22" s="1684"/>
      <c r="AP22" s="1685"/>
      <c r="AQ22" s="1730" t="str">
        <f>IF(Q22="","",IF(Q22&lt;&gt;0,IF(Q22="N.D","N.D",(AJ22*VLOOKUP(Q22,$CZ$14:$DQ$30,10,FALSE)))))</f>
        <v/>
      </c>
      <c r="AR22" s="1687"/>
      <c r="AS22" s="1687"/>
      <c r="AT22" s="1687"/>
      <c r="AU22" s="1687"/>
      <c r="AV22" s="1688"/>
      <c r="AW22" s="1660">
        <v>30</v>
      </c>
      <c r="AX22" s="1661"/>
      <c r="AY22" s="1661"/>
      <c r="AZ22" s="1661"/>
      <c r="BA22" s="1716" t="str">
        <f>IF('INGRESO DE DATOS'!A185&lt;&gt;"",'INGRESO DE DATOS'!A185,"")</f>
        <v/>
      </c>
      <c r="BB22" s="1717"/>
      <c r="BC22" s="1717"/>
      <c r="BD22" s="1717"/>
      <c r="BE22" s="1717"/>
      <c r="BF22" s="1718"/>
      <c r="BG22" s="1686"/>
      <c r="BH22" s="1687"/>
      <c r="BI22" s="1687"/>
      <c r="BJ22" s="1687"/>
      <c r="BK22" s="1729"/>
      <c r="BL22" s="1716" t="str">
        <f>IF('INGRESO DE DATOS'!U185&lt;&gt;"",'INGRESO DE DATOS'!U185,"")</f>
        <v/>
      </c>
      <c r="BM22" s="1717"/>
      <c r="BN22" s="1717"/>
      <c r="BO22" s="1717"/>
      <c r="BP22" s="1717"/>
      <c r="BQ22" s="1718"/>
      <c r="BR22" s="1683" t="str">
        <f>IF('INGRESO DE DATOS'!V185&lt;&gt;"",'INGRESO DE DATOS'!V185,"")</f>
        <v/>
      </c>
      <c r="BS22" s="1684"/>
      <c r="BT22" s="1684"/>
      <c r="BU22" s="1684"/>
      <c r="BV22" s="1684"/>
      <c r="BW22" s="1685"/>
      <c r="BX22" s="1692"/>
      <c r="BY22" s="1693"/>
      <c r="BZ22" s="1693"/>
      <c r="CA22" s="1693"/>
      <c r="CB22" s="1693"/>
      <c r="CC22" s="1693"/>
      <c r="CD22" s="1694"/>
      <c r="CE22" s="1683" t="str">
        <f>IF(BR22="","",BR22)</f>
        <v/>
      </c>
      <c r="CF22" s="1684"/>
      <c r="CG22" s="1684"/>
      <c r="CH22" s="1684"/>
      <c r="CI22" s="1684"/>
      <c r="CJ22" s="1684"/>
      <c r="CK22" s="1685"/>
      <c r="CL22" s="1730" t="str">
        <f>IF(BL22="","",IF(BL22&lt;&gt;0,IF(BL22="N.D","N.D",(BR22*VLOOKUP(BL22,$CZ$14:$DQ$30,10,FALSE)))))</f>
        <v/>
      </c>
      <c r="CM22" s="1687"/>
      <c r="CN22" s="1687"/>
      <c r="CO22" s="1687"/>
      <c r="CP22" s="1687"/>
      <c r="CQ22" s="1687"/>
      <c r="CR22" s="1688"/>
      <c r="CZ22" s="1839" t="s">
        <v>315</v>
      </c>
      <c r="DA22" s="1839"/>
      <c r="DB22" s="1839"/>
      <c r="DC22" s="1839"/>
      <c r="DD22" s="1839"/>
      <c r="DE22" s="1839"/>
      <c r="DF22" s="1839"/>
      <c r="DG22" s="1839"/>
      <c r="DH22" s="1839"/>
      <c r="DI22" s="1842">
        <v>2</v>
      </c>
      <c r="DJ22" s="1842"/>
      <c r="DK22" s="1842"/>
      <c r="DL22" s="1842"/>
      <c r="DM22" s="1842"/>
      <c r="DN22" s="1842"/>
      <c r="DO22" s="1842"/>
      <c r="DP22" s="1842"/>
      <c r="DQ22" s="1842"/>
    </row>
    <row r="23" spans="2:121" ht="15.95" customHeight="1" thickTop="1" thickBot="1" x14ac:dyDescent="0.3">
      <c r="B23" s="1660">
        <v>9</v>
      </c>
      <c r="C23" s="1661"/>
      <c r="D23" s="1661"/>
      <c r="E23" s="1661"/>
      <c r="F23" s="1716" t="str">
        <f>IF('INGRESO DE DATOS'!A160&lt;&gt;"",'INGRESO DE DATOS'!A160,"")</f>
        <v/>
      </c>
      <c r="G23" s="1717"/>
      <c r="H23" s="1717"/>
      <c r="I23" s="1717"/>
      <c r="J23" s="1717"/>
      <c r="K23" s="1718"/>
      <c r="L23" s="1686"/>
      <c r="M23" s="1687"/>
      <c r="N23" s="1687"/>
      <c r="O23" s="1687"/>
      <c r="P23" s="1729"/>
      <c r="Q23" s="1716" t="str">
        <f>IF('INGRESO DE DATOS'!U160&lt;&gt;"",'INGRESO DE DATOS'!U160,"")</f>
        <v/>
      </c>
      <c r="R23" s="1717"/>
      <c r="S23" s="1717"/>
      <c r="T23" s="1717"/>
      <c r="U23" s="1717"/>
      <c r="V23" s="1718"/>
      <c r="W23" s="1683" t="str">
        <f>IF('INGRESO DE DATOS'!V160&lt;&gt;"",'INGRESO DE DATOS'!V160,"")</f>
        <v/>
      </c>
      <c r="X23" s="1684"/>
      <c r="Y23" s="1684"/>
      <c r="Z23" s="1684"/>
      <c r="AA23" s="1684"/>
      <c r="AB23" s="1685"/>
      <c r="AC23" s="1692"/>
      <c r="AD23" s="1693"/>
      <c r="AE23" s="1693"/>
      <c r="AF23" s="1693"/>
      <c r="AG23" s="1693"/>
      <c r="AH23" s="1693"/>
      <c r="AI23" s="1694"/>
      <c r="AJ23" s="1683" t="str">
        <f>IF(W23="","",W23)</f>
        <v/>
      </c>
      <c r="AK23" s="1684"/>
      <c r="AL23" s="1684"/>
      <c r="AM23" s="1684"/>
      <c r="AN23" s="1684"/>
      <c r="AO23" s="1684"/>
      <c r="AP23" s="1685"/>
      <c r="AQ23" s="1730" t="str">
        <f>IF(Q23="","",IF(Q23&lt;&gt;0,IF(Q23="N.D","N.D",(AJ23*VLOOKUP(Q23,$CZ$14:$DQ$30,10,FALSE)))))</f>
        <v/>
      </c>
      <c r="AR23" s="1687"/>
      <c r="AS23" s="1687"/>
      <c r="AT23" s="1687"/>
      <c r="AU23" s="1687"/>
      <c r="AV23" s="1688"/>
      <c r="AW23" s="1660">
        <v>31</v>
      </c>
      <c r="AX23" s="1661"/>
      <c r="AY23" s="1661"/>
      <c r="AZ23" s="1661"/>
      <c r="BA23" s="1716" t="str">
        <f>IF('INGRESO DE DATOS'!A186&lt;&gt;"",'INGRESO DE DATOS'!A186,"")</f>
        <v/>
      </c>
      <c r="BB23" s="1717"/>
      <c r="BC23" s="1717"/>
      <c r="BD23" s="1717"/>
      <c r="BE23" s="1717"/>
      <c r="BF23" s="1718"/>
      <c r="BG23" s="1686"/>
      <c r="BH23" s="1687"/>
      <c r="BI23" s="1687"/>
      <c r="BJ23" s="1687"/>
      <c r="BK23" s="1729"/>
      <c r="BL23" s="1716" t="str">
        <f>IF('INGRESO DE DATOS'!U186&lt;&gt;"",'INGRESO DE DATOS'!U186,"")</f>
        <v/>
      </c>
      <c r="BM23" s="1717"/>
      <c r="BN23" s="1717"/>
      <c r="BO23" s="1717"/>
      <c r="BP23" s="1717"/>
      <c r="BQ23" s="1718"/>
      <c r="BR23" s="1683" t="str">
        <f>IF('INGRESO DE DATOS'!V186&lt;&gt;"",'INGRESO DE DATOS'!V186,"")</f>
        <v/>
      </c>
      <c r="BS23" s="1684"/>
      <c r="BT23" s="1684"/>
      <c r="BU23" s="1684"/>
      <c r="BV23" s="1684"/>
      <c r="BW23" s="1685"/>
      <c r="BX23" s="1692"/>
      <c r="BY23" s="1693"/>
      <c r="BZ23" s="1693"/>
      <c r="CA23" s="1693"/>
      <c r="CB23" s="1693"/>
      <c r="CC23" s="1693"/>
      <c r="CD23" s="1694"/>
      <c r="CE23" s="1683" t="str">
        <f>IF(BR23="","",BR23)</f>
        <v/>
      </c>
      <c r="CF23" s="1684"/>
      <c r="CG23" s="1684"/>
      <c r="CH23" s="1684"/>
      <c r="CI23" s="1684"/>
      <c r="CJ23" s="1684"/>
      <c r="CK23" s="1685"/>
      <c r="CL23" s="1730" t="str">
        <f>IF(BL23="","",IF(BL23&lt;&gt;0,IF(BL23="N.D","N.D",(BR23*VLOOKUP(BL23,$CZ$14:$DQ$30,10,FALSE)))))</f>
        <v/>
      </c>
      <c r="CM23" s="1687"/>
      <c r="CN23" s="1687"/>
      <c r="CO23" s="1687"/>
      <c r="CP23" s="1687"/>
      <c r="CQ23" s="1687"/>
      <c r="CR23" s="1688"/>
      <c r="CZ23" s="1838" t="s">
        <v>316</v>
      </c>
      <c r="DA23" s="1838"/>
      <c r="DB23" s="1838"/>
      <c r="DC23" s="1838"/>
      <c r="DD23" s="1838"/>
      <c r="DE23" s="1838"/>
      <c r="DF23" s="1838"/>
      <c r="DG23" s="1838"/>
      <c r="DH23" s="1838"/>
      <c r="DI23" s="1842">
        <v>20</v>
      </c>
      <c r="DJ23" s="1842"/>
      <c r="DK23" s="1842"/>
      <c r="DL23" s="1842"/>
      <c r="DM23" s="1842"/>
      <c r="DN23" s="1842"/>
      <c r="DO23" s="1842"/>
      <c r="DP23" s="1842"/>
      <c r="DQ23" s="1842"/>
    </row>
    <row r="24" spans="2:121" ht="15.95" customHeight="1" thickTop="1" thickBot="1" x14ac:dyDescent="0.3">
      <c r="B24" s="1660">
        <v>10</v>
      </c>
      <c r="C24" s="1661"/>
      <c r="D24" s="1661"/>
      <c r="E24" s="1661"/>
      <c r="F24" s="1716" t="str">
        <f>IF('INGRESO DE DATOS'!A161&lt;&gt;"",'INGRESO DE DATOS'!A161,"")</f>
        <v/>
      </c>
      <c r="G24" s="1717"/>
      <c r="H24" s="1717"/>
      <c r="I24" s="1717"/>
      <c r="J24" s="1717"/>
      <c r="K24" s="1718"/>
      <c r="L24" s="1686"/>
      <c r="M24" s="1687"/>
      <c r="N24" s="1687"/>
      <c r="O24" s="1687"/>
      <c r="P24" s="1729"/>
      <c r="Q24" s="1716" t="str">
        <f>IF('INGRESO DE DATOS'!U161&lt;&gt;"",'INGRESO DE DATOS'!U161,"")</f>
        <v/>
      </c>
      <c r="R24" s="1717"/>
      <c r="S24" s="1717"/>
      <c r="T24" s="1717"/>
      <c r="U24" s="1717"/>
      <c r="V24" s="1718"/>
      <c r="W24" s="1683" t="str">
        <f>IF('INGRESO DE DATOS'!V161&lt;&gt;"",'INGRESO DE DATOS'!V161,"")</f>
        <v/>
      </c>
      <c r="X24" s="1684"/>
      <c r="Y24" s="1684"/>
      <c r="Z24" s="1684"/>
      <c r="AA24" s="1684"/>
      <c r="AB24" s="1685"/>
      <c r="AC24" s="1692"/>
      <c r="AD24" s="1693"/>
      <c r="AE24" s="1693"/>
      <c r="AF24" s="1693"/>
      <c r="AG24" s="1693"/>
      <c r="AH24" s="1693"/>
      <c r="AI24" s="1694"/>
      <c r="AJ24" s="1683" t="str">
        <f>IF(W24="","",W24)</f>
        <v/>
      </c>
      <c r="AK24" s="1684"/>
      <c r="AL24" s="1684"/>
      <c r="AM24" s="1684"/>
      <c r="AN24" s="1684"/>
      <c r="AO24" s="1684"/>
      <c r="AP24" s="1685"/>
      <c r="AQ24" s="1730" t="str">
        <f>IF(Q24="","",IF(Q24&lt;&gt;0,IF(Q24="N.D","N.D",(AJ24*VLOOKUP(Q24,$CZ$14:$DQ$30,10,FALSE)))))</f>
        <v/>
      </c>
      <c r="AR24" s="1687"/>
      <c r="AS24" s="1687"/>
      <c r="AT24" s="1687"/>
      <c r="AU24" s="1687"/>
      <c r="AV24" s="1688"/>
      <c r="AW24" s="1732" t="s">
        <v>53</v>
      </c>
      <c r="AX24" s="1733"/>
      <c r="AY24" s="1733"/>
      <c r="AZ24" s="1733"/>
      <c r="BA24" s="1733"/>
      <c r="BB24" s="1733"/>
      <c r="BC24" s="1733"/>
      <c r="BD24" s="1733"/>
      <c r="BE24" s="1733"/>
      <c r="BF24" s="1734"/>
      <c r="BG24" s="1692"/>
      <c r="BH24" s="1693"/>
      <c r="BI24" s="1693"/>
      <c r="BJ24" s="1693"/>
      <c r="BK24" s="1694"/>
      <c r="BL24" s="1692"/>
      <c r="BM24" s="1693"/>
      <c r="BN24" s="1693"/>
      <c r="BO24" s="1693"/>
      <c r="BP24" s="1693"/>
      <c r="BQ24" s="1694"/>
      <c r="BR24" s="1692"/>
      <c r="BS24" s="1693"/>
      <c r="BT24" s="1693"/>
      <c r="BU24" s="1693"/>
      <c r="BV24" s="1693"/>
      <c r="BW24" s="1694"/>
      <c r="BX24" s="1692"/>
      <c r="BY24" s="1693"/>
      <c r="BZ24" s="1693"/>
      <c r="CA24" s="1693"/>
      <c r="CB24" s="1693"/>
      <c r="CC24" s="1693"/>
      <c r="CD24" s="1694"/>
      <c r="CE24" s="1692"/>
      <c r="CF24" s="1693"/>
      <c r="CG24" s="1693"/>
      <c r="CH24" s="1693"/>
      <c r="CI24" s="1693"/>
      <c r="CJ24" s="1693"/>
      <c r="CK24" s="1694"/>
      <c r="CL24" s="1692"/>
      <c r="CM24" s="1693"/>
      <c r="CN24" s="1693"/>
      <c r="CO24" s="1693"/>
      <c r="CP24" s="1693"/>
      <c r="CQ24" s="1693"/>
      <c r="CR24" s="1731"/>
      <c r="CZ24" s="1839" t="s">
        <v>317</v>
      </c>
      <c r="DA24" s="1839"/>
      <c r="DB24" s="1839"/>
      <c r="DC24" s="1839"/>
      <c r="DD24" s="1839"/>
      <c r="DE24" s="1839"/>
      <c r="DF24" s="1839"/>
      <c r="DG24" s="1839"/>
      <c r="DH24" s="1839"/>
      <c r="DI24" s="1842">
        <v>25</v>
      </c>
      <c r="DJ24" s="1842"/>
      <c r="DK24" s="1842"/>
      <c r="DL24" s="1842"/>
      <c r="DM24" s="1842"/>
      <c r="DN24" s="1842"/>
      <c r="DO24" s="1842"/>
      <c r="DP24" s="1842"/>
      <c r="DQ24" s="1842"/>
    </row>
    <row r="25" spans="2:121" ht="15.95" customHeight="1" thickTop="1" thickBot="1" x14ac:dyDescent="0.3">
      <c r="B25" s="1660">
        <v>11</v>
      </c>
      <c r="C25" s="1661"/>
      <c r="D25" s="1661"/>
      <c r="E25" s="1661"/>
      <c r="F25" s="1716" t="str">
        <f>IF('INGRESO DE DATOS'!A162&lt;&gt;"",'INGRESO DE DATOS'!A162,"")</f>
        <v/>
      </c>
      <c r="G25" s="1717"/>
      <c r="H25" s="1717"/>
      <c r="I25" s="1717"/>
      <c r="J25" s="1717"/>
      <c r="K25" s="1718"/>
      <c r="L25" s="1686"/>
      <c r="M25" s="1687"/>
      <c r="N25" s="1687"/>
      <c r="O25" s="1687"/>
      <c r="P25" s="1729"/>
      <c r="Q25" s="1716" t="str">
        <f>IF('INGRESO DE DATOS'!U162&lt;&gt;"",'INGRESO DE DATOS'!U162,"")</f>
        <v/>
      </c>
      <c r="R25" s="1717"/>
      <c r="S25" s="1717"/>
      <c r="T25" s="1717"/>
      <c r="U25" s="1717"/>
      <c r="V25" s="1718"/>
      <c r="W25" s="1683" t="str">
        <f>IF('INGRESO DE DATOS'!V162&lt;&gt;"",'INGRESO DE DATOS'!V162,"")</f>
        <v/>
      </c>
      <c r="X25" s="1684"/>
      <c r="Y25" s="1684"/>
      <c r="Z25" s="1684"/>
      <c r="AA25" s="1684"/>
      <c r="AB25" s="1685"/>
      <c r="AC25" s="1692"/>
      <c r="AD25" s="1693"/>
      <c r="AE25" s="1693"/>
      <c r="AF25" s="1693"/>
      <c r="AG25" s="1693"/>
      <c r="AH25" s="1693"/>
      <c r="AI25" s="1694"/>
      <c r="AJ25" s="1683" t="str">
        <f>IF(W25="","",W25)</f>
        <v/>
      </c>
      <c r="AK25" s="1684"/>
      <c r="AL25" s="1684"/>
      <c r="AM25" s="1684"/>
      <c r="AN25" s="1684"/>
      <c r="AO25" s="1684"/>
      <c r="AP25" s="1685"/>
      <c r="AQ25" s="1730" t="str">
        <f>IF(Q25="","",IF(Q25&lt;&gt;0,IF(Q25="N.D","N.D",(AJ25*VLOOKUP(Q25,$CZ$14:$DQ$30,10,FALSE)))))</f>
        <v/>
      </c>
      <c r="AR25" s="1687"/>
      <c r="AS25" s="1687"/>
      <c r="AT25" s="1687"/>
      <c r="AU25" s="1687"/>
      <c r="AV25" s="1688"/>
      <c r="AW25" s="1660">
        <v>32</v>
      </c>
      <c r="AX25" s="1661"/>
      <c r="AY25" s="1661"/>
      <c r="AZ25" s="1661"/>
      <c r="BA25" s="1716" t="str">
        <f>IF('INGRESO DE DATOS'!A188&lt;&gt;"",'INGRESO DE DATOS'!A188,"")</f>
        <v/>
      </c>
      <c r="BB25" s="1717"/>
      <c r="BC25" s="1717"/>
      <c r="BD25" s="1717"/>
      <c r="BE25" s="1717"/>
      <c r="BF25" s="1718"/>
      <c r="BG25" s="1686"/>
      <c r="BH25" s="1687"/>
      <c r="BI25" s="1687"/>
      <c r="BJ25" s="1687"/>
      <c r="BK25" s="1729"/>
      <c r="BL25" s="1716" t="str">
        <f>IF('INGRESO DE DATOS'!U188&lt;&gt;"",'INGRESO DE DATOS'!U188,"")</f>
        <v/>
      </c>
      <c r="BM25" s="1717"/>
      <c r="BN25" s="1717"/>
      <c r="BO25" s="1717"/>
      <c r="BP25" s="1717"/>
      <c r="BQ25" s="1718"/>
      <c r="BR25" s="1683" t="str">
        <f>IF('INGRESO DE DATOS'!V188&lt;&gt;"",'INGRESO DE DATOS'!V188,"")</f>
        <v/>
      </c>
      <c r="BS25" s="1684"/>
      <c r="BT25" s="1684"/>
      <c r="BU25" s="1684"/>
      <c r="BV25" s="1684"/>
      <c r="BW25" s="1685"/>
      <c r="BX25" s="1692"/>
      <c r="BY25" s="1693"/>
      <c r="BZ25" s="1693"/>
      <c r="CA25" s="1693"/>
      <c r="CB25" s="1693"/>
      <c r="CC25" s="1693"/>
      <c r="CD25" s="1694"/>
      <c r="CE25" s="1683" t="str">
        <f>IF(BR25="","",BR25)</f>
        <v/>
      </c>
      <c r="CF25" s="1684"/>
      <c r="CG25" s="1684"/>
      <c r="CH25" s="1684"/>
      <c r="CI25" s="1684"/>
      <c r="CJ25" s="1684"/>
      <c r="CK25" s="1685"/>
      <c r="CL25" s="1730" t="str">
        <f>IF(BL25="","",IF(BL25&lt;&gt;0,IF(BL25="N.D","N.D",(BR25*VLOOKUP(BL25,$CZ$14:$DQ$30,10,FALSE)))))</f>
        <v/>
      </c>
      <c r="CM25" s="1687"/>
      <c r="CN25" s="1687"/>
      <c r="CO25" s="1687"/>
      <c r="CP25" s="1687"/>
      <c r="CQ25" s="1687"/>
      <c r="CR25" s="1688"/>
      <c r="CZ25" s="1838" t="s">
        <v>318</v>
      </c>
      <c r="DA25" s="1838"/>
      <c r="DB25" s="1838"/>
      <c r="DC25" s="1838"/>
      <c r="DD25" s="1838"/>
      <c r="DE25" s="1838"/>
      <c r="DF25" s="1838"/>
      <c r="DG25" s="1838"/>
      <c r="DH25" s="1838"/>
      <c r="DI25" s="1842">
        <v>30</v>
      </c>
      <c r="DJ25" s="1842"/>
      <c r="DK25" s="1842"/>
      <c r="DL25" s="1842"/>
      <c r="DM25" s="1842"/>
      <c r="DN25" s="1842"/>
      <c r="DO25" s="1842"/>
      <c r="DP25" s="1842"/>
      <c r="DQ25" s="1842"/>
    </row>
    <row r="26" spans="2:121" ht="15.95" customHeight="1" thickTop="1" thickBot="1" x14ac:dyDescent="0.3">
      <c r="B26" s="1732" t="s">
        <v>53</v>
      </c>
      <c r="C26" s="1733"/>
      <c r="D26" s="1733"/>
      <c r="E26" s="1733"/>
      <c r="F26" s="1733"/>
      <c r="G26" s="1733"/>
      <c r="H26" s="1733"/>
      <c r="I26" s="1733"/>
      <c r="J26" s="1733"/>
      <c r="K26" s="1734"/>
      <c r="L26" s="1692"/>
      <c r="M26" s="1693"/>
      <c r="N26" s="1693"/>
      <c r="O26" s="1693"/>
      <c r="P26" s="1694"/>
      <c r="Q26" s="1692"/>
      <c r="R26" s="1693"/>
      <c r="S26" s="1693"/>
      <c r="T26" s="1693"/>
      <c r="U26" s="1693"/>
      <c r="V26" s="1694"/>
      <c r="W26" s="1692"/>
      <c r="X26" s="1693"/>
      <c r="Y26" s="1693"/>
      <c r="Z26" s="1693"/>
      <c r="AA26" s="1693"/>
      <c r="AB26" s="1694"/>
      <c r="AC26" s="1692"/>
      <c r="AD26" s="1693"/>
      <c r="AE26" s="1693"/>
      <c r="AF26" s="1693"/>
      <c r="AG26" s="1693"/>
      <c r="AH26" s="1693"/>
      <c r="AI26" s="1694"/>
      <c r="AJ26" s="1692"/>
      <c r="AK26" s="1693"/>
      <c r="AL26" s="1693"/>
      <c r="AM26" s="1693"/>
      <c r="AN26" s="1693"/>
      <c r="AO26" s="1693"/>
      <c r="AP26" s="1694"/>
      <c r="AQ26" s="1692"/>
      <c r="AR26" s="1693"/>
      <c r="AS26" s="1693"/>
      <c r="AT26" s="1693"/>
      <c r="AU26" s="1693"/>
      <c r="AV26" s="1731"/>
      <c r="AW26" s="1712">
        <v>33</v>
      </c>
      <c r="AX26" s="1693"/>
      <c r="AY26" s="1693"/>
      <c r="AZ26" s="1694"/>
      <c r="BA26" s="1716" t="str">
        <f>IF('INGRESO DE DATOS'!A189&lt;&gt;"",'INGRESO DE DATOS'!A189,"")</f>
        <v/>
      </c>
      <c r="BB26" s="1717"/>
      <c r="BC26" s="1717"/>
      <c r="BD26" s="1717"/>
      <c r="BE26" s="1717"/>
      <c r="BF26" s="1718"/>
      <c r="BG26" s="1686"/>
      <c r="BH26" s="1687"/>
      <c r="BI26" s="1687"/>
      <c r="BJ26" s="1687"/>
      <c r="BK26" s="1729"/>
      <c r="BL26" s="1716" t="str">
        <f>IF('INGRESO DE DATOS'!U189&lt;&gt;"",'INGRESO DE DATOS'!U189,"")</f>
        <v/>
      </c>
      <c r="BM26" s="1717"/>
      <c r="BN26" s="1717"/>
      <c r="BO26" s="1717"/>
      <c r="BP26" s="1717"/>
      <c r="BQ26" s="1718"/>
      <c r="BR26" s="1683" t="str">
        <f>IF('INGRESO DE DATOS'!V189&lt;&gt;"",'INGRESO DE DATOS'!V189,"")</f>
        <v/>
      </c>
      <c r="BS26" s="1684"/>
      <c r="BT26" s="1684"/>
      <c r="BU26" s="1684"/>
      <c r="BV26" s="1684"/>
      <c r="BW26" s="1685"/>
      <c r="BX26" s="1692"/>
      <c r="BY26" s="1693"/>
      <c r="BZ26" s="1693"/>
      <c r="CA26" s="1693"/>
      <c r="CB26" s="1693"/>
      <c r="CC26" s="1693"/>
      <c r="CD26" s="1694"/>
      <c r="CE26" s="1683" t="str">
        <f>IF(BR26="","",BR26)</f>
        <v/>
      </c>
      <c r="CF26" s="1684"/>
      <c r="CG26" s="1684"/>
      <c r="CH26" s="1684"/>
      <c r="CI26" s="1684"/>
      <c r="CJ26" s="1684"/>
      <c r="CK26" s="1685"/>
      <c r="CL26" s="1730" t="str">
        <f>IF(BL26="","",IF(BL26&lt;&gt;0,IF(BL26="N.D","N.D",(BR26*VLOOKUP(BL26,$CZ$14:$DQ$30,10,FALSE)))))</f>
        <v/>
      </c>
      <c r="CM26" s="1687"/>
      <c r="CN26" s="1687"/>
      <c r="CO26" s="1687"/>
      <c r="CP26" s="1687"/>
      <c r="CQ26" s="1687"/>
      <c r="CR26" s="1688"/>
      <c r="CZ26" s="1839" t="s">
        <v>319</v>
      </c>
      <c r="DA26" s="1839"/>
      <c r="DB26" s="1839"/>
      <c r="DC26" s="1839"/>
      <c r="DD26" s="1839"/>
      <c r="DE26" s="1839"/>
      <c r="DF26" s="1839"/>
      <c r="DG26" s="1839"/>
      <c r="DH26" s="1839"/>
      <c r="DI26" s="1842">
        <v>5</v>
      </c>
      <c r="DJ26" s="1842"/>
      <c r="DK26" s="1842"/>
      <c r="DL26" s="1842"/>
      <c r="DM26" s="1842"/>
      <c r="DN26" s="1842"/>
      <c r="DO26" s="1842"/>
      <c r="DP26" s="1842"/>
      <c r="DQ26" s="1842"/>
    </row>
    <row r="27" spans="2:121" ht="15.95" customHeight="1" thickTop="1" thickBot="1" x14ac:dyDescent="0.3">
      <c r="B27" s="1660">
        <v>12</v>
      </c>
      <c r="C27" s="1661"/>
      <c r="D27" s="1661"/>
      <c r="E27" s="1661"/>
      <c r="F27" s="1716" t="str">
        <f>IF('INGRESO DE DATOS'!A164&lt;&gt;"",'INGRESO DE DATOS'!A164,"")</f>
        <v/>
      </c>
      <c r="G27" s="1717"/>
      <c r="H27" s="1717"/>
      <c r="I27" s="1717"/>
      <c r="J27" s="1717"/>
      <c r="K27" s="1718"/>
      <c r="L27" s="1686"/>
      <c r="M27" s="1687"/>
      <c r="N27" s="1687"/>
      <c r="O27" s="1687"/>
      <c r="P27" s="1729"/>
      <c r="Q27" s="1716" t="str">
        <f>IF('INGRESO DE DATOS'!U164&lt;&gt;"",'INGRESO DE DATOS'!U164,"")</f>
        <v/>
      </c>
      <c r="R27" s="1717"/>
      <c r="S27" s="1717"/>
      <c r="T27" s="1717"/>
      <c r="U27" s="1717"/>
      <c r="V27" s="1718"/>
      <c r="W27" s="1683" t="str">
        <f>IF('INGRESO DE DATOS'!V164&lt;&gt;"",'INGRESO DE DATOS'!V164,"")</f>
        <v/>
      </c>
      <c r="X27" s="1684"/>
      <c r="Y27" s="1684"/>
      <c r="Z27" s="1684"/>
      <c r="AA27" s="1684"/>
      <c r="AB27" s="1685"/>
      <c r="AC27" s="1692"/>
      <c r="AD27" s="1693"/>
      <c r="AE27" s="1693"/>
      <c r="AF27" s="1693"/>
      <c r="AG27" s="1693"/>
      <c r="AH27" s="1693"/>
      <c r="AI27" s="1694"/>
      <c r="AJ27" s="1683" t="str">
        <f>IF(W27="","",W27)</f>
        <v/>
      </c>
      <c r="AK27" s="1684"/>
      <c r="AL27" s="1684"/>
      <c r="AM27" s="1684"/>
      <c r="AN27" s="1684"/>
      <c r="AO27" s="1684"/>
      <c r="AP27" s="1685"/>
      <c r="AQ27" s="1730" t="str">
        <f>IF(Q27="","",IF(Q27&lt;&gt;0,IF(Q27="N.D","N.D",(AJ27*VLOOKUP(Q27,$CZ$14:$DQ$30,10,FALSE)))))</f>
        <v/>
      </c>
      <c r="AR27" s="1687"/>
      <c r="AS27" s="1687"/>
      <c r="AT27" s="1687"/>
      <c r="AU27" s="1687"/>
      <c r="AV27" s="1688"/>
      <c r="AW27" s="1660">
        <v>34</v>
      </c>
      <c r="AX27" s="1661"/>
      <c r="AY27" s="1661"/>
      <c r="AZ27" s="1661"/>
      <c r="BA27" s="1716" t="str">
        <f>IF('INGRESO DE DATOS'!A190&lt;&gt;"",'INGRESO DE DATOS'!A190,"")</f>
        <v/>
      </c>
      <c r="BB27" s="1717"/>
      <c r="BC27" s="1717"/>
      <c r="BD27" s="1717"/>
      <c r="BE27" s="1717"/>
      <c r="BF27" s="1718"/>
      <c r="BG27" s="1686"/>
      <c r="BH27" s="1687"/>
      <c r="BI27" s="1687"/>
      <c r="BJ27" s="1687"/>
      <c r="BK27" s="1729"/>
      <c r="BL27" s="1716" t="str">
        <f>IF('INGRESO DE DATOS'!U190&lt;&gt;"",'INGRESO DE DATOS'!U190,"")</f>
        <v/>
      </c>
      <c r="BM27" s="1717"/>
      <c r="BN27" s="1717"/>
      <c r="BO27" s="1717"/>
      <c r="BP27" s="1717"/>
      <c r="BQ27" s="1718"/>
      <c r="BR27" s="1683" t="str">
        <f>IF('INGRESO DE DATOS'!V190&lt;&gt;"",'INGRESO DE DATOS'!V190,"")</f>
        <v/>
      </c>
      <c r="BS27" s="1684"/>
      <c r="BT27" s="1684"/>
      <c r="BU27" s="1684"/>
      <c r="BV27" s="1684"/>
      <c r="BW27" s="1685"/>
      <c r="BX27" s="1692"/>
      <c r="BY27" s="1693"/>
      <c r="BZ27" s="1693"/>
      <c r="CA27" s="1693"/>
      <c r="CB27" s="1693"/>
      <c r="CC27" s="1693"/>
      <c r="CD27" s="1694"/>
      <c r="CE27" s="1683" t="str">
        <f>IF(BR27="","",BR27)</f>
        <v/>
      </c>
      <c r="CF27" s="1684"/>
      <c r="CG27" s="1684"/>
      <c r="CH27" s="1684"/>
      <c r="CI27" s="1684"/>
      <c r="CJ27" s="1684"/>
      <c r="CK27" s="1685"/>
      <c r="CL27" s="1730" t="str">
        <f>IF(BL27="","",IF(BL27&lt;&gt;0,IF(BL27="N.D","N.D",(BR27*VLOOKUP(BL27,$CZ$14:$DQ$30,10,FALSE)))))</f>
        <v/>
      </c>
      <c r="CM27" s="1687"/>
      <c r="CN27" s="1687"/>
      <c r="CO27" s="1687"/>
      <c r="CP27" s="1687"/>
      <c r="CQ27" s="1687"/>
      <c r="CR27" s="1688"/>
      <c r="CZ27" s="1838" t="s">
        <v>320</v>
      </c>
      <c r="DA27" s="1838"/>
      <c r="DB27" s="1838"/>
      <c r="DC27" s="1838"/>
      <c r="DD27" s="1838"/>
      <c r="DE27" s="1838"/>
      <c r="DF27" s="1838"/>
      <c r="DG27" s="1838"/>
      <c r="DH27" s="1838"/>
      <c r="DI27" s="1842">
        <v>50</v>
      </c>
      <c r="DJ27" s="1842"/>
      <c r="DK27" s="1842"/>
      <c r="DL27" s="1842"/>
      <c r="DM27" s="1842"/>
      <c r="DN27" s="1842"/>
      <c r="DO27" s="1842"/>
      <c r="DP27" s="1842"/>
      <c r="DQ27" s="1842"/>
    </row>
    <row r="28" spans="2:121" ht="15.95" customHeight="1" thickTop="1" thickBot="1" x14ac:dyDescent="0.3">
      <c r="B28" s="1660">
        <v>13</v>
      </c>
      <c r="C28" s="1661"/>
      <c r="D28" s="1661"/>
      <c r="E28" s="1661"/>
      <c r="F28" s="1716" t="str">
        <f>IF('INGRESO DE DATOS'!A165&lt;&gt;"",'INGRESO DE DATOS'!A165,"")</f>
        <v/>
      </c>
      <c r="G28" s="1717"/>
      <c r="H28" s="1717"/>
      <c r="I28" s="1717"/>
      <c r="J28" s="1717"/>
      <c r="K28" s="1718"/>
      <c r="L28" s="1686"/>
      <c r="M28" s="1687"/>
      <c r="N28" s="1687"/>
      <c r="O28" s="1687"/>
      <c r="P28" s="1729"/>
      <c r="Q28" s="1716" t="str">
        <f>IF('INGRESO DE DATOS'!U165&lt;&gt;"",'INGRESO DE DATOS'!U165,"")</f>
        <v/>
      </c>
      <c r="R28" s="1717"/>
      <c r="S28" s="1717"/>
      <c r="T28" s="1717"/>
      <c r="U28" s="1717"/>
      <c r="V28" s="1718"/>
      <c r="W28" s="1683" t="str">
        <f>IF('INGRESO DE DATOS'!V165&lt;&gt;"",'INGRESO DE DATOS'!V165,"")</f>
        <v/>
      </c>
      <c r="X28" s="1684"/>
      <c r="Y28" s="1684"/>
      <c r="Z28" s="1684"/>
      <c r="AA28" s="1684"/>
      <c r="AB28" s="1685"/>
      <c r="AC28" s="1692"/>
      <c r="AD28" s="1693"/>
      <c r="AE28" s="1693"/>
      <c r="AF28" s="1693"/>
      <c r="AG28" s="1693"/>
      <c r="AH28" s="1693"/>
      <c r="AI28" s="1694"/>
      <c r="AJ28" s="1683" t="str">
        <f>IF(W28="","",W28)</f>
        <v/>
      </c>
      <c r="AK28" s="1684"/>
      <c r="AL28" s="1684"/>
      <c r="AM28" s="1684"/>
      <c r="AN28" s="1684"/>
      <c r="AO28" s="1684"/>
      <c r="AP28" s="1685"/>
      <c r="AQ28" s="1730" t="str">
        <f>IF(Q28="","",IF(Q28&lt;&gt;0,IF(Q28="N.D","N.D",(AJ28*VLOOKUP(Q28,$CZ$14:$DQ$30,10,FALSE)))))</f>
        <v/>
      </c>
      <c r="AR28" s="1687"/>
      <c r="AS28" s="1687"/>
      <c r="AT28" s="1687"/>
      <c r="AU28" s="1687"/>
      <c r="AV28" s="1688"/>
      <c r="AW28" s="1660">
        <v>35</v>
      </c>
      <c r="AX28" s="1661"/>
      <c r="AY28" s="1661"/>
      <c r="AZ28" s="1661"/>
      <c r="BA28" s="1716" t="str">
        <f>IF('INGRESO DE DATOS'!A191&lt;&gt;"",'INGRESO DE DATOS'!A191,"")</f>
        <v/>
      </c>
      <c r="BB28" s="1717"/>
      <c r="BC28" s="1717"/>
      <c r="BD28" s="1717"/>
      <c r="BE28" s="1717"/>
      <c r="BF28" s="1718"/>
      <c r="BG28" s="1686"/>
      <c r="BH28" s="1687"/>
      <c r="BI28" s="1687"/>
      <c r="BJ28" s="1687"/>
      <c r="BK28" s="1729"/>
      <c r="BL28" s="1716" t="str">
        <f>IF('INGRESO DE DATOS'!U191&lt;&gt;"",'INGRESO DE DATOS'!U191,"")</f>
        <v/>
      </c>
      <c r="BM28" s="1717"/>
      <c r="BN28" s="1717"/>
      <c r="BO28" s="1717"/>
      <c r="BP28" s="1717"/>
      <c r="BQ28" s="1718"/>
      <c r="BR28" s="1683" t="str">
        <f>IF('INGRESO DE DATOS'!V191&lt;&gt;"",'INGRESO DE DATOS'!V191,"")</f>
        <v/>
      </c>
      <c r="BS28" s="1684"/>
      <c r="BT28" s="1684"/>
      <c r="BU28" s="1684"/>
      <c r="BV28" s="1684"/>
      <c r="BW28" s="1685"/>
      <c r="BX28" s="1692"/>
      <c r="BY28" s="1693"/>
      <c r="BZ28" s="1693"/>
      <c r="CA28" s="1693"/>
      <c r="CB28" s="1693"/>
      <c r="CC28" s="1693"/>
      <c r="CD28" s="1694"/>
      <c r="CE28" s="1683" t="str">
        <f>IF(BR28="","",BR28)</f>
        <v/>
      </c>
      <c r="CF28" s="1684"/>
      <c r="CG28" s="1684"/>
      <c r="CH28" s="1684"/>
      <c r="CI28" s="1684"/>
      <c r="CJ28" s="1684"/>
      <c r="CK28" s="1685"/>
      <c r="CL28" s="1730" t="str">
        <f>IF(BL28="","",IF(BL28&lt;&gt;0,IF(BL28="N.D","N.D",(BR28*VLOOKUP(BL28,$CZ$14:$DQ$30,10,FALSE)))))</f>
        <v/>
      </c>
      <c r="CM28" s="1687"/>
      <c r="CN28" s="1687"/>
      <c r="CO28" s="1687"/>
      <c r="CP28" s="1687"/>
      <c r="CQ28" s="1687"/>
      <c r="CR28" s="1688"/>
      <c r="CZ28" s="1839" t="s">
        <v>321</v>
      </c>
      <c r="DA28" s="1839"/>
      <c r="DB28" s="1839"/>
      <c r="DC28" s="1839"/>
      <c r="DD28" s="1839"/>
      <c r="DE28" s="1839"/>
      <c r="DF28" s="1839"/>
      <c r="DG28" s="1839"/>
      <c r="DH28" s="1839"/>
      <c r="DI28" s="1842">
        <v>12.5</v>
      </c>
      <c r="DJ28" s="1842"/>
      <c r="DK28" s="1842"/>
      <c r="DL28" s="1842"/>
      <c r="DM28" s="1842"/>
      <c r="DN28" s="1842"/>
      <c r="DO28" s="1842"/>
      <c r="DP28" s="1842"/>
      <c r="DQ28" s="1842"/>
    </row>
    <row r="29" spans="2:121" ht="15.95" customHeight="1" thickTop="1" thickBot="1" x14ac:dyDescent="0.3">
      <c r="B29" s="1660">
        <v>14</v>
      </c>
      <c r="C29" s="1661"/>
      <c r="D29" s="1661"/>
      <c r="E29" s="1661"/>
      <c r="F29" s="1716" t="str">
        <f>IF('INGRESO DE DATOS'!A166&lt;&gt;"",'INGRESO DE DATOS'!A166,"")</f>
        <v/>
      </c>
      <c r="G29" s="1717"/>
      <c r="H29" s="1717"/>
      <c r="I29" s="1717"/>
      <c r="J29" s="1717"/>
      <c r="K29" s="1718"/>
      <c r="L29" s="1686"/>
      <c r="M29" s="1687"/>
      <c r="N29" s="1687"/>
      <c r="O29" s="1687"/>
      <c r="P29" s="1729"/>
      <c r="Q29" s="1716" t="str">
        <f>IF('INGRESO DE DATOS'!U166&lt;&gt;"",'INGRESO DE DATOS'!U166,"")</f>
        <v/>
      </c>
      <c r="R29" s="1717"/>
      <c r="S29" s="1717"/>
      <c r="T29" s="1717"/>
      <c r="U29" s="1717"/>
      <c r="V29" s="1718"/>
      <c r="W29" s="1683" t="str">
        <f>IF('INGRESO DE DATOS'!V166&lt;&gt;"",'INGRESO DE DATOS'!V166,"")</f>
        <v/>
      </c>
      <c r="X29" s="1684"/>
      <c r="Y29" s="1684"/>
      <c r="Z29" s="1684"/>
      <c r="AA29" s="1684"/>
      <c r="AB29" s="1685"/>
      <c r="AC29" s="1692"/>
      <c r="AD29" s="1693"/>
      <c r="AE29" s="1693"/>
      <c r="AF29" s="1693"/>
      <c r="AG29" s="1693"/>
      <c r="AH29" s="1693"/>
      <c r="AI29" s="1694"/>
      <c r="AJ29" s="1683" t="str">
        <f>IF(W29="","",W29)</f>
        <v/>
      </c>
      <c r="AK29" s="1684"/>
      <c r="AL29" s="1684"/>
      <c r="AM29" s="1684"/>
      <c r="AN29" s="1684"/>
      <c r="AO29" s="1684"/>
      <c r="AP29" s="1685"/>
      <c r="AQ29" s="1730" t="str">
        <f>IF(Q29="","",IF(Q29&lt;&gt;0,IF(Q29="N.D","N.D",(AJ29*VLOOKUP(Q29,$CZ$14:$DQ$30,10,FALSE)))))</f>
        <v/>
      </c>
      <c r="AR29" s="1687"/>
      <c r="AS29" s="1687"/>
      <c r="AT29" s="1687"/>
      <c r="AU29" s="1687"/>
      <c r="AV29" s="1688"/>
      <c r="AW29" s="1660">
        <v>36</v>
      </c>
      <c r="AX29" s="1661"/>
      <c r="AY29" s="1661"/>
      <c r="AZ29" s="1661"/>
      <c r="BA29" s="1716" t="str">
        <f>IF('INGRESO DE DATOS'!A192&lt;&gt;"",'INGRESO DE DATOS'!A192,"")</f>
        <v/>
      </c>
      <c r="BB29" s="1717"/>
      <c r="BC29" s="1717"/>
      <c r="BD29" s="1717"/>
      <c r="BE29" s="1717"/>
      <c r="BF29" s="1718"/>
      <c r="BG29" s="1686"/>
      <c r="BH29" s="1687"/>
      <c r="BI29" s="1687"/>
      <c r="BJ29" s="1687"/>
      <c r="BK29" s="1729"/>
      <c r="BL29" s="1716" t="str">
        <f>IF('INGRESO DE DATOS'!U192&lt;&gt;"",'INGRESO DE DATOS'!U192,"")</f>
        <v/>
      </c>
      <c r="BM29" s="1717"/>
      <c r="BN29" s="1717"/>
      <c r="BO29" s="1717"/>
      <c r="BP29" s="1717"/>
      <c r="BQ29" s="1718"/>
      <c r="BR29" s="1683" t="str">
        <f>IF('INGRESO DE DATOS'!V192&lt;&gt;"",'INGRESO DE DATOS'!V192,"")</f>
        <v/>
      </c>
      <c r="BS29" s="1684"/>
      <c r="BT29" s="1684"/>
      <c r="BU29" s="1684"/>
      <c r="BV29" s="1684"/>
      <c r="BW29" s="1685"/>
      <c r="BX29" s="1692"/>
      <c r="BY29" s="1693"/>
      <c r="BZ29" s="1693"/>
      <c r="CA29" s="1693"/>
      <c r="CB29" s="1693"/>
      <c r="CC29" s="1693"/>
      <c r="CD29" s="1694"/>
      <c r="CE29" s="1683" t="str">
        <f>IF(BR29="","",BR29)</f>
        <v/>
      </c>
      <c r="CF29" s="1684"/>
      <c r="CG29" s="1684"/>
      <c r="CH29" s="1684"/>
      <c r="CI29" s="1684"/>
      <c r="CJ29" s="1684"/>
      <c r="CK29" s="1685"/>
      <c r="CL29" s="1730" t="str">
        <f>IF(BL29="","",IF(BL29&lt;&gt;0,IF(BL29="N.D","N.D",(BR29*VLOOKUP(BL29,$CZ$14:$DQ$30,10,FALSE)))))</f>
        <v/>
      </c>
      <c r="CM29" s="1687"/>
      <c r="CN29" s="1687"/>
      <c r="CO29" s="1687"/>
      <c r="CP29" s="1687"/>
      <c r="CQ29" s="1687"/>
      <c r="CR29" s="1688"/>
      <c r="CZ29" s="1839" t="s">
        <v>322</v>
      </c>
      <c r="DA29" s="1839"/>
      <c r="DB29" s="1839"/>
      <c r="DC29" s="1839"/>
      <c r="DD29" s="1839"/>
      <c r="DE29" s="1839"/>
      <c r="DF29" s="1839"/>
      <c r="DG29" s="1839"/>
      <c r="DH29" s="1839"/>
      <c r="DI29" s="1842">
        <v>5</v>
      </c>
      <c r="DJ29" s="1842"/>
      <c r="DK29" s="1842"/>
      <c r="DL29" s="1842"/>
      <c r="DM29" s="1842"/>
      <c r="DN29" s="1842"/>
      <c r="DO29" s="1842"/>
      <c r="DP29" s="1842"/>
      <c r="DQ29" s="1842"/>
    </row>
    <row r="30" spans="2:121" ht="15.95" customHeight="1" thickTop="1" thickBot="1" x14ac:dyDescent="0.3">
      <c r="B30" s="1660">
        <v>15</v>
      </c>
      <c r="C30" s="1661"/>
      <c r="D30" s="1661"/>
      <c r="E30" s="1661"/>
      <c r="F30" s="1716" t="str">
        <f>IF('INGRESO DE DATOS'!A167&lt;&gt;"",'INGRESO DE DATOS'!A167,"")</f>
        <v/>
      </c>
      <c r="G30" s="1717"/>
      <c r="H30" s="1717"/>
      <c r="I30" s="1717"/>
      <c r="J30" s="1717"/>
      <c r="K30" s="1718"/>
      <c r="L30" s="1686"/>
      <c r="M30" s="1687"/>
      <c r="N30" s="1687"/>
      <c r="O30" s="1687"/>
      <c r="P30" s="1729"/>
      <c r="Q30" s="1716" t="str">
        <f>IF('INGRESO DE DATOS'!U167&lt;&gt;"",'INGRESO DE DATOS'!U167,"")</f>
        <v/>
      </c>
      <c r="R30" s="1717"/>
      <c r="S30" s="1717"/>
      <c r="T30" s="1717"/>
      <c r="U30" s="1717"/>
      <c r="V30" s="1718"/>
      <c r="W30" s="1683" t="str">
        <f>IF('INGRESO DE DATOS'!V167&lt;&gt;"",'INGRESO DE DATOS'!V167,"")</f>
        <v/>
      </c>
      <c r="X30" s="1684"/>
      <c r="Y30" s="1684"/>
      <c r="Z30" s="1684"/>
      <c r="AA30" s="1684"/>
      <c r="AB30" s="1685"/>
      <c r="AC30" s="1692"/>
      <c r="AD30" s="1693"/>
      <c r="AE30" s="1693"/>
      <c r="AF30" s="1693"/>
      <c r="AG30" s="1693"/>
      <c r="AH30" s="1693"/>
      <c r="AI30" s="1694"/>
      <c r="AJ30" s="1683" t="str">
        <f>IF(W30="","",W30)</f>
        <v/>
      </c>
      <c r="AK30" s="1684"/>
      <c r="AL30" s="1684"/>
      <c r="AM30" s="1684"/>
      <c r="AN30" s="1684"/>
      <c r="AO30" s="1684"/>
      <c r="AP30" s="1685"/>
      <c r="AQ30" s="1730" t="str">
        <f>IF(Q30="","",IF(Q30&lt;&gt;0,IF(Q30="N.D","N.D",(AJ30*VLOOKUP(Q30,$CZ$14:$DQ$30,10,FALSE)))))</f>
        <v/>
      </c>
      <c r="AR30" s="1687"/>
      <c r="AS30" s="1687"/>
      <c r="AT30" s="1687"/>
      <c r="AU30" s="1687"/>
      <c r="AV30" s="1688"/>
      <c r="AW30" s="1732" t="s">
        <v>53</v>
      </c>
      <c r="AX30" s="1733"/>
      <c r="AY30" s="1733"/>
      <c r="AZ30" s="1733"/>
      <c r="BA30" s="1733"/>
      <c r="BB30" s="1733"/>
      <c r="BC30" s="1733"/>
      <c r="BD30" s="1733"/>
      <c r="BE30" s="1733"/>
      <c r="BF30" s="1734"/>
      <c r="BG30" s="1692"/>
      <c r="BH30" s="1693"/>
      <c r="BI30" s="1693"/>
      <c r="BJ30" s="1693"/>
      <c r="BK30" s="1694"/>
      <c r="BL30" s="1692"/>
      <c r="BM30" s="1693"/>
      <c r="BN30" s="1693"/>
      <c r="BO30" s="1693"/>
      <c r="BP30" s="1693"/>
      <c r="BQ30" s="1694"/>
      <c r="BR30" s="1692"/>
      <c r="BS30" s="1693"/>
      <c r="BT30" s="1693"/>
      <c r="BU30" s="1693"/>
      <c r="BV30" s="1693"/>
      <c r="BW30" s="1694"/>
      <c r="BX30" s="1692"/>
      <c r="BY30" s="1693"/>
      <c r="BZ30" s="1693"/>
      <c r="CA30" s="1693"/>
      <c r="CB30" s="1693"/>
      <c r="CC30" s="1693"/>
      <c r="CD30" s="1694"/>
      <c r="CE30" s="1692"/>
      <c r="CF30" s="1693"/>
      <c r="CG30" s="1693"/>
      <c r="CH30" s="1693"/>
      <c r="CI30" s="1693"/>
      <c r="CJ30" s="1693"/>
      <c r="CK30" s="1694"/>
      <c r="CL30" s="1692"/>
      <c r="CM30" s="1693"/>
      <c r="CN30" s="1693"/>
      <c r="CO30" s="1693"/>
      <c r="CP30" s="1693"/>
      <c r="CQ30" s="1693"/>
      <c r="CR30" s="1731"/>
      <c r="CZ30" s="1839" t="s">
        <v>101</v>
      </c>
      <c r="DA30" s="1839"/>
      <c r="DB30" s="1839"/>
      <c r="DC30" s="1839"/>
      <c r="DD30" s="1839"/>
      <c r="DE30" s="1839"/>
      <c r="DF30" s="1839"/>
      <c r="DG30" s="1839"/>
      <c r="DH30" s="1839"/>
      <c r="DI30" s="1842">
        <v>1</v>
      </c>
      <c r="DJ30" s="1842"/>
      <c r="DK30" s="1842"/>
      <c r="DL30" s="1842"/>
      <c r="DM30" s="1842"/>
      <c r="DN30" s="1842"/>
      <c r="DO30" s="1842"/>
      <c r="DP30" s="1842"/>
      <c r="DQ30" s="1842"/>
    </row>
    <row r="31" spans="2:121" ht="15.95" customHeight="1" thickTop="1" x14ac:dyDescent="0.2">
      <c r="B31" s="1660">
        <v>16</v>
      </c>
      <c r="C31" s="1661"/>
      <c r="D31" s="1661"/>
      <c r="E31" s="1661"/>
      <c r="F31" s="1716" t="str">
        <f>IF('INGRESO DE DATOS'!A168&lt;&gt;"",'INGRESO DE DATOS'!A168,"")</f>
        <v/>
      </c>
      <c r="G31" s="1717"/>
      <c r="H31" s="1717"/>
      <c r="I31" s="1717"/>
      <c r="J31" s="1717"/>
      <c r="K31" s="1718"/>
      <c r="L31" s="1686"/>
      <c r="M31" s="1687"/>
      <c r="N31" s="1687"/>
      <c r="O31" s="1687"/>
      <c r="P31" s="1729"/>
      <c r="Q31" s="1716" t="str">
        <f>IF('INGRESO DE DATOS'!U168&lt;&gt;"",'INGRESO DE DATOS'!U168,"")</f>
        <v/>
      </c>
      <c r="R31" s="1717"/>
      <c r="S31" s="1717"/>
      <c r="T31" s="1717"/>
      <c r="U31" s="1717"/>
      <c r="V31" s="1718"/>
      <c r="W31" s="1683" t="str">
        <f>IF('INGRESO DE DATOS'!V168&lt;&gt;"",'INGRESO DE DATOS'!V168,"")</f>
        <v/>
      </c>
      <c r="X31" s="1684"/>
      <c r="Y31" s="1684"/>
      <c r="Z31" s="1684"/>
      <c r="AA31" s="1684"/>
      <c r="AB31" s="1685"/>
      <c r="AC31" s="1692"/>
      <c r="AD31" s="1693"/>
      <c r="AE31" s="1693"/>
      <c r="AF31" s="1693"/>
      <c r="AG31" s="1693"/>
      <c r="AH31" s="1693"/>
      <c r="AI31" s="1694"/>
      <c r="AJ31" s="1683" t="str">
        <f>IF(W31="","",W31)</f>
        <v/>
      </c>
      <c r="AK31" s="1684"/>
      <c r="AL31" s="1684"/>
      <c r="AM31" s="1684"/>
      <c r="AN31" s="1684"/>
      <c r="AO31" s="1684"/>
      <c r="AP31" s="1685"/>
      <c r="AQ31" s="1730" t="str">
        <f>IF(Q31="","",IF(Q31&lt;&gt;0,IF(Q31="N.D","N.D",(AJ31*VLOOKUP(Q31,$CZ$14:$DQ$30,10,FALSE)))))</f>
        <v/>
      </c>
      <c r="AR31" s="1687"/>
      <c r="AS31" s="1687"/>
      <c r="AT31" s="1687"/>
      <c r="AU31" s="1687"/>
      <c r="AV31" s="1688"/>
      <c r="AW31" s="1660">
        <v>37</v>
      </c>
      <c r="AX31" s="1661"/>
      <c r="AY31" s="1661"/>
      <c r="AZ31" s="1661"/>
      <c r="BA31" s="1716" t="str">
        <f>IF('INGRESO DE DATOS'!A194&lt;&gt;"",'INGRESO DE DATOS'!A194,"")</f>
        <v/>
      </c>
      <c r="BB31" s="1717"/>
      <c r="BC31" s="1717"/>
      <c r="BD31" s="1717"/>
      <c r="BE31" s="1717"/>
      <c r="BF31" s="1718"/>
      <c r="BG31" s="1686"/>
      <c r="BH31" s="1687"/>
      <c r="BI31" s="1687"/>
      <c r="BJ31" s="1687"/>
      <c r="BK31" s="1729"/>
      <c r="BL31" s="1716" t="str">
        <f>IF('INGRESO DE DATOS'!U194&lt;&gt;"",'INGRESO DE DATOS'!U194,"")</f>
        <v/>
      </c>
      <c r="BM31" s="1717"/>
      <c r="BN31" s="1717"/>
      <c r="BO31" s="1717"/>
      <c r="BP31" s="1717"/>
      <c r="BQ31" s="1718"/>
      <c r="BR31" s="1683" t="str">
        <f>IF('INGRESO DE DATOS'!V194&lt;&gt;"",'INGRESO DE DATOS'!V194,"")</f>
        <v/>
      </c>
      <c r="BS31" s="1684"/>
      <c r="BT31" s="1684"/>
      <c r="BU31" s="1684"/>
      <c r="BV31" s="1684"/>
      <c r="BW31" s="1685"/>
      <c r="BX31" s="1692"/>
      <c r="BY31" s="1693"/>
      <c r="BZ31" s="1693"/>
      <c r="CA31" s="1693"/>
      <c r="CB31" s="1693"/>
      <c r="CC31" s="1693"/>
      <c r="CD31" s="1694"/>
      <c r="CE31" s="1683" t="str">
        <f>IF(BR31="","",BR31)</f>
        <v/>
      </c>
      <c r="CF31" s="1684"/>
      <c r="CG31" s="1684"/>
      <c r="CH31" s="1684"/>
      <c r="CI31" s="1684"/>
      <c r="CJ31" s="1684"/>
      <c r="CK31" s="1685"/>
      <c r="CL31" s="1730" t="str">
        <f>IF(BL31="","",IF(BL31&lt;&gt;0,IF(BL31="N.D","N.D",(BR31*VLOOKUP(BL31,$CZ$14:$DQ$30,10,FALSE)))))</f>
        <v/>
      </c>
      <c r="CM31" s="1687"/>
      <c r="CN31" s="1687"/>
      <c r="CO31" s="1687"/>
      <c r="CP31" s="1687"/>
      <c r="CQ31" s="1687"/>
      <c r="CR31" s="1688"/>
    </row>
    <row r="32" spans="2:121" ht="15.95" customHeight="1" x14ac:dyDescent="0.2">
      <c r="B32" s="1732" t="s">
        <v>53</v>
      </c>
      <c r="C32" s="1733"/>
      <c r="D32" s="1733"/>
      <c r="E32" s="1733"/>
      <c r="F32" s="1733"/>
      <c r="G32" s="1733"/>
      <c r="H32" s="1733"/>
      <c r="I32" s="1733"/>
      <c r="J32" s="1733"/>
      <c r="K32" s="1734"/>
      <c r="L32" s="1692"/>
      <c r="M32" s="1693"/>
      <c r="N32" s="1693"/>
      <c r="O32" s="1693"/>
      <c r="P32" s="1694"/>
      <c r="Q32" s="1692"/>
      <c r="R32" s="1693"/>
      <c r="S32" s="1693"/>
      <c r="T32" s="1693"/>
      <c r="U32" s="1693"/>
      <c r="V32" s="1694"/>
      <c r="W32" s="1692"/>
      <c r="X32" s="1693"/>
      <c r="Y32" s="1693"/>
      <c r="Z32" s="1693"/>
      <c r="AA32" s="1693"/>
      <c r="AB32" s="1694"/>
      <c r="AC32" s="1692"/>
      <c r="AD32" s="1693"/>
      <c r="AE32" s="1693"/>
      <c r="AF32" s="1693"/>
      <c r="AG32" s="1693"/>
      <c r="AH32" s="1693"/>
      <c r="AI32" s="1694"/>
      <c r="AJ32" s="1692"/>
      <c r="AK32" s="1693"/>
      <c r="AL32" s="1693"/>
      <c r="AM32" s="1693"/>
      <c r="AN32" s="1693"/>
      <c r="AO32" s="1693"/>
      <c r="AP32" s="1694"/>
      <c r="AQ32" s="1692"/>
      <c r="AR32" s="1693"/>
      <c r="AS32" s="1693"/>
      <c r="AT32" s="1693"/>
      <c r="AU32" s="1693"/>
      <c r="AV32" s="1731"/>
      <c r="AW32" s="1712">
        <v>38</v>
      </c>
      <c r="AX32" s="1693"/>
      <c r="AY32" s="1693"/>
      <c r="AZ32" s="1694"/>
      <c r="BA32" s="1716" t="str">
        <f>IF('INGRESO DE DATOS'!A195&lt;&gt;"",'INGRESO DE DATOS'!A195,"")</f>
        <v/>
      </c>
      <c r="BB32" s="1717"/>
      <c r="BC32" s="1717"/>
      <c r="BD32" s="1717"/>
      <c r="BE32" s="1717"/>
      <c r="BF32" s="1718"/>
      <c r="BG32" s="1686"/>
      <c r="BH32" s="1687"/>
      <c r="BI32" s="1687"/>
      <c r="BJ32" s="1687"/>
      <c r="BK32" s="1729"/>
      <c r="BL32" s="1716" t="str">
        <f>IF('INGRESO DE DATOS'!U195&lt;&gt;"",'INGRESO DE DATOS'!U195,"")</f>
        <v/>
      </c>
      <c r="BM32" s="1717"/>
      <c r="BN32" s="1717"/>
      <c r="BO32" s="1717"/>
      <c r="BP32" s="1717"/>
      <c r="BQ32" s="1718"/>
      <c r="BR32" s="1683" t="str">
        <f>IF('INGRESO DE DATOS'!V195&lt;&gt;"",'INGRESO DE DATOS'!V195,"")</f>
        <v/>
      </c>
      <c r="BS32" s="1684"/>
      <c r="BT32" s="1684"/>
      <c r="BU32" s="1684"/>
      <c r="BV32" s="1684"/>
      <c r="BW32" s="1685"/>
      <c r="BX32" s="1692"/>
      <c r="BY32" s="1693"/>
      <c r="BZ32" s="1693"/>
      <c r="CA32" s="1693"/>
      <c r="CB32" s="1693"/>
      <c r="CC32" s="1693"/>
      <c r="CD32" s="1694"/>
      <c r="CE32" s="1683" t="str">
        <f>IF(BR32="","",BR32)</f>
        <v/>
      </c>
      <c r="CF32" s="1684"/>
      <c r="CG32" s="1684"/>
      <c r="CH32" s="1684"/>
      <c r="CI32" s="1684"/>
      <c r="CJ32" s="1684"/>
      <c r="CK32" s="1685"/>
      <c r="CL32" s="1730" t="str">
        <f>IF(BL32="","",IF(BL32&lt;&gt;0,IF(BL32="N.D","N.D",(BR32*VLOOKUP(BL32,$CZ$14:$DQ$30,10,FALSE)))))</f>
        <v/>
      </c>
      <c r="CM32" s="1687"/>
      <c r="CN32" s="1687"/>
      <c r="CO32" s="1687"/>
      <c r="CP32" s="1687"/>
      <c r="CQ32" s="1687"/>
      <c r="CR32" s="1688"/>
    </row>
    <row r="33" spans="2:119" ht="15.95" customHeight="1" x14ac:dyDescent="0.2">
      <c r="B33" s="1660">
        <v>17</v>
      </c>
      <c r="C33" s="1661"/>
      <c r="D33" s="1661"/>
      <c r="E33" s="1661"/>
      <c r="F33" s="1716" t="str">
        <f>IF('INGRESO DE DATOS'!A170&lt;&gt;"",'INGRESO DE DATOS'!A170,"")</f>
        <v/>
      </c>
      <c r="G33" s="1717"/>
      <c r="H33" s="1717"/>
      <c r="I33" s="1717"/>
      <c r="J33" s="1717"/>
      <c r="K33" s="1718"/>
      <c r="L33" s="1686"/>
      <c r="M33" s="1687"/>
      <c r="N33" s="1687"/>
      <c r="O33" s="1687"/>
      <c r="P33" s="1729"/>
      <c r="Q33" s="1716" t="str">
        <f>IF('INGRESO DE DATOS'!U170&lt;&gt;"",'INGRESO DE DATOS'!U170,"")</f>
        <v/>
      </c>
      <c r="R33" s="1717"/>
      <c r="S33" s="1717"/>
      <c r="T33" s="1717"/>
      <c r="U33" s="1717"/>
      <c r="V33" s="1718"/>
      <c r="W33" s="1683" t="str">
        <f>IF('INGRESO DE DATOS'!V170&lt;&gt;"",'INGRESO DE DATOS'!V170,"")</f>
        <v/>
      </c>
      <c r="X33" s="1684"/>
      <c r="Y33" s="1684"/>
      <c r="Z33" s="1684"/>
      <c r="AA33" s="1684"/>
      <c r="AB33" s="1685"/>
      <c r="AC33" s="1692"/>
      <c r="AD33" s="1693"/>
      <c r="AE33" s="1693"/>
      <c r="AF33" s="1693"/>
      <c r="AG33" s="1693"/>
      <c r="AH33" s="1693"/>
      <c r="AI33" s="1694"/>
      <c r="AJ33" s="1683" t="str">
        <f>IF(W33="","",W33)</f>
        <v/>
      </c>
      <c r="AK33" s="1684"/>
      <c r="AL33" s="1684"/>
      <c r="AM33" s="1684"/>
      <c r="AN33" s="1684"/>
      <c r="AO33" s="1684"/>
      <c r="AP33" s="1685"/>
      <c r="AQ33" s="1730" t="str">
        <f>IF(Q33="","",IF(Q33&lt;&gt;0,IF(Q33="N.D","N.D",(AJ33*VLOOKUP(Q33,$CZ$14:$DQ$30,10,FALSE)))))</f>
        <v/>
      </c>
      <c r="AR33" s="1687"/>
      <c r="AS33" s="1687"/>
      <c r="AT33" s="1687"/>
      <c r="AU33" s="1687"/>
      <c r="AV33" s="1688"/>
      <c r="AW33" s="1660">
        <v>39</v>
      </c>
      <c r="AX33" s="1661"/>
      <c r="AY33" s="1661"/>
      <c r="AZ33" s="1661"/>
      <c r="BA33" s="1716" t="str">
        <f>IF('INGRESO DE DATOS'!A196&lt;&gt;"",'INGRESO DE DATOS'!A196,"")</f>
        <v/>
      </c>
      <c r="BB33" s="1717"/>
      <c r="BC33" s="1717"/>
      <c r="BD33" s="1717"/>
      <c r="BE33" s="1717"/>
      <c r="BF33" s="1718"/>
      <c r="BG33" s="1686"/>
      <c r="BH33" s="1687"/>
      <c r="BI33" s="1687"/>
      <c r="BJ33" s="1687"/>
      <c r="BK33" s="1729"/>
      <c r="BL33" s="1716" t="str">
        <f>IF('INGRESO DE DATOS'!U196&lt;&gt;"",'INGRESO DE DATOS'!U196,"")</f>
        <v/>
      </c>
      <c r="BM33" s="1717"/>
      <c r="BN33" s="1717"/>
      <c r="BO33" s="1717"/>
      <c r="BP33" s="1717"/>
      <c r="BQ33" s="1718"/>
      <c r="BR33" s="1683" t="str">
        <f>IF('INGRESO DE DATOS'!V196&lt;&gt;"",'INGRESO DE DATOS'!V196,"")</f>
        <v/>
      </c>
      <c r="BS33" s="1684"/>
      <c r="BT33" s="1684"/>
      <c r="BU33" s="1684"/>
      <c r="BV33" s="1684"/>
      <c r="BW33" s="1685"/>
      <c r="BX33" s="1692"/>
      <c r="BY33" s="1693"/>
      <c r="BZ33" s="1693"/>
      <c r="CA33" s="1693"/>
      <c r="CB33" s="1693"/>
      <c r="CC33" s="1693"/>
      <c r="CD33" s="1694"/>
      <c r="CE33" s="1683" t="str">
        <f>IF(BR33="","",BR33)</f>
        <v/>
      </c>
      <c r="CF33" s="1684"/>
      <c r="CG33" s="1684"/>
      <c r="CH33" s="1684"/>
      <c r="CI33" s="1684"/>
      <c r="CJ33" s="1684"/>
      <c r="CK33" s="1685"/>
      <c r="CL33" s="1730" t="str">
        <f>IF(BL33="","",IF(BL33&lt;&gt;0,IF(BL33="N.D","N.D",(BR33*VLOOKUP(BL33,$CZ$14:$DQ$30,10,FALSE)))))</f>
        <v/>
      </c>
      <c r="CM33" s="1687"/>
      <c r="CN33" s="1687"/>
      <c r="CO33" s="1687"/>
      <c r="CP33" s="1687"/>
      <c r="CQ33" s="1687"/>
      <c r="CR33" s="1688"/>
    </row>
    <row r="34" spans="2:119" ht="15.95" customHeight="1" x14ac:dyDescent="0.2">
      <c r="B34" s="1660">
        <v>18</v>
      </c>
      <c r="C34" s="1661"/>
      <c r="D34" s="1661"/>
      <c r="E34" s="1661"/>
      <c r="F34" s="1716" t="str">
        <f>IF('INGRESO DE DATOS'!A171&lt;&gt;"",'INGRESO DE DATOS'!A171,"")</f>
        <v/>
      </c>
      <c r="G34" s="1717"/>
      <c r="H34" s="1717"/>
      <c r="I34" s="1717"/>
      <c r="J34" s="1717"/>
      <c r="K34" s="1718"/>
      <c r="L34" s="1686"/>
      <c r="M34" s="1687"/>
      <c r="N34" s="1687"/>
      <c r="O34" s="1687"/>
      <c r="P34" s="1729"/>
      <c r="Q34" s="1716" t="str">
        <f>IF('INGRESO DE DATOS'!U171&lt;&gt;"",'INGRESO DE DATOS'!U171,"")</f>
        <v/>
      </c>
      <c r="R34" s="1717"/>
      <c r="S34" s="1717"/>
      <c r="T34" s="1717"/>
      <c r="U34" s="1717"/>
      <c r="V34" s="1718"/>
      <c r="W34" s="1683" t="str">
        <f>IF('INGRESO DE DATOS'!V171&lt;&gt;"",'INGRESO DE DATOS'!V171,"")</f>
        <v/>
      </c>
      <c r="X34" s="1684"/>
      <c r="Y34" s="1684"/>
      <c r="Z34" s="1684"/>
      <c r="AA34" s="1684"/>
      <c r="AB34" s="1685"/>
      <c r="AC34" s="1692"/>
      <c r="AD34" s="1693"/>
      <c r="AE34" s="1693"/>
      <c r="AF34" s="1693"/>
      <c r="AG34" s="1693"/>
      <c r="AH34" s="1693"/>
      <c r="AI34" s="1694"/>
      <c r="AJ34" s="1683" t="str">
        <f>IF(W34="","",W34)</f>
        <v/>
      </c>
      <c r="AK34" s="1684"/>
      <c r="AL34" s="1684"/>
      <c r="AM34" s="1684"/>
      <c r="AN34" s="1684"/>
      <c r="AO34" s="1684"/>
      <c r="AP34" s="1685"/>
      <c r="AQ34" s="1730" t="str">
        <f>IF(Q34="","",IF(Q34&lt;&gt;0,IF(Q34="N.D","N.D",(AJ34*VLOOKUP(Q34,$CZ$14:$DQ$30,10,FALSE)))))</f>
        <v/>
      </c>
      <c r="AR34" s="1687"/>
      <c r="AS34" s="1687"/>
      <c r="AT34" s="1687"/>
      <c r="AU34" s="1687"/>
      <c r="AV34" s="1688"/>
      <c r="AW34" s="1660">
        <v>40</v>
      </c>
      <c r="AX34" s="1661"/>
      <c r="AY34" s="1661"/>
      <c r="AZ34" s="1661"/>
      <c r="BA34" s="1716" t="str">
        <f>IF('INGRESO DE DATOS'!A197&lt;&gt;"",'INGRESO DE DATOS'!A197,"")</f>
        <v/>
      </c>
      <c r="BB34" s="1717"/>
      <c r="BC34" s="1717"/>
      <c r="BD34" s="1717"/>
      <c r="BE34" s="1717"/>
      <c r="BF34" s="1718"/>
      <c r="BG34" s="1686"/>
      <c r="BH34" s="1687"/>
      <c r="BI34" s="1687"/>
      <c r="BJ34" s="1687"/>
      <c r="BK34" s="1729"/>
      <c r="BL34" s="1716" t="str">
        <f>IF('INGRESO DE DATOS'!U197&lt;&gt;"",'INGRESO DE DATOS'!U197,"")</f>
        <v/>
      </c>
      <c r="BM34" s="1717"/>
      <c r="BN34" s="1717"/>
      <c r="BO34" s="1717"/>
      <c r="BP34" s="1717"/>
      <c r="BQ34" s="1718"/>
      <c r="BR34" s="1683" t="str">
        <f>IF('INGRESO DE DATOS'!V197&lt;&gt;"",'INGRESO DE DATOS'!V197,"")</f>
        <v/>
      </c>
      <c r="BS34" s="1684"/>
      <c r="BT34" s="1684"/>
      <c r="BU34" s="1684"/>
      <c r="BV34" s="1684"/>
      <c r="BW34" s="1685"/>
      <c r="BX34" s="1692"/>
      <c r="BY34" s="1693"/>
      <c r="BZ34" s="1693"/>
      <c r="CA34" s="1693"/>
      <c r="CB34" s="1693"/>
      <c r="CC34" s="1693"/>
      <c r="CD34" s="1694"/>
      <c r="CE34" s="1683" t="str">
        <f>IF(BR34="","",BR34)</f>
        <v/>
      </c>
      <c r="CF34" s="1684"/>
      <c r="CG34" s="1684"/>
      <c r="CH34" s="1684"/>
      <c r="CI34" s="1684"/>
      <c r="CJ34" s="1684"/>
      <c r="CK34" s="1685"/>
      <c r="CL34" s="1730" t="str">
        <f>IF(BL34="","",IF(BL34&lt;&gt;0,IF(BL34="N.D","N.D",(BR34*VLOOKUP(BL34,$CZ$14:$DQ$30,10,FALSE)))))</f>
        <v/>
      </c>
      <c r="CM34" s="1687"/>
      <c r="CN34" s="1687"/>
      <c r="CO34" s="1687"/>
      <c r="CP34" s="1687"/>
      <c r="CQ34" s="1687"/>
      <c r="CR34" s="1688"/>
    </row>
    <row r="35" spans="2:119" ht="15.95" customHeight="1" x14ac:dyDescent="0.2">
      <c r="B35" s="1660">
        <v>19</v>
      </c>
      <c r="C35" s="1661"/>
      <c r="D35" s="1661"/>
      <c r="E35" s="1661"/>
      <c r="F35" s="1716" t="str">
        <f>IF('INGRESO DE DATOS'!A172&lt;&gt;"",'INGRESO DE DATOS'!A172,"")</f>
        <v/>
      </c>
      <c r="G35" s="1717"/>
      <c r="H35" s="1717"/>
      <c r="I35" s="1717"/>
      <c r="J35" s="1717"/>
      <c r="K35" s="1718"/>
      <c r="L35" s="1686"/>
      <c r="M35" s="1687"/>
      <c r="N35" s="1687"/>
      <c r="O35" s="1687"/>
      <c r="P35" s="1729"/>
      <c r="Q35" s="1716" t="str">
        <f>IF('INGRESO DE DATOS'!U172&lt;&gt;"",'INGRESO DE DATOS'!U172,"")</f>
        <v/>
      </c>
      <c r="R35" s="1717"/>
      <c r="S35" s="1717"/>
      <c r="T35" s="1717"/>
      <c r="U35" s="1717"/>
      <c r="V35" s="1718"/>
      <c r="W35" s="1683" t="str">
        <f>IF('INGRESO DE DATOS'!V172&lt;&gt;"",'INGRESO DE DATOS'!V172,"")</f>
        <v/>
      </c>
      <c r="X35" s="1684"/>
      <c r="Y35" s="1684"/>
      <c r="Z35" s="1684"/>
      <c r="AA35" s="1684"/>
      <c r="AB35" s="1685"/>
      <c r="AC35" s="1692"/>
      <c r="AD35" s="1693"/>
      <c r="AE35" s="1693"/>
      <c r="AF35" s="1693"/>
      <c r="AG35" s="1693"/>
      <c r="AH35" s="1693"/>
      <c r="AI35" s="1694"/>
      <c r="AJ35" s="1683" t="str">
        <f>IF(W35="","",W35)</f>
        <v/>
      </c>
      <c r="AK35" s="1684"/>
      <c r="AL35" s="1684"/>
      <c r="AM35" s="1684"/>
      <c r="AN35" s="1684"/>
      <c r="AO35" s="1684"/>
      <c r="AP35" s="1685"/>
      <c r="AQ35" s="1730" t="str">
        <f>IF(Q35="","",IF(Q35&lt;&gt;0,IF(Q35="N.D","N.D",(AJ35*VLOOKUP(Q35,$CZ$14:$DQ$30,10,FALSE)))))</f>
        <v/>
      </c>
      <c r="AR35" s="1687"/>
      <c r="AS35" s="1687"/>
      <c r="AT35" s="1687"/>
      <c r="AU35" s="1687"/>
      <c r="AV35" s="1688"/>
      <c r="AW35" s="1660">
        <v>41</v>
      </c>
      <c r="AX35" s="1661"/>
      <c r="AY35" s="1661"/>
      <c r="AZ35" s="1661"/>
      <c r="BA35" s="1716" t="str">
        <f>IF('INGRESO DE DATOS'!A198&lt;&gt;"",'INGRESO DE DATOS'!A198,"")</f>
        <v/>
      </c>
      <c r="BB35" s="1717"/>
      <c r="BC35" s="1717"/>
      <c r="BD35" s="1717"/>
      <c r="BE35" s="1717"/>
      <c r="BF35" s="1718"/>
      <c r="BG35" s="1686"/>
      <c r="BH35" s="1687"/>
      <c r="BI35" s="1687"/>
      <c r="BJ35" s="1687"/>
      <c r="BK35" s="1729"/>
      <c r="BL35" s="1716" t="str">
        <f>IF('INGRESO DE DATOS'!U198&lt;&gt;"",'INGRESO DE DATOS'!U198,"")</f>
        <v/>
      </c>
      <c r="BM35" s="1717"/>
      <c r="BN35" s="1717"/>
      <c r="BO35" s="1717"/>
      <c r="BP35" s="1717"/>
      <c r="BQ35" s="1718"/>
      <c r="BR35" s="1683" t="str">
        <f>IF('INGRESO DE DATOS'!V198&lt;&gt;"",'INGRESO DE DATOS'!V198,"")</f>
        <v/>
      </c>
      <c r="BS35" s="1684"/>
      <c r="BT35" s="1684"/>
      <c r="BU35" s="1684"/>
      <c r="BV35" s="1684"/>
      <c r="BW35" s="1685"/>
      <c r="BX35" s="1692"/>
      <c r="BY35" s="1693"/>
      <c r="BZ35" s="1693"/>
      <c r="CA35" s="1693"/>
      <c r="CB35" s="1693"/>
      <c r="CC35" s="1693"/>
      <c r="CD35" s="1694"/>
      <c r="CE35" s="1683" t="str">
        <f>IF(BR35="","",BR35)</f>
        <v/>
      </c>
      <c r="CF35" s="1684"/>
      <c r="CG35" s="1684"/>
      <c r="CH35" s="1684"/>
      <c r="CI35" s="1684"/>
      <c r="CJ35" s="1684"/>
      <c r="CK35" s="1685"/>
      <c r="CL35" s="1730" t="str">
        <f>IF(BL35="","",IF(BL35&lt;&gt;0,IF(BL35="N.D","N.D",(BR35*VLOOKUP(BL35,$CZ$14:$DQ$30,10,FALSE)))))</f>
        <v/>
      </c>
      <c r="CM35" s="1687"/>
      <c r="CN35" s="1687"/>
      <c r="CO35" s="1687"/>
      <c r="CP35" s="1687"/>
      <c r="CQ35" s="1687"/>
      <c r="CR35" s="1688"/>
    </row>
    <row r="36" spans="2:119" ht="15.95" customHeight="1" x14ac:dyDescent="0.2">
      <c r="B36" s="1660">
        <v>20</v>
      </c>
      <c r="C36" s="1661"/>
      <c r="D36" s="1661"/>
      <c r="E36" s="1661"/>
      <c r="F36" s="1716" t="str">
        <f>IF('INGRESO DE DATOS'!A173&lt;&gt;"",'INGRESO DE DATOS'!A173,"")</f>
        <v/>
      </c>
      <c r="G36" s="1717"/>
      <c r="H36" s="1717"/>
      <c r="I36" s="1717"/>
      <c r="J36" s="1717"/>
      <c r="K36" s="1718"/>
      <c r="L36" s="1686"/>
      <c r="M36" s="1687"/>
      <c r="N36" s="1687"/>
      <c r="O36" s="1687"/>
      <c r="P36" s="1729"/>
      <c r="Q36" s="1716" t="str">
        <f>IF('INGRESO DE DATOS'!U173&lt;&gt;"",'INGRESO DE DATOS'!U173,"")</f>
        <v/>
      </c>
      <c r="R36" s="1717"/>
      <c r="S36" s="1717"/>
      <c r="T36" s="1717"/>
      <c r="U36" s="1717"/>
      <c r="V36" s="1718"/>
      <c r="W36" s="1683" t="str">
        <f>IF('INGRESO DE DATOS'!V173&lt;&gt;"",'INGRESO DE DATOS'!V173,"")</f>
        <v/>
      </c>
      <c r="X36" s="1684"/>
      <c r="Y36" s="1684"/>
      <c r="Z36" s="1684"/>
      <c r="AA36" s="1684"/>
      <c r="AB36" s="1685"/>
      <c r="AC36" s="1692"/>
      <c r="AD36" s="1693"/>
      <c r="AE36" s="1693"/>
      <c r="AF36" s="1693"/>
      <c r="AG36" s="1693"/>
      <c r="AH36" s="1693"/>
      <c r="AI36" s="1694"/>
      <c r="AJ36" s="1683" t="str">
        <f>IF(W36="","",W36)</f>
        <v/>
      </c>
      <c r="AK36" s="1684"/>
      <c r="AL36" s="1684"/>
      <c r="AM36" s="1684"/>
      <c r="AN36" s="1684"/>
      <c r="AO36" s="1684"/>
      <c r="AP36" s="1685"/>
      <c r="AQ36" s="1730" t="str">
        <f>IF(Q36="","",IF(Q36&lt;&gt;0,IF(Q36="N.D","N.D",(AJ36*VLOOKUP(Q36,$CZ$14:$DQ$30,10,FALSE)))))</f>
        <v/>
      </c>
      <c r="AR36" s="1687"/>
      <c r="AS36" s="1687"/>
      <c r="AT36" s="1687"/>
      <c r="AU36" s="1687"/>
      <c r="AV36" s="1688"/>
      <c r="AW36" s="1732" t="s">
        <v>53</v>
      </c>
      <c r="AX36" s="1733"/>
      <c r="AY36" s="1733"/>
      <c r="AZ36" s="1733"/>
      <c r="BA36" s="1733"/>
      <c r="BB36" s="1733"/>
      <c r="BC36" s="1733"/>
      <c r="BD36" s="1733"/>
      <c r="BE36" s="1733"/>
      <c r="BF36" s="1734"/>
      <c r="BG36" s="1692"/>
      <c r="BH36" s="1693"/>
      <c r="BI36" s="1693"/>
      <c r="BJ36" s="1693"/>
      <c r="BK36" s="1694"/>
      <c r="BL36" s="1692"/>
      <c r="BM36" s="1693"/>
      <c r="BN36" s="1693"/>
      <c r="BO36" s="1693"/>
      <c r="BP36" s="1693"/>
      <c r="BQ36" s="1694"/>
      <c r="BR36" s="1692"/>
      <c r="BS36" s="1693"/>
      <c r="BT36" s="1693"/>
      <c r="BU36" s="1693"/>
      <c r="BV36" s="1693"/>
      <c r="BW36" s="1694"/>
      <c r="BX36" s="1692"/>
      <c r="BY36" s="1693"/>
      <c r="BZ36" s="1693"/>
      <c r="CA36" s="1693"/>
      <c r="CB36" s="1693"/>
      <c r="CC36" s="1693"/>
      <c r="CD36" s="1694"/>
      <c r="CE36" s="1692"/>
      <c r="CF36" s="1693"/>
      <c r="CG36" s="1693"/>
      <c r="CH36" s="1693"/>
      <c r="CI36" s="1693"/>
      <c r="CJ36" s="1693"/>
      <c r="CK36" s="1694"/>
      <c r="CL36" s="1692"/>
      <c r="CM36" s="1693"/>
      <c r="CN36" s="1693"/>
      <c r="CO36" s="1693"/>
      <c r="CP36" s="1693"/>
      <c r="CQ36" s="1693"/>
      <c r="CR36" s="1731"/>
    </row>
    <row r="37" spans="2:119" ht="15.95" customHeight="1" x14ac:dyDescent="0.2">
      <c r="B37" s="1660">
        <v>21</v>
      </c>
      <c r="C37" s="1661"/>
      <c r="D37" s="1661"/>
      <c r="E37" s="1661"/>
      <c r="F37" s="1716" t="str">
        <f>IF('INGRESO DE DATOS'!A174&lt;&gt;"",'INGRESO DE DATOS'!A174,"")</f>
        <v/>
      </c>
      <c r="G37" s="1717"/>
      <c r="H37" s="1717"/>
      <c r="I37" s="1717"/>
      <c r="J37" s="1717"/>
      <c r="K37" s="1718"/>
      <c r="L37" s="1686"/>
      <c r="M37" s="1687"/>
      <c r="N37" s="1687"/>
      <c r="O37" s="1687"/>
      <c r="P37" s="1729"/>
      <c r="Q37" s="1716" t="str">
        <f>IF('INGRESO DE DATOS'!U174&lt;&gt;"",'INGRESO DE DATOS'!U174,"")</f>
        <v/>
      </c>
      <c r="R37" s="1717"/>
      <c r="S37" s="1717"/>
      <c r="T37" s="1717"/>
      <c r="U37" s="1717"/>
      <c r="V37" s="1718"/>
      <c r="W37" s="1683" t="str">
        <f>IF('INGRESO DE DATOS'!V174&lt;&gt;"",'INGRESO DE DATOS'!V174,"")</f>
        <v/>
      </c>
      <c r="X37" s="1684"/>
      <c r="Y37" s="1684"/>
      <c r="Z37" s="1684"/>
      <c r="AA37" s="1684"/>
      <c r="AB37" s="1685"/>
      <c r="AC37" s="1692"/>
      <c r="AD37" s="1693"/>
      <c r="AE37" s="1693"/>
      <c r="AF37" s="1693"/>
      <c r="AG37" s="1693"/>
      <c r="AH37" s="1693"/>
      <c r="AI37" s="1694"/>
      <c r="AJ37" s="1683" t="str">
        <f>IF(W37="","",W37)</f>
        <v/>
      </c>
      <c r="AK37" s="1684"/>
      <c r="AL37" s="1684"/>
      <c r="AM37" s="1684"/>
      <c r="AN37" s="1684"/>
      <c r="AO37" s="1684"/>
      <c r="AP37" s="1685"/>
      <c r="AQ37" s="1730" t="str">
        <f>IF(Q37="","",IF(Q37&lt;&gt;0,IF(Q37="N.D","N.D",(AJ37*VLOOKUP(Q37,$CZ$14:$DQ$30,10,FALSE)))))</f>
        <v/>
      </c>
      <c r="AR37" s="1687"/>
      <c r="AS37" s="1687"/>
      <c r="AT37" s="1687"/>
      <c r="AU37" s="1687"/>
      <c r="AV37" s="1688"/>
      <c r="AW37" s="1660">
        <v>42</v>
      </c>
      <c r="AX37" s="1661"/>
      <c r="AY37" s="1661"/>
      <c r="AZ37" s="1661"/>
      <c r="BA37" s="1716" t="str">
        <f>IF('INGRESO DE DATOS'!A200&lt;&gt;"",'INGRESO DE DATOS'!A200,"")</f>
        <v/>
      </c>
      <c r="BB37" s="1717"/>
      <c r="BC37" s="1717"/>
      <c r="BD37" s="1717"/>
      <c r="BE37" s="1717"/>
      <c r="BF37" s="1718"/>
      <c r="BG37" s="1686"/>
      <c r="BH37" s="1687"/>
      <c r="BI37" s="1687"/>
      <c r="BJ37" s="1687"/>
      <c r="BK37" s="1729"/>
      <c r="BL37" s="1716" t="str">
        <f>IF('INGRESO DE DATOS'!U200&lt;&gt;"",'INGRESO DE DATOS'!U200,"")</f>
        <v/>
      </c>
      <c r="BM37" s="1717"/>
      <c r="BN37" s="1717"/>
      <c r="BO37" s="1717"/>
      <c r="BP37" s="1717"/>
      <c r="BQ37" s="1718"/>
      <c r="BR37" s="1683" t="str">
        <f>IF('INGRESO DE DATOS'!V200&lt;&gt;"",'INGRESO DE DATOS'!V200,"")</f>
        <v/>
      </c>
      <c r="BS37" s="1684"/>
      <c r="BT37" s="1684"/>
      <c r="BU37" s="1684"/>
      <c r="BV37" s="1684"/>
      <c r="BW37" s="1685"/>
      <c r="BX37" s="1692"/>
      <c r="BY37" s="1693"/>
      <c r="BZ37" s="1693"/>
      <c r="CA37" s="1693"/>
      <c r="CB37" s="1693"/>
      <c r="CC37" s="1693"/>
      <c r="CD37" s="1694"/>
      <c r="CE37" s="1683" t="str">
        <f>IF(BR37="","",BR37)</f>
        <v/>
      </c>
      <c r="CF37" s="1684"/>
      <c r="CG37" s="1684"/>
      <c r="CH37" s="1684"/>
      <c r="CI37" s="1684"/>
      <c r="CJ37" s="1684"/>
      <c r="CK37" s="1685"/>
      <c r="CL37" s="1730" t="str">
        <f>IF(BL37="","",IF(BL37&lt;&gt;0,IF(BL37="N.D","N.D",(BR37*VLOOKUP(BL37,$CZ$14:$DQ$30,10,FALSE)))))</f>
        <v/>
      </c>
      <c r="CM37" s="1687"/>
      <c r="CN37" s="1687"/>
      <c r="CO37" s="1687"/>
      <c r="CP37" s="1687"/>
      <c r="CQ37" s="1687"/>
      <c r="CR37" s="1688"/>
    </row>
    <row r="38" spans="2:119" ht="15.95" customHeight="1" x14ac:dyDescent="0.2">
      <c r="B38" s="1732" t="s">
        <v>53</v>
      </c>
      <c r="C38" s="1733"/>
      <c r="D38" s="1733"/>
      <c r="E38" s="1733"/>
      <c r="F38" s="1733"/>
      <c r="G38" s="1733"/>
      <c r="H38" s="1733"/>
      <c r="I38" s="1733"/>
      <c r="J38" s="1733"/>
      <c r="K38" s="1734"/>
      <c r="L38" s="1735"/>
      <c r="M38" s="1736"/>
      <c r="N38" s="1736"/>
      <c r="O38" s="1736"/>
      <c r="P38" s="1737"/>
      <c r="Q38" s="1735"/>
      <c r="R38" s="1736"/>
      <c r="S38" s="1736"/>
      <c r="T38" s="1736"/>
      <c r="U38" s="1736"/>
      <c r="V38" s="1737"/>
      <c r="W38" s="1692"/>
      <c r="X38" s="1693"/>
      <c r="Y38" s="1693"/>
      <c r="Z38" s="1693"/>
      <c r="AA38" s="1693"/>
      <c r="AB38" s="1694"/>
      <c r="AC38" s="1692"/>
      <c r="AD38" s="1693"/>
      <c r="AE38" s="1693"/>
      <c r="AF38" s="1693"/>
      <c r="AG38" s="1693"/>
      <c r="AH38" s="1693"/>
      <c r="AI38" s="1694"/>
      <c r="AJ38" s="1692"/>
      <c r="AK38" s="1693"/>
      <c r="AL38" s="1693"/>
      <c r="AM38" s="1693"/>
      <c r="AN38" s="1693"/>
      <c r="AO38" s="1693"/>
      <c r="AP38" s="1694"/>
      <c r="AQ38" s="1692"/>
      <c r="AR38" s="1693"/>
      <c r="AS38" s="1693"/>
      <c r="AT38" s="1693"/>
      <c r="AU38" s="1693"/>
      <c r="AV38" s="1731"/>
      <c r="AW38" s="1712">
        <v>43</v>
      </c>
      <c r="AX38" s="1693"/>
      <c r="AY38" s="1693"/>
      <c r="AZ38" s="1694"/>
      <c r="BA38" s="1716" t="str">
        <f>IF('INGRESO DE DATOS'!A201&lt;&gt;"",'INGRESO DE DATOS'!A201,"")</f>
        <v/>
      </c>
      <c r="BB38" s="1717"/>
      <c r="BC38" s="1717"/>
      <c r="BD38" s="1717"/>
      <c r="BE38" s="1717"/>
      <c r="BF38" s="1718"/>
      <c r="BG38" s="1686"/>
      <c r="BH38" s="1687"/>
      <c r="BI38" s="1687"/>
      <c r="BJ38" s="1687"/>
      <c r="BK38" s="1729"/>
      <c r="BL38" s="1716" t="str">
        <f>IF('INGRESO DE DATOS'!U201&lt;&gt;"",'INGRESO DE DATOS'!U201,"")</f>
        <v/>
      </c>
      <c r="BM38" s="1717"/>
      <c r="BN38" s="1717"/>
      <c r="BO38" s="1717"/>
      <c r="BP38" s="1717"/>
      <c r="BQ38" s="1718"/>
      <c r="BR38" s="1683" t="str">
        <f>IF('INGRESO DE DATOS'!V201&lt;&gt;"",'INGRESO DE DATOS'!V201,"")</f>
        <v/>
      </c>
      <c r="BS38" s="1684"/>
      <c r="BT38" s="1684"/>
      <c r="BU38" s="1684"/>
      <c r="BV38" s="1684"/>
      <c r="BW38" s="1685"/>
      <c r="BX38" s="1692"/>
      <c r="BY38" s="1693"/>
      <c r="BZ38" s="1693"/>
      <c r="CA38" s="1693"/>
      <c r="CB38" s="1693"/>
      <c r="CC38" s="1693"/>
      <c r="CD38" s="1694"/>
      <c r="CE38" s="1683" t="str">
        <f>IF(BR38="","",BR38)</f>
        <v/>
      </c>
      <c r="CF38" s="1684"/>
      <c r="CG38" s="1684"/>
      <c r="CH38" s="1684"/>
      <c r="CI38" s="1684"/>
      <c r="CJ38" s="1684"/>
      <c r="CK38" s="1685"/>
      <c r="CL38" s="1730" t="str">
        <f>IF(BL38="","",IF(BL38&lt;&gt;0,IF(BL38="N.D","N.D",(BR38*VLOOKUP(BL38,$CZ$14:$DQ$30,10,FALSE)))))</f>
        <v/>
      </c>
      <c r="CM38" s="1687"/>
      <c r="CN38" s="1687"/>
      <c r="CO38" s="1687"/>
      <c r="CP38" s="1687"/>
      <c r="CQ38" s="1687"/>
      <c r="CR38" s="1688"/>
    </row>
    <row r="39" spans="2:119" ht="14.25" customHeight="1" x14ac:dyDescent="0.2">
      <c r="B39" s="1752">
        <v>22</v>
      </c>
      <c r="C39" s="1753"/>
      <c r="D39" s="1753"/>
      <c r="E39" s="1753"/>
      <c r="F39" s="1754" t="str">
        <f>IF('INGRESO DE DATOS'!A176&lt;&gt;"",'INGRESO DE DATOS'!A176,"")</f>
        <v/>
      </c>
      <c r="G39" s="1755"/>
      <c r="H39" s="1755"/>
      <c r="I39" s="1755"/>
      <c r="J39" s="1755"/>
      <c r="K39" s="1756"/>
      <c r="L39" s="1757"/>
      <c r="M39" s="1758"/>
      <c r="N39" s="1758"/>
      <c r="O39" s="1758"/>
      <c r="P39" s="1759"/>
      <c r="Q39" s="1754" t="str">
        <f>IF('INGRESO DE DATOS'!U176&lt;&gt;"",'INGRESO DE DATOS'!U176,"")</f>
        <v/>
      </c>
      <c r="R39" s="1755"/>
      <c r="S39" s="1755"/>
      <c r="T39" s="1755"/>
      <c r="U39" s="1755"/>
      <c r="V39" s="1756"/>
      <c r="W39" s="1760" t="str">
        <f>IF('INGRESO DE DATOS'!V176&lt;&gt;"",'INGRESO DE DATOS'!V176,"")</f>
        <v/>
      </c>
      <c r="X39" s="1761"/>
      <c r="Y39" s="1761"/>
      <c r="Z39" s="1761"/>
      <c r="AA39" s="1761"/>
      <c r="AB39" s="1762"/>
      <c r="AC39" s="1763"/>
      <c r="AD39" s="1764"/>
      <c r="AE39" s="1764"/>
      <c r="AF39" s="1764"/>
      <c r="AG39" s="1764"/>
      <c r="AH39" s="1764"/>
      <c r="AI39" s="1765"/>
      <c r="AJ39" s="1760" t="str">
        <f>IF(W39="","",W39)</f>
        <v/>
      </c>
      <c r="AK39" s="1761"/>
      <c r="AL39" s="1761"/>
      <c r="AM39" s="1761"/>
      <c r="AN39" s="1761"/>
      <c r="AO39" s="1761"/>
      <c r="AP39" s="1762"/>
      <c r="AQ39" s="1766" t="str">
        <f>IF(Q39="","",IF(Q39&lt;&gt;0,IF(Q39="N.D","N.D",(AJ39*VLOOKUP(Q39,$CZ$14:$DQ$30,10,FALSE)))))</f>
        <v/>
      </c>
      <c r="AR39" s="1758"/>
      <c r="AS39" s="1758"/>
      <c r="AT39" s="1758"/>
      <c r="AU39" s="1758"/>
      <c r="AV39" s="1767"/>
      <c r="AW39" s="1752">
        <v>44</v>
      </c>
      <c r="AX39" s="1753"/>
      <c r="AY39" s="1753"/>
      <c r="AZ39" s="1753"/>
      <c r="BA39" s="1768" t="s">
        <v>52</v>
      </c>
      <c r="BB39" s="1769"/>
      <c r="BC39" s="1769"/>
      <c r="BD39" s="1769"/>
      <c r="BE39" s="1769"/>
      <c r="BF39" s="1770"/>
      <c r="BG39" s="1757"/>
      <c r="BH39" s="1758"/>
      <c r="BI39" s="1758"/>
      <c r="BJ39" s="1758"/>
      <c r="BK39" s="1759"/>
      <c r="BL39" s="1754" t="str">
        <f>IF('INGRESO DE DATOS'!U202&lt;&gt;"",'INGRESO DE DATOS'!U202,"")</f>
        <v/>
      </c>
      <c r="BM39" s="1755"/>
      <c r="BN39" s="1755"/>
      <c r="BO39" s="1755"/>
      <c r="BP39" s="1755"/>
      <c r="BQ39" s="1756"/>
      <c r="BR39" s="1760" t="str">
        <f>IF('INGRESO DE DATOS'!V202&lt;&gt;"",'INGRESO DE DATOS'!V202,"")</f>
        <v/>
      </c>
      <c r="BS39" s="1761"/>
      <c r="BT39" s="1761"/>
      <c r="BU39" s="1761"/>
      <c r="BV39" s="1761"/>
      <c r="BW39" s="1762"/>
      <c r="BX39" s="1763"/>
      <c r="BY39" s="1764"/>
      <c r="BZ39" s="1764"/>
      <c r="CA39" s="1764"/>
      <c r="CB39" s="1764"/>
      <c r="CC39" s="1764"/>
      <c r="CD39" s="1765"/>
      <c r="CE39" s="1760" t="str">
        <f>IF(BR39="","",BR39)</f>
        <v/>
      </c>
      <c r="CF39" s="1761"/>
      <c r="CG39" s="1761"/>
      <c r="CH39" s="1761"/>
      <c r="CI39" s="1761"/>
      <c r="CJ39" s="1761"/>
      <c r="CK39" s="1762"/>
      <c r="CL39" s="1766" t="str">
        <f>IF(BL39="","",IF(BL39&lt;&gt;0,IF(BL39="N.D","N.D",(BR39*VLOOKUP(BL39,$CZ$14:$DQ$30,10,FALSE)))))</f>
        <v/>
      </c>
      <c r="CM39" s="1758"/>
      <c r="CN39" s="1758"/>
      <c r="CO39" s="1758"/>
      <c r="CP39" s="1758"/>
      <c r="CQ39" s="1758"/>
      <c r="CR39" s="1767"/>
    </row>
    <row r="40" spans="2:119" s="676" customFormat="1" ht="16.5" customHeight="1" x14ac:dyDescent="0.2">
      <c r="B40" s="1738" t="s">
        <v>54</v>
      </c>
      <c r="C40" s="1739"/>
      <c r="D40" s="1739"/>
      <c r="E40" s="1739"/>
      <c r="F40" s="1740"/>
      <c r="G40" s="1744" t="s">
        <v>303</v>
      </c>
      <c r="H40" s="1745"/>
      <c r="I40" s="1745"/>
      <c r="J40" s="1745"/>
      <c r="K40" s="1745"/>
      <c r="L40" s="1745"/>
      <c r="M40" s="1746"/>
      <c r="N40" s="1844" t="s">
        <v>254</v>
      </c>
      <c r="O40" s="1845"/>
      <c r="P40" s="1845"/>
      <c r="Q40" s="1845"/>
      <c r="R40" s="1845"/>
      <c r="S40" s="1845"/>
      <c r="T40" s="1845"/>
      <c r="U40" s="1845"/>
      <c r="V40" s="1845"/>
      <c r="W40" s="1845"/>
      <c r="X40" s="1845"/>
      <c r="Y40" s="1845"/>
      <c r="Z40" s="1845"/>
      <c r="AA40" s="1845"/>
      <c r="AB40" s="1845"/>
      <c r="AC40" s="1846"/>
      <c r="AD40" s="694" t="s">
        <v>55</v>
      </c>
      <c r="AM40" s="1849" t="s">
        <v>338</v>
      </c>
      <c r="AN40" s="1849"/>
      <c r="AO40" s="1849"/>
      <c r="AP40" s="1849"/>
      <c r="AQ40" s="1849"/>
      <c r="AR40" s="1849"/>
      <c r="AS40" s="1849"/>
      <c r="AT40" s="1849"/>
      <c r="AU40" s="1849"/>
      <c r="AV40" s="1849"/>
      <c r="AW40" s="1849"/>
      <c r="AX40" s="1849"/>
      <c r="AY40" s="1849"/>
      <c r="AZ40" s="1849"/>
      <c r="BA40" s="1849"/>
      <c r="BB40" s="1849"/>
      <c r="BC40" s="1849"/>
      <c r="BD40" s="1849"/>
      <c r="BE40" s="1849"/>
      <c r="BF40" s="1849"/>
      <c r="BG40" s="1849"/>
      <c r="BH40" s="1849"/>
      <c r="BI40" s="1849"/>
      <c r="BJ40" s="1849"/>
      <c r="BK40" s="1849"/>
      <c r="BL40" s="1849"/>
      <c r="BM40" s="1849"/>
      <c r="BN40" s="1849"/>
      <c r="BO40" s="1849"/>
      <c r="BP40" s="1849"/>
      <c r="BQ40" s="1849"/>
      <c r="BR40" s="1849"/>
      <c r="BS40" s="1849"/>
      <c r="BT40" s="1849"/>
      <c r="BU40" s="1849"/>
      <c r="BV40" s="1849"/>
      <c r="BW40" s="1849"/>
      <c r="BX40" s="1849"/>
      <c r="BY40" s="1849"/>
      <c r="BZ40" s="1849"/>
      <c r="CA40" s="1849"/>
      <c r="CB40" s="1849"/>
      <c r="CC40" s="1849"/>
      <c r="CD40" s="1849"/>
      <c r="CE40" s="1849"/>
      <c r="CF40" s="1849"/>
      <c r="CG40" s="1849"/>
      <c r="CH40" s="1849"/>
      <c r="CI40" s="1849"/>
      <c r="CJ40" s="1849"/>
      <c r="CK40" s="1849"/>
      <c r="CL40" s="1849"/>
      <c r="CM40" s="1849"/>
      <c r="CN40" s="1849"/>
      <c r="CO40" s="1849"/>
      <c r="CP40" s="1849"/>
      <c r="CQ40" s="1849"/>
      <c r="CR40" s="695"/>
      <c r="CS40" s="696"/>
      <c r="CT40" s="696"/>
      <c r="CU40" s="696"/>
      <c r="CV40" s="696"/>
      <c r="CW40" s="696"/>
      <c r="CX40" s="696"/>
      <c r="CY40" s="696"/>
      <c r="CZ40" s="696"/>
      <c r="DA40" s="696"/>
      <c r="DB40" s="696"/>
      <c r="DC40" s="696"/>
      <c r="DD40" s="696"/>
      <c r="DE40" s="696"/>
      <c r="DF40" s="696"/>
      <c r="DG40" s="696"/>
      <c r="DH40" s="696"/>
      <c r="DI40" s="696"/>
      <c r="DJ40" s="696"/>
      <c r="DK40" s="696"/>
      <c r="DL40" s="696"/>
      <c r="DM40" s="696"/>
      <c r="DN40" s="696"/>
      <c r="DO40" s="696"/>
    </row>
    <row r="41" spans="2:119" s="676" customFormat="1" ht="9" customHeight="1" x14ac:dyDescent="0.2">
      <c r="B41" s="1741"/>
      <c r="C41" s="1740"/>
      <c r="D41" s="1740"/>
      <c r="E41" s="1740"/>
      <c r="F41" s="1740"/>
      <c r="G41" s="697"/>
      <c r="H41" s="1747"/>
      <c r="I41" s="1747"/>
      <c r="J41" s="1747"/>
      <c r="K41" s="1747"/>
      <c r="L41" s="1747"/>
      <c r="M41" s="698"/>
      <c r="N41" s="1844"/>
      <c r="O41" s="1845"/>
      <c r="P41" s="1845"/>
      <c r="Q41" s="1845"/>
      <c r="R41" s="1845"/>
      <c r="S41" s="1845"/>
      <c r="T41" s="1845"/>
      <c r="U41" s="1845"/>
      <c r="V41" s="1845"/>
      <c r="W41" s="1845"/>
      <c r="X41" s="1845"/>
      <c r="Y41" s="1845"/>
      <c r="Z41" s="1845"/>
      <c r="AA41" s="1845"/>
      <c r="AB41" s="1845"/>
      <c r="AC41" s="1846"/>
      <c r="AD41" s="659"/>
      <c r="AE41" s="1850"/>
      <c r="AF41" s="1850"/>
      <c r="AG41" s="1850"/>
      <c r="AH41" s="1850"/>
      <c r="AI41" s="1850"/>
      <c r="AJ41" s="1850"/>
      <c r="AK41" s="1850"/>
      <c r="AL41" s="1850"/>
      <c r="AM41" s="1850"/>
      <c r="AN41" s="1850"/>
      <c r="AO41" s="1850"/>
      <c r="AP41" s="1850"/>
      <c r="AQ41" s="1850"/>
      <c r="AR41" s="1850"/>
      <c r="AS41" s="1850"/>
      <c r="AT41" s="1850"/>
      <c r="AU41" s="1850"/>
      <c r="AV41" s="1850"/>
      <c r="AW41" s="1850"/>
      <c r="AX41" s="1850"/>
      <c r="AY41" s="1850"/>
      <c r="AZ41" s="1850"/>
      <c r="BA41" s="1850"/>
      <c r="BB41" s="1850"/>
      <c r="BC41" s="1850"/>
      <c r="BD41" s="1850"/>
      <c r="BE41" s="1850"/>
      <c r="BF41" s="1850"/>
      <c r="BG41" s="1850"/>
      <c r="BH41" s="1850"/>
      <c r="BI41" s="1850"/>
      <c r="BJ41" s="1850"/>
      <c r="BK41" s="1850"/>
      <c r="BL41" s="1850"/>
      <c r="BM41" s="1850"/>
      <c r="BN41" s="1850"/>
      <c r="BO41" s="1850"/>
      <c r="BP41" s="1850"/>
      <c r="BQ41" s="1850"/>
      <c r="BR41" s="1850"/>
      <c r="BS41" s="1850"/>
      <c r="BT41" s="1850"/>
      <c r="BU41" s="1850"/>
      <c r="BV41" s="1850"/>
      <c r="BW41" s="1850"/>
      <c r="BX41" s="1850"/>
      <c r="BY41" s="1850"/>
      <c r="BZ41" s="1850"/>
      <c r="CA41" s="1850"/>
      <c r="CB41" s="1850"/>
      <c r="CC41" s="1850"/>
      <c r="CD41" s="1850"/>
      <c r="CE41" s="1850"/>
      <c r="CF41" s="1850"/>
      <c r="CG41" s="1850"/>
      <c r="CH41" s="1850"/>
      <c r="CI41" s="1850"/>
      <c r="CJ41" s="1850"/>
      <c r="CK41" s="1850"/>
      <c r="CL41" s="1850"/>
      <c r="CM41" s="1850"/>
      <c r="CN41" s="1850"/>
      <c r="CO41" s="1850"/>
      <c r="CP41" s="1850"/>
      <c r="CQ41" s="1850"/>
      <c r="CR41" s="695"/>
      <c r="CS41" s="696"/>
      <c r="CT41" s="696"/>
      <c r="CU41" s="696"/>
      <c r="CV41" s="696"/>
      <c r="CW41" s="696"/>
      <c r="CX41" s="696"/>
      <c r="CY41" s="696"/>
      <c r="CZ41" s="696"/>
      <c r="DA41" s="696"/>
      <c r="DB41" s="696"/>
      <c r="DC41" s="696"/>
      <c r="DD41" s="696"/>
      <c r="DE41" s="696"/>
      <c r="DF41" s="696"/>
      <c r="DG41" s="696"/>
      <c r="DH41" s="696"/>
      <c r="DI41" s="696"/>
      <c r="DJ41" s="696"/>
      <c r="DK41" s="696"/>
      <c r="DL41" s="696"/>
      <c r="DM41" s="696"/>
      <c r="DN41" s="696"/>
      <c r="DO41" s="696"/>
    </row>
    <row r="42" spans="2:119" s="676" customFormat="1" ht="3.75" customHeight="1" x14ac:dyDescent="0.2">
      <c r="B42" s="1742"/>
      <c r="C42" s="1743"/>
      <c r="D42" s="1743"/>
      <c r="E42" s="1743"/>
      <c r="F42" s="1743"/>
      <c r="G42" s="699"/>
      <c r="H42" s="700"/>
      <c r="I42" s="700"/>
      <c r="J42" s="700"/>
      <c r="K42" s="700"/>
      <c r="L42" s="700"/>
      <c r="M42" s="701"/>
      <c r="N42" s="1847"/>
      <c r="O42" s="1747"/>
      <c r="P42" s="1747"/>
      <c r="Q42" s="1747"/>
      <c r="R42" s="1747"/>
      <c r="S42" s="1747"/>
      <c r="T42" s="1747"/>
      <c r="U42" s="1747"/>
      <c r="V42" s="1747"/>
      <c r="W42" s="1747"/>
      <c r="X42" s="1747"/>
      <c r="Y42" s="1747"/>
      <c r="Z42" s="1747"/>
      <c r="AA42" s="1747"/>
      <c r="AB42" s="1747"/>
      <c r="AC42" s="1848"/>
      <c r="AD42" s="660"/>
      <c r="AE42" s="1849"/>
      <c r="AF42" s="1849"/>
      <c r="AG42" s="1849"/>
      <c r="AH42" s="1849"/>
      <c r="AI42" s="1849"/>
      <c r="AJ42" s="1849"/>
      <c r="AK42" s="1849"/>
      <c r="AL42" s="1849"/>
      <c r="AM42" s="1849"/>
      <c r="AN42" s="1849"/>
      <c r="AO42" s="1849"/>
      <c r="AP42" s="1849"/>
      <c r="AQ42" s="1849"/>
      <c r="AR42" s="1849"/>
      <c r="AS42" s="1849"/>
      <c r="AT42" s="1849"/>
      <c r="AU42" s="1849"/>
      <c r="AV42" s="1849"/>
      <c r="AW42" s="1849"/>
      <c r="AX42" s="1849"/>
      <c r="AY42" s="1849"/>
      <c r="AZ42" s="1849"/>
      <c r="BA42" s="1849"/>
      <c r="BB42" s="1849"/>
      <c r="BC42" s="1849"/>
      <c r="BD42" s="1849"/>
      <c r="BE42" s="1849"/>
      <c r="BF42" s="1849"/>
      <c r="BG42" s="1849"/>
      <c r="BH42" s="1849"/>
      <c r="BI42" s="1849"/>
      <c r="BJ42" s="1849"/>
      <c r="BK42" s="1849"/>
      <c r="BL42" s="1849"/>
      <c r="BM42" s="1849"/>
      <c r="BN42" s="1849"/>
      <c r="BO42" s="1849"/>
      <c r="BP42" s="1849"/>
      <c r="BQ42" s="1849"/>
      <c r="BR42" s="1849"/>
      <c r="BS42" s="1849"/>
      <c r="BT42" s="1849"/>
      <c r="BU42" s="1849"/>
      <c r="BV42" s="1849"/>
      <c r="BW42" s="1849"/>
      <c r="BX42" s="1849"/>
      <c r="BY42" s="1849"/>
      <c r="BZ42" s="1849"/>
      <c r="CA42" s="1849"/>
      <c r="CB42" s="1849"/>
      <c r="CC42" s="1849"/>
      <c r="CD42" s="1849"/>
      <c r="CE42" s="1849"/>
      <c r="CF42" s="1849"/>
      <c r="CG42" s="1849"/>
      <c r="CH42" s="1849"/>
      <c r="CI42" s="1849"/>
      <c r="CJ42" s="1849"/>
      <c r="CK42" s="1849"/>
      <c r="CL42" s="1849"/>
      <c r="CM42" s="1849"/>
      <c r="CN42" s="1849"/>
      <c r="CO42" s="1849"/>
      <c r="CP42" s="1849"/>
      <c r="CQ42" s="1849"/>
      <c r="CR42" s="695"/>
      <c r="CS42" s="696"/>
      <c r="CT42" s="696"/>
      <c r="CU42" s="696"/>
      <c r="CV42" s="696"/>
      <c r="CW42" s="696"/>
      <c r="CX42" s="696"/>
      <c r="CY42" s="696"/>
      <c r="CZ42" s="696"/>
      <c r="DA42" s="696"/>
      <c r="DB42" s="696"/>
      <c r="DC42" s="696"/>
      <c r="DD42" s="696"/>
      <c r="DE42" s="696"/>
      <c r="DF42" s="696"/>
      <c r="DG42" s="696"/>
      <c r="DH42" s="696"/>
      <c r="DI42" s="696"/>
      <c r="DJ42" s="696"/>
      <c r="DK42" s="696"/>
      <c r="DL42" s="696"/>
      <c r="DM42" s="696"/>
      <c r="DN42" s="696"/>
      <c r="DO42" s="696"/>
    </row>
    <row r="43" spans="2:119" s="676" customFormat="1" ht="16.5" customHeight="1" x14ac:dyDescent="0.2">
      <c r="B43" s="1786" t="s">
        <v>56</v>
      </c>
      <c r="C43" s="1787"/>
      <c r="D43" s="1787"/>
      <c r="E43" s="1787"/>
      <c r="F43" s="1787"/>
      <c r="G43" s="1699"/>
      <c r="H43" s="1699"/>
      <c r="I43" s="1699"/>
      <c r="J43" s="1699"/>
      <c r="K43" s="1699"/>
      <c r="L43" s="1699"/>
      <c r="M43" s="1788"/>
      <c r="N43" s="1748" t="s">
        <v>255</v>
      </c>
      <c r="O43" s="1749"/>
      <c r="P43" s="1749"/>
      <c r="Q43" s="1749"/>
      <c r="R43" s="1749"/>
      <c r="S43" s="1749"/>
      <c r="T43" s="1749"/>
      <c r="U43" s="1750"/>
      <c r="V43" s="1721" t="str">
        <f>IF('INGRESO DE DATOS'!E161&lt;&gt;"",'INGRESO DE DATOS'!E161,"")</f>
        <v/>
      </c>
      <c r="W43" s="1722"/>
      <c r="X43" s="1722"/>
      <c r="Y43" s="1722"/>
      <c r="Z43" s="1722"/>
      <c r="AA43" s="1722"/>
      <c r="AB43" s="1722"/>
      <c r="AC43" s="1751"/>
      <c r="AD43" s="661"/>
      <c r="AE43" s="1851"/>
      <c r="AF43" s="1851"/>
      <c r="AG43" s="1851"/>
      <c r="AH43" s="1851"/>
      <c r="AI43" s="1851"/>
      <c r="AJ43" s="1851"/>
      <c r="AK43" s="1851"/>
      <c r="AL43" s="1851"/>
      <c r="AM43" s="1851"/>
      <c r="AN43" s="1851"/>
      <c r="AO43" s="1851"/>
      <c r="AP43" s="1851"/>
      <c r="AQ43" s="1851"/>
      <c r="AR43" s="1851"/>
      <c r="AS43" s="1851"/>
      <c r="AT43" s="1851"/>
      <c r="AU43" s="1851"/>
      <c r="AV43" s="1851"/>
      <c r="AW43" s="1851"/>
      <c r="AX43" s="1851"/>
      <c r="AY43" s="1851"/>
      <c r="AZ43" s="1851"/>
      <c r="BA43" s="1851"/>
      <c r="BB43" s="1851"/>
      <c r="BC43" s="1851"/>
      <c r="BD43" s="1851"/>
      <c r="BE43" s="1851"/>
      <c r="BF43" s="1851"/>
      <c r="BG43" s="1851"/>
      <c r="BH43" s="1851"/>
      <c r="BI43" s="1851"/>
      <c r="BJ43" s="1851"/>
      <c r="BK43" s="1851"/>
      <c r="BL43" s="1851"/>
      <c r="BM43" s="1851"/>
      <c r="BN43" s="1851"/>
      <c r="BO43" s="1851"/>
      <c r="BP43" s="1851"/>
      <c r="BQ43" s="1851"/>
      <c r="BR43" s="1851"/>
      <c r="BS43" s="1851"/>
      <c r="BT43" s="1851"/>
      <c r="BU43" s="1851"/>
      <c r="BV43" s="1851"/>
      <c r="BW43" s="1851"/>
      <c r="BX43" s="1851"/>
      <c r="BY43" s="1851"/>
      <c r="BZ43" s="1851"/>
      <c r="CA43" s="1851"/>
      <c r="CB43" s="1851"/>
      <c r="CC43" s="1851"/>
      <c r="CD43" s="1851"/>
      <c r="CE43" s="1851"/>
      <c r="CF43" s="1851"/>
      <c r="CG43" s="1851"/>
      <c r="CH43" s="1851"/>
      <c r="CI43" s="1851"/>
      <c r="CJ43" s="1851"/>
      <c r="CK43" s="1851"/>
      <c r="CL43" s="1851"/>
      <c r="CM43" s="1851"/>
      <c r="CN43" s="1851"/>
      <c r="CO43" s="1851"/>
      <c r="CP43" s="1851"/>
      <c r="CQ43" s="1851"/>
      <c r="CR43" s="679"/>
    </row>
    <row r="44" spans="2:119" s="676" customFormat="1" ht="16.5" customHeight="1" x14ac:dyDescent="0.2">
      <c r="B44" s="1779" t="s">
        <v>57</v>
      </c>
      <c r="C44" s="1780"/>
      <c r="D44" s="1780"/>
      <c r="E44" s="1780"/>
      <c r="F44" s="1780"/>
      <c r="G44" s="1661"/>
      <c r="H44" s="1661"/>
      <c r="I44" s="1661"/>
      <c r="J44" s="1661"/>
      <c r="K44" s="1661"/>
      <c r="L44" s="1661"/>
      <c r="M44" s="1781"/>
      <c r="N44" s="1782" t="s">
        <v>259</v>
      </c>
      <c r="O44" s="1783"/>
      <c r="P44" s="1783"/>
      <c r="Q44" s="1783"/>
      <c r="R44" s="1783"/>
      <c r="S44" s="1783"/>
      <c r="T44" s="1783"/>
      <c r="U44" s="1784"/>
      <c r="V44" s="1716" t="str">
        <f>IF('INGRESO DE DATOS'!E165&lt;&gt;"",'INGRESO DE DATOS'!E165,"")</f>
        <v/>
      </c>
      <c r="W44" s="1717"/>
      <c r="X44" s="1717"/>
      <c r="Y44" s="1717"/>
      <c r="Z44" s="1717"/>
      <c r="AA44" s="1717"/>
      <c r="AB44" s="1717"/>
      <c r="AC44" s="1785"/>
      <c r="AD44" s="702"/>
      <c r="AE44" s="1673"/>
      <c r="AF44" s="1673"/>
      <c r="AG44" s="1673"/>
      <c r="AH44" s="1673"/>
      <c r="AI44" s="1673"/>
      <c r="AJ44" s="1673"/>
      <c r="AK44" s="1673"/>
      <c r="AL44" s="1673"/>
      <c r="AM44" s="1673"/>
      <c r="AN44" s="1673"/>
      <c r="AO44" s="1673"/>
      <c r="AP44" s="1673"/>
      <c r="AQ44" s="1673"/>
      <c r="AR44" s="1673"/>
      <c r="AS44" s="1673"/>
      <c r="AT44" s="1673"/>
      <c r="AU44" s="1673"/>
      <c r="AV44" s="1673"/>
      <c r="AW44" s="1673"/>
      <c r="AX44" s="1673"/>
      <c r="AY44" s="1673"/>
      <c r="AZ44" s="1673"/>
      <c r="BA44" s="1673"/>
      <c r="BB44" s="1673"/>
      <c r="BC44" s="1673"/>
      <c r="BD44" s="1673"/>
      <c r="BE44" s="1673"/>
      <c r="BF44" s="1673"/>
      <c r="BG44" s="1673"/>
      <c r="BH44" s="1673"/>
      <c r="BI44" s="1673"/>
      <c r="BJ44" s="1673"/>
      <c r="BK44" s="1673"/>
      <c r="BL44" s="1673"/>
      <c r="BM44" s="1673"/>
      <c r="BN44" s="1673"/>
      <c r="BO44" s="1673"/>
      <c r="BP44" s="1673"/>
      <c r="BQ44" s="1673"/>
      <c r="BR44" s="1673"/>
      <c r="BS44" s="1673"/>
      <c r="BT44" s="1673"/>
      <c r="BU44" s="1673"/>
      <c r="BV44" s="1673"/>
      <c r="BW44" s="1673"/>
      <c r="BX44" s="1673"/>
      <c r="BY44" s="1673"/>
      <c r="BZ44" s="1673"/>
      <c r="CA44" s="1673"/>
      <c r="CB44" s="1673"/>
      <c r="CC44" s="1673"/>
      <c r="CD44" s="1673"/>
      <c r="CE44" s="1673"/>
      <c r="CF44" s="1673"/>
      <c r="CG44" s="1673"/>
      <c r="CH44" s="1673"/>
      <c r="CI44" s="1673"/>
      <c r="CJ44" s="1673"/>
      <c r="CK44" s="1673"/>
      <c r="CL44" s="1673"/>
      <c r="CM44" s="1673"/>
      <c r="CN44" s="1673"/>
      <c r="CO44" s="1673"/>
      <c r="CP44" s="1673"/>
      <c r="CQ44" s="1673"/>
      <c r="CR44" s="704"/>
    </row>
    <row r="45" spans="2:119" s="676" customFormat="1" ht="16.5" customHeight="1" x14ac:dyDescent="0.2">
      <c r="B45" s="1779" t="s">
        <v>58</v>
      </c>
      <c r="C45" s="1780"/>
      <c r="D45" s="1780"/>
      <c r="E45" s="1780"/>
      <c r="F45" s="1780"/>
      <c r="G45" s="1661"/>
      <c r="H45" s="1661"/>
      <c r="I45" s="1661"/>
      <c r="J45" s="1661"/>
      <c r="K45" s="1661"/>
      <c r="L45" s="1661"/>
      <c r="M45" s="1781"/>
      <c r="N45" s="1782" t="s">
        <v>256</v>
      </c>
      <c r="O45" s="1783"/>
      <c r="P45" s="1783"/>
      <c r="Q45" s="1783"/>
      <c r="R45" s="1783"/>
      <c r="S45" s="1783"/>
      <c r="T45" s="1783"/>
      <c r="U45" s="1784"/>
      <c r="V45" s="1716" t="str">
        <f>IF('INGRESO DE DATOS'!E169&lt;&gt;"",'INGRESO DE DATOS'!E169,"")</f>
        <v/>
      </c>
      <c r="W45" s="1717"/>
      <c r="X45" s="1717"/>
      <c r="Y45" s="1717"/>
      <c r="Z45" s="1717"/>
      <c r="AA45" s="1717"/>
      <c r="AB45" s="1717"/>
      <c r="AC45" s="1785"/>
      <c r="AD45" s="705" t="s">
        <v>59</v>
      </c>
      <c r="AE45" s="705"/>
      <c r="AF45" s="705"/>
      <c r="AG45" s="705"/>
      <c r="AH45" s="705"/>
      <c r="AI45" s="1843" t="str">
        <f>IF('INGRESO DE DATOS'!V203&lt;&gt;"",'INGRESO DE DATOS'!V203,"")</f>
        <v/>
      </c>
      <c r="AJ45" s="1843"/>
      <c r="AK45" s="1843"/>
      <c r="AL45" s="1843"/>
      <c r="AM45" s="1843"/>
      <c r="AN45" s="1843"/>
      <c r="AO45" s="1843"/>
      <c r="AP45" s="1843"/>
      <c r="AQ45" s="1843"/>
      <c r="AR45" s="1843"/>
      <c r="AS45" s="1843"/>
      <c r="AT45" s="1843"/>
      <c r="AU45" s="1843"/>
      <c r="AV45" s="1843"/>
      <c r="AW45" s="1843"/>
      <c r="AX45" s="1843"/>
      <c r="AY45" s="1843"/>
      <c r="AZ45" s="1843"/>
      <c r="BA45" s="1843"/>
      <c r="BB45" s="1843"/>
      <c r="BC45" s="1843"/>
      <c r="BD45" s="1843"/>
      <c r="BE45" s="1843"/>
      <c r="BF45" s="1843"/>
      <c r="BG45" s="1843"/>
      <c r="BH45" s="1843"/>
      <c r="BI45" s="1843"/>
      <c r="BJ45" s="1843"/>
      <c r="BK45" s="1843"/>
      <c r="BL45" s="1843"/>
      <c r="BM45" s="1843"/>
      <c r="BN45" s="1843"/>
      <c r="BO45" s="1843"/>
      <c r="BP45" s="1843"/>
      <c r="BQ45" s="1843"/>
      <c r="BR45" s="1843"/>
      <c r="BS45" s="1843"/>
      <c r="BT45" s="1843"/>
      <c r="BU45" s="1843"/>
      <c r="BV45" s="1843"/>
      <c r="BW45" s="1843"/>
      <c r="BX45" s="1843"/>
      <c r="BY45" s="1843"/>
      <c r="BZ45" s="1843"/>
      <c r="CA45" s="1843"/>
      <c r="CB45" s="1843"/>
      <c r="CC45" s="1843"/>
      <c r="CD45" s="1843"/>
      <c r="CE45" s="1843"/>
      <c r="CF45" s="1843"/>
      <c r="CG45" s="1843"/>
      <c r="CH45" s="1843"/>
      <c r="CI45" s="1843"/>
      <c r="CJ45" s="1843"/>
      <c r="CK45" s="1843"/>
      <c r="CL45" s="1843"/>
      <c r="CM45" s="1843"/>
      <c r="CN45" s="1843"/>
      <c r="CO45" s="1843"/>
      <c r="CP45" s="1843"/>
      <c r="CQ45" s="1843"/>
      <c r="CR45" s="706"/>
    </row>
    <row r="46" spans="2:119" s="676" customFormat="1" ht="16.5" customHeight="1" x14ac:dyDescent="0.2">
      <c r="B46" s="1779" t="s">
        <v>60</v>
      </c>
      <c r="C46" s="1780"/>
      <c r="D46" s="1780"/>
      <c r="E46" s="1780"/>
      <c r="F46" s="1780"/>
      <c r="G46" s="1661"/>
      <c r="H46" s="1661"/>
      <c r="I46" s="1661"/>
      <c r="J46" s="1661"/>
      <c r="K46" s="1661"/>
      <c r="L46" s="1661"/>
      <c r="M46" s="1781"/>
      <c r="N46" s="1789" t="s">
        <v>304</v>
      </c>
      <c r="O46" s="1790"/>
      <c r="P46" s="1790"/>
      <c r="Q46" s="1790"/>
      <c r="R46" s="1790"/>
      <c r="S46" s="1790"/>
      <c r="T46" s="1790"/>
      <c r="U46" s="1791"/>
      <c r="V46" s="1798" t="str">
        <f>IF('INGRESO DE DATOS'!E173&lt;&gt;"",'INGRESO DE DATOS'!E173,"")</f>
        <v/>
      </c>
      <c r="W46" s="1799"/>
      <c r="X46" s="1799"/>
      <c r="Y46" s="1799"/>
      <c r="Z46" s="1799"/>
      <c r="AA46" s="1799"/>
      <c r="AB46" s="1799"/>
      <c r="AC46" s="1800"/>
      <c r="AD46" s="673"/>
      <c r="AI46" s="1840" t="s">
        <v>8</v>
      </c>
      <c r="AJ46" s="1840"/>
      <c r="AK46" s="1840"/>
      <c r="AL46" s="1840"/>
      <c r="AM46" s="1840"/>
      <c r="AN46" s="1840"/>
      <c r="AO46" s="1840"/>
      <c r="AP46" s="1840"/>
      <c r="AQ46" s="1840"/>
      <c r="AR46" s="1840"/>
      <c r="AS46" s="1840"/>
      <c r="AT46" s="1840"/>
      <c r="AU46" s="1840"/>
      <c r="AV46" s="1840"/>
      <c r="AW46" s="1840"/>
      <c r="AX46" s="1840"/>
      <c r="AY46" s="1840"/>
      <c r="AZ46" s="1840"/>
      <c r="BA46" s="1840"/>
      <c r="BB46" s="1840"/>
      <c r="BC46" s="1840"/>
      <c r="BD46" s="1840"/>
      <c r="BE46" s="1840"/>
      <c r="BF46" s="1840"/>
      <c r="BG46" s="1840"/>
      <c r="BH46" s="1840"/>
      <c r="BI46" s="1840"/>
      <c r="BJ46" s="1840"/>
      <c r="BK46" s="1840"/>
      <c r="BL46" s="1840"/>
      <c r="BM46" s="1840"/>
      <c r="BN46" s="1840"/>
      <c r="BO46" s="1840"/>
      <c r="BP46" s="1840"/>
      <c r="BQ46" s="1840"/>
      <c r="BR46" s="1840"/>
      <c r="BS46" s="1840"/>
      <c r="BT46" s="1840"/>
      <c r="BU46" s="1840"/>
      <c r="BV46" s="1840"/>
      <c r="BW46" s="1840"/>
      <c r="BX46" s="1840"/>
      <c r="BY46" s="1840"/>
      <c r="BZ46" s="1840"/>
      <c r="CA46" s="1840"/>
      <c r="CB46" s="1840"/>
      <c r="CC46" s="1840"/>
      <c r="CD46" s="1840"/>
      <c r="CE46" s="1840"/>
      <c r="CF46" s="1840"/>
      <c r="CG46" s="1840"/>
      <c r="CH46" s="1840"/>
      <c r="CI46" s="1840"/>
      <c r="CJ46" s="1840"/>
      <c r="CK46" s="1840"/>
      <c r="CL46" s="1840"/>
      <c r="CM46" s="1840"/>
      <c r="CN46" s="1840"/>
      <c r="CO46" s="1840"/>
      <c r="CP46" s="1840"/>
      <c r="CQ46" s="1840"/>
      <c r="CR46" s="679"/>
    </row>
    <row r="47" spans="2:119" s="676" customFormat="1" ht="11.25" customHeight="1" x14ac:dyDescent="0.2">
      <c r="B47" s="1771" t="s">
        <v>70</v>
      </c>
      <c r="C47" s="1772"/>
      <c r="D47" s="1772"/>
      <c r="E47" s="1772"/>
      <c r="F47" s="1772"/>
      <c r="G47" s="1775"/>
      <c r="H47" s="1775"/>
      <c r="I47" s="1775"/>
      <c r="J47" s="1775"/>
      <c r="K47" s="1775"/>
      <c r="L47" s="1775"/>
      <c r="M47" s="1776"/>
      <c r="N47" s="1792"/>
      <c r="O47" s="1793"/>
      <c r="P47" s="1793"/>
      <c r="Q47" s="1793"/>
      <c r="R47" s="1793"/>
      <c r="S47" s="1793"/>
      <c r="T47" s="1793"/>
      <c r="U47" s="1794"/>
      <c r="V47" s="1801"/>
      <c r="W47" s="1802"/>
      <c r="X47" s="1802"/>
      <c r="Y47" s="1802"/>
      <c r="Z47" s="1802"/>
      <c r="AA47" s="1802"/>
      <c r="AB47" s="1802"/>
      <c r="AC47" s="1803"/>
      <c r="AD47" s="707" t="s">
        <v>61</v>
      </c>
      <c r="AE47" s="708"/>
      <c r="AF47" s="708"/>
      <c r="AG47" s="708"/>
      <c r="AH47" s="708"/>
      <c r="AI47" s="1841"/>
      <c r="AJ47" s="1841"/>
      <c r="AK47" s="1841"/>
      <c r="AL47" s="1841"/>
      <c r="AM47" s="1841"/>
      <c r="AN47" s="1841"/>
      <c r="AO47" s="1841"/>
      <c r="AP47" s="1841"/>
      <c r="AQ47" s="1841"/>
      <c r="AR47" s="1841"/>
      <c r="AS47" s="1841"/>
      <c r="AT47" s="1841"/>
      <c r="AU47" s="1841"/>
      <c r="AV47" s="1841"/>
      <c r="AW47" s="1841"/>
      <c r="AX47" s="1841"/>
      <c r="AY47" s="1841"/>
      <c r="AZ47" s="1841"/>
      <c r="BA47" s="1841"/>
      <c r="BB47" s="1841"/>
      <c r="BC47" s="1841"/>
      <c r="BD47" s="1841"/>
      <c r="BE47" s="1841"/>
      <c r="BF47" s="1841"/>
      <c r="BG47" s="1841"/>
      <c r="BH47" s="1841"/>
      <c r="BI47" s="1841"/>
      <c r="BJ47" s="1841"/>
      <c r="BK47" s="1841"/>
      <c r="BL47" s="1841"/>
      <c r="BM47" s="1841"/>
      <c r="BN47" s="1841"/>
      <c r="BO47" s="1841"/>
      <c r="BP47" s="1841"/>
      <c r="BQ47" s="1841"/>
      <c r="BR47" s="1841"/>
      <c r="BS47" s="1841"/>
      <c r="BT47" s="1841"/>
      <c r="BU47" s="1841"/>
      <c r="BV47" s="1841"/>
      <c r="BW47" s="1841"/>
      <c r="BX47" s="1841"/>
      <c r="BY47" s="1841"/>
      <c r="BZ47" s="1841"/>
      <c r="CA47" s="1841"/>
      <c r="CB47" s="1841"/>
      <c r="CC47" s="1841"/>
      <c r="CD47" s="1841"/>
      <c r="CE47" s="1841"/>
      <c r="CF47" s="1841"/>
      <c r="CG47" s="1841"/>
      <c r="CH47" s="1841"/>
      <c r="CI47" s="1841"/>
      <c r="CJ47" s="1841"/>
      <c r="CK47" s="1841"/>
      <c r="CL47" s="1841"/>
      <c r="CM47" s="1841"/>
      <c r="CN47" s="1841"/>
      <c r="CO47" s="1841"/>
      <c r="CP47" s="1841"/>
      <c r="CQ47" s="1841"/>
      <c r="CR47" s="706"/>
    </row>
    <row r="48" spans="2:119" s="676" customFormat="1" ht="10.5" customHeight="1" x14ac:dyDescent="0.2">
      <c r="B48" s="1773"/>
      <c r="C48" s="1774"/>
      <c r="D48" s="1774"/>
      <c r="E48" s="1774"/>
      <c r="F48" s="1774"/>
      <c r="G48" s="1777"/>
      <c r="H48" s="1777"/>
      <c r="I48" s="1777"/>
      <c r="J48" s="1777"/>
      <c r="K48" s="1777"/>
      <c r="L48" s="1777"/>
      <c r="M48" s="1778"/>
      <c r="N48" s="1795"/>
      <c r="O48" s="1796"/>
      <c r="P48" s="1796"/>
      <c r="Q48" s="1796"/>
      <c r="R48" s="1796"/>
      <c r="S48" s="1796"/>
      <c r="T48" s="1796"/>
      <c r="U48" s="1797"/>
      <c r="V48" s="1804"/>
      <c r="W48" s="1805"/>
      <c r="X48" s="1805"/>
      <c r="Y48" s="1805"/>
      <c r="Z48" s="1805"/>
      <c r="AA48" s="1805"/>
      <c r="AB48" s="1805"/>
      <c r="AC48" s="1806"/>
      <c r="AD48" s="702"/>
      <c r="AE48" s="703"/>
      <c r="AF48" s="703"/>
      <c r="AG48" s="703"/>
      <c r="AH48" s="703"/>
      <c r="AI48" s="1840" t="s">
        <v>8</v>
      </c>
      <c r="AJ48" s="1840"/>
      <c r="AK48" s="1840"/>
      <c r="AL48" s="1840"/>
      <c r="AM48" s="1840"/>
      <c r="AN48" s="1840"/>
      <c r="AO48" s="1840"/>
      <c r="AP48" s="1840"/>
      <c r="AQ48" s="1840"/>
      <c r="AR48" s="1840"/>
      <c r="AS48" s="1840"/>
      <c r="AT48" s="1840"/>
      <c r="AU48" s="1840"/>
      <c r="AV48" s="1840"/>
      <c r="AW48" s="1840"/>
      <c r="AX48" s="1840"/>
      <c r="AY48" s="1840"/>
      <c r="AZ48" s="1840"/>
      <c r="BA48" s="1840"/>
      <c r="BB48" s="1840"/>
      <c r="BC48" s="1840"/>
      <c r="BD48" s="1840"/>
      <c r="BE48" s="1840"/>
      <c r="BF48" s="1840"/>
      <c r="BG48" s="1840"/>
      <c r="BH48" s="1840"/>
      <c r="BI48" s="1840"/>
      <c r="BJ48" s="1840"/>
      <c r="BK48" s="1840"/>
      <c r="BL48" s="1840"/>
      <c r="BM48" s="1840"/>
      <c r="BN48" s="1840"/>
      <c r="BO48" s="1840"/>
      <c r="BP48" s="1840"/>
      <c r="BQ48" s="1840"/>
      <c r="BR48" s="1840"/>
      <c r="BS48" s="1840"/>
      <c r="BT48" s="1840"/>
      <c r="BU48" s="1840"/>
      <c r="BV48" s="1840"/>
      <c r="BW48" s="1840"/>
      <c r="BX48" s="1840"/>
      <c r="BY48" s="1840"/>
      <c r="BZ48" s="1840"/>
      <c r="CA48" s="1840"/>
      <c r="CB48" s="1840"/>
      <c r="CC48" s="1840"/>
      <c r="CD48" s="1840"/>
      <c r="CE48" s="1840"/>
      <c r="CF48" s="1840"/>
      <c r="CG48" s="1840"/>
      <c r="CH48" s="1840"/>
      <c r="CI48" s="1840"/>
      <c r="CJ48" s="1840"/>
      <c r="CK48" s="1840"/>
      <c r="CL48" s="1840"/>
      <c r="CM48" s="1840"/>
      <c r="CN48" s="1840"/>
      <c r="CO48" s="1840"/>
      <c r="CP48" s="1840"/>
      <c r="CQ48" s="1840"/>
      <c r="CR48" s="709"/>
    </row>
    <row r="49" spans="2:96" s="676" customFormat="1" ht="9.75" customHeight="1" x14ac:dyDescent="0.2">
      <c r="B49" s="1704" t="s">
        <v>290</v>
      </c>
      <c r="C49" s="1704"/>
      <c r="D49" s="1704"/>
      <c r="E49" s="1704"/>
      <c r="F49" s="1704"/>
      <c r="G49" s="1704"/>
      <c r="H49" s="1704"/>
      <c r="I49" s="1704"/>
      <c r="J49" s="1704"/>
      <c r="K49" s="1704"/>
      <c r="L49" s="1704"/>
      <c r="M49" s="1704"/>
      <c r="N49" s="1705"/>
      <c r="O49" s="1705"/>
      <c r="P49" s="1705"/>
      <c r="Q49" s="1705"/>
      <c r="R49" s="1705"/>
      <c r="S49" s="1705"/>
      <c r="T49" s="1705"/>
      <c r="U49" s="1705"/>
      <c r="V49" s="1705"/>
      <c r="CL49" s="1647" t="s">
        <v>305</v>
      </c>
      <c r="CM49" s="1647"/>
      <c r="CN49" s="1647"/>
      <c r="CO49" s="1647"/>
      <c r="CP49" s="1647"/>
      <c r="CQ49" s="1647"/>
      <c r="CR49" s="1648"/>
    </row>
    <row r="50" spans="2:96" s="676" customFormat="1" ht="12" x14ac:dyDescent="0.2"/>
    <row r="52" spans="2:96" x14ac:dyDescent="0.2">
      <c r="U52" s="680"/>
    </row>
  </sheetData>
  <sheetProtection password="9000" sheet="1" objects="1" scenarios="1"/>
  <mergeCells count="535">
    <mergeCell ref="B45:F45"/>
    <mergeCell ref="G45:M45"/>
    <mergeCell ref="N45:U45"/>
    <mergeCell ref="V45:AC45"/>
    <mergeCell ref="AE43:CQ43"/>
    <mergeCell ref="N44:U44"/>
    <mergeCell ref="V44:AC44"/>
    <mergeCell ref="AE44:CQ44"/>
    <mergeCell ref="B49:V49"/>
    <mergeCell ref="CL49:CR49"/>
    <mergeCell ref="B47:F48"/>
    <mergeCell ref="G47:M48"/>
    <mergeCell ref="B46:F46"/>
    <mergeCell ref="G46:M46"/>
    <mergeCell ref="AI45:CQ45"/>
    <mergeCell ref="N46:U48"/>
    <mergeCell ref="V46:AC48"/>
    <mergeCell ref="AI46:CQ46"/>
    <mergeCell ref="AI47:CQ47"/>
    <mergeCell ref="AI48:CQ48"/>
    <mergeCell ref="B39:E39"/>
    <mergeCell ref="F39:K39"/>
    <mergeCell ref="L39:P39"/>
    <mergeCell ref="Q39:V39"/>
    <mergeCell ref="W39:AB39"/>
    <mergeCell ref="AC39:AI39"/>
    <mergeCell ref="B40:F42"/>
    <mergeCell ref="G40:M40"/>
    <mergeCell ref="B44:F44"/>
    <mergeCell ref="G44:M44"/>
    <mergeCell ref="B43:F43"/>
    <mergeCell ref="G43:M43"/>
    <mergeCell ref="H41:L41"/>
    <mergeCell ref="N43:U43"/>
    <mergeCell ref="V43:AC43"/>
    <mergeCell ref="CL39:CR39"/>
    <mergeCell ref="BL39:BQ39"/>
    <mergeCell ref="BR39:BW39"/>
    <mergeCell ref="CL38:CR38"/>
    <mergeCell ref="BX38:CD38"/>
    <mergeCell ref="CE38:CK38"/>
    <mergeCell ref="BX39:CD39"/>
    <mergeCell ref="CE39:CK39"/>
    <mergeCell ref="AJ39:AP39"/>
    <mergeCell ref="BG39:BK39"/>
    <mergeCell ref="AQ39:AV39"/>
    <mergeCell ref="AW39:AZ39"/>
    <mergeCell ref="BA39:BF39"/>
    <mergeCell ref="CL37:CR37"/>
    <mergeCell ref="B38:K38"/>
    <mergeCell ref="L38:P38"/>
    <mergeCell ref="Q38:V38"/>
    <mergeCell ref="W38:AB38"/>
    <mergeCell ref="AC38:AI38"/>
    <mergeCell ref="AJ38:AP38"/>
    <mergeCell ref="AQ38:AV38"/>
    <mergeCell ref="AW38:AZ38"/>
    <mergeCell ref="AC37:AI37"/>
    <mergeCell ref="AJ37:AP37"/>
    <mergeCell ref="AQ37:AV37"/>
    <mergeCell ref="AW37:AZ37"/>
    <mergeCell ref="BA37:BF37"/>
    <mergeCell ref="BG37:BK37"/>
    <mergeCell ref="BA38:BF38"/>
    <mergeCell ref="BG38:BK38"/>
    <mergeCell ref="BL38:BQ38"/>
    <mergeCell ref="BR38:BW38"/>
    <mergeCell ref="BR37:BW37"/>
    <mergeCell ref="BX37:CD37"/>
    <mergeCell ref="CE37:CK37"/>
    <mergeCell ref="B37:E37"/>
    <mergeCell ref="F37:K37"/>
    <mergeCell ref="L37:P37"/>
    <mergeCell ref="Q37:V37"/>
    <mergeCell ref="W37:AB37"/>
    <mergeCell ref="BL37:BQ37"/>
    <mergeCell ref="CL36:CR36"/>
    <mergeCell ref="CL35:CR35"/>
    <mergeCell ref="B36:E36"/>
    <mergeCell ref="F36:K36"/>
    <mergeCell ref="L36:P36"/>
    <mergeCell ref="Q36:V36"/>
    <mergeCell ref="W36:AB36"/>
    <mergeCell ref="AC36:AI36"/>
    <mergeCell ref="AJ36:AP36"/>
    <mergeCell ref="AQ36:AV36"/>
    <mergeCell ref="AW36:BF36"/>
    <mergeCell ref="BA35:BF35"/>
    <mergeCell ref="BG35:BK35"/>
    <mergeCell ref="BL35:BQ35"/>
    <mergeCell ref="BR35:BW35"/>
    <mergeCell ref="BX35:CD35"/>
    <mergeCell ref="AW35:AZ35"/>
    <mergeCell ref="BG36:BK36"/>
    <mergeCell ref="BL36:BQ36"/>
    <mergeCell ref="BR36:BW36"/>
    <mergeCell ref="CE35:CK35"/>
    <mergeCell ref="BX36:CD36"/>
    <mergeCell ref="CE36:CK36"/>
    <mergeCell ref="CL34:CR34"/>
    <mergeCell ref="B35:E35"/>
    <mergeCell ref="F35:K35"/>
    <mergeCell ref="L35:P35"/>
    <mergeCell ref="Q35:V35"/>
    <mergeCell ref="W35:AB35"/>
    <mergeCell ref="AC35:AI35"/>
    <mergeCell ref="AJ35:AP35"/>
    <mergeCell ref="AQ35:AV35"/>
    <mergeCell ref="BA34:BF34"/>
    <mergeCell ref="BG34:BK34"/>
    <mergeCell ref="BL34:BQ34"/>
    <mergeCell ref="BR34:BW34"/>
    <mergeCell ref="BX34:CD34"/>
    <mergeCell ref="CE34:CK34"/>
    <mergeCell ref="B34:E34"/>
    <mergeCell ref="F34:K34"/>
    <mergeCell ref="L34:P34"/>
    <mergeCell ref="Q34:V34"/>
    <mergeCell ref="W34:AB34"/>
    <mergeCell ref="AC34:AI34"/>
    <mergeCell ref="AJ34:AP34"/>
    <mergeCell ref="AQ34:AV34"/>
    <mergeCell ref="CL32:CR32"/>
    <mergeCell ref="B33:E33"/>
    <mergeCell ref="F33:K33"/>
    <mergeCell ref="L33:P33"/>
    <mergeCell ref="Q33:V33"/>
    <mergeCell ref="W33:AB33"/>
    <mergeCell ref="AC33:AI33"/>
    <mergeCell ref="AJ33:AP33"/>
    <mergeCell ref="AQ33:AV33"/>
    <mergeCell ref="AW33:AZ33"/>
    <mergeCell ref="BA32:BF32"/>
    <mergeCell ref="BG32:BK32"/>
    <mergeCell ref="BL32:BQ32"/>
    <mergeCell ref="BR32:BW32"/>
    <mergeCell ref="AQ32:AV32"/>
    <mergeCell ref="AW32:AZ32"/>
    <mergeCell ref="BX32:CD32"/>
    <mergeCell ref="CE32:CK32"/>
    <mergeCell ref="CL33:CR33"/>
    <mergeCell ref="BA33:BF33"/>
    <mergeCell ref="BG33:BK33"/>
    <mergeCell ref="BL33:BQ33"/>
    <mergeCell ref="BR33:BW33"/>
    <mergeCell ref="BX33:CD33"/>
    <mergeCell ref="CE33:CK33"/>
    <mergeCell ref="B32:K32"/>
    <mergeCell ref="L32:P32"/>
    <mergeCell ref="Q32:V32"/>
    <mergeCell ref="W32:AB32"/>
    <mergeCell ref="AC32:AI32"/>
    <mergeCell ref="AJ32:AP32"/>
    <mergeCell ref="B31:E31"/>
    <mergeCell ref="F31:K31"/>
    <mergeCell ref="L31:P31"/>
    <mergeCell ref="Q31:V31"/>
    <mergeCell ref="W31:AB31"/>
    <mergeCell ref="AC31:AI31"/>
    <mergeCell ref="BR31:BW31"/>
    <mergeCell ref="BX31:CD31"/>
    <mergeCell ref="CE29:CK29"/>
    <mergeCell ref="AW29:AZ29"/>
    <mergeCell ref="B29:E29"/>
    <mergeCell ref="AW30:BF30"/>
    <mergeCell ref="AQ29:AV29"/>
    <mergeCell ref="Q29:V29"/>
    <mergeCell ref="AW31:AZ31"/>
    <mergeCell ref="AJ31:AP31"/>
    <mergeCell ref="AQ31:AV31"/>
    <mergeCell ref="L29:P29"/>
    <mergeCell ref="AJ30:AP30"/>
    <mergeCell ref="Q28:V28"/>
    <mergeCell ref="W28:AB28"/>
    <mergeCell ref="AC28:AI28"/>
    <mergeCell ref="AJ28:AP28"/>
    <mergeCell ref="L28:P28"/>
    <mergeCell ref="CL28:CR28"/>
    <mergeCell ref="CE28:CK28"/>
    <mergeCell ref="AQ30:AV30"/>
    <mergeCell ref="B30:E30"/>
    <mergeCell ref="F28:K28"/>
    <mergeCell ref="F30:K30"/>
    <mergeCell ref="L30:P30"/>
    <mergeCell ref="Q30:V30"/>
    <mergeCell ref="W30:AB30"/>
    <mergeCell ref="AC30:AI30"/>
    <mergeCell ref="BR28:BW28"/>
    <mergeCell ref="W29:AB29"/>
    <mergeCell ref="AC29:AI29"/>
    <mergeCell ref="AJ29:AP29"/>
    <mergeCell ref="AQ28:AV28"/>
    <mergeCell ref="CL29:CR29"/>
    <mergeCell ref="BA29:BF29"/>
    <mergeCell ref="BG29:BK29"/>
    <mergeCell ref="BL29:BQ29"/>
    <mergeCell ref="BR29:BW29"/>
    <mergeCell ref="BX29:CD29"/>
    <mergeCell ref="F29:K29"/>
    <mergeCell ref="BA28:BF28"/>
    <mergeCell ref="AW28:AZ28"/>
    <mergeCell ref="Q26:V26"/>
    <mergeCell ref="W26:AB26"/>
    <mergeCell ref="AC26:AI26"/>
    <mergeCell ref="AJ26:AP26"/>
    <mergeCell ref="BR27:BW27"/>
    <mergeCell ref="AJ27:AP27"/>
    <mergeCell ref="AQ26:AV26"/>
    <mergeCell ref="AW26:AZ26"/>
    <mergeCell ref="AQ27:AV27"/>
    <mergeCell ref="AW27:AZ27"/>
    <mergeCell ref="BG28:BK28"/>
    <mergeCell ref="BL28:BQ28"/>
    <mergeCell ref="BA26:BF26"/>
    <mergeCell ref="BG26:BK26"/>
    <mergeCell ref="B28:E28"/>
    <mergeCell ref="CE27:CK27"/>
    <mergeCell ref="BL26:BQ26"/>
    <mergeCell ref="CL27:CR27"/>
    <mergeCell ref="BA27:BF27"/>
    <mergeCell ref="BG27:BK27"/>
    <mergeCell ref="BL27:BQ27"/>
    <mergeCell ref="CL26:CR26"/>
    <mergeCell ref="BX26:CD26"/>
    <mergeCell ref="CE26:CK26"/>
    <mergeCell ref="B27:E27"/>
    <mergeCell ref="F27:K27"/>
    <mergeCell ref="L27:P27"/>
    <mergeCell ref="Q27:V27"/>
    <mergeCell ref="W27:AB27"/>
    <mergeCell ref="AC27:AI27"/>
    <mergeCell ref="BR26:BW26"/>
    <mergeCell ref="BX27:CD27"/>
    <mergeCell ref="B26:K26"/>
    <mergeCell ref="L26:P26"/>
    <mergeCell ref="BG25:BK25"/>
    <mergeCell ref="BL25:BQ25"/>
    <mergeCell ref="BR23:BW23"/>
    <mergeCell ref="B25:E25"/>
    <mergeCell ref="F25:K25"/>
    <mergeCell ref="L25:P25"/>
    <mergeCell ref="Q25:V25"/>
    <mergeCell ref="W25:AB25"/>
    <mergeCell ref="AC25:AI25"/>
    <mergeCell ref="AC23:AI23"/>
    <mergeCell ref="AJ23:AP23"/>
    <mergeCell ref="AJ25:AP25"/>
    <mergeCell ref="AQ25:AV25"/>
    <mergeCell ref="AW25:AZ25"/>
    <mergeCell ref="BA25:BF25"/>
    <mergeCell ref="BR25:BW25"/>
    <mergeCell ref="Q24:V24"/>
    <mergeCell ref="W24:AB24"/>
    <mergeCell ref="AQ24:AV24"/>
    <mergeCell ref="AW24:BF24"/>
    <mergeCell ref="AQ23:AV23"/>
    <mergeCell ref="AW23:AZ23"/>
    <mergeCell ref="BA23:BF23"/>
    <mergeCell ref="BX25:CD25"/>
    <mergeCell ref="CE25:CK25"/>
    <mergeCell ref="CL25:CR25"/>
    <mergeCell ref="BL23:BQ23"/>
    <mergeCell ref="B24:E24"/>
    <mergeCell ref="BX23:CD23"/>
    <mergeCell ref="BL24:BQ24"/>
    <mergeCell ref="BR24:BW24"/>
    <mergeCell ref="BX24:CD24"/>
    <mergeCell ref="AC24:AI24"/>
    <mergeCell ref="AJ24:AP24"/>
    <mergeCell ref="B23:E23"/>
    <mergeCell ref="F23:K23"/>
    <mergeCell ref="CE24:CK24"/>
    <mergeCell ref="CL24:CR24"/>
    <mergeCell ref="CE23:CK23"/>
    <mergeCell ref="BG24:BK24"/>
    <mergeCell ref="BG23:BK23"/>
    <mergeCell ref="CL23:CR23"/>
    <mergeCell ref="L23:P23"/>
    <mergeCell ref="Q23:V23"/>
    <mergeCell ref="W23:AB23"/>
    <mergeCell ref="F24:K24"/>
    <mergeCell ref="L24:P24"/>
    <mergeCell ref="CL22:CR22"/>
    <mergeCell ref="BA22:BF22"/>
    <mergeCell ref="BG22:BK22"/>
    <mergeCell ref="B22:E22"/>
    <mergeCell ref="F22:K22"/>
    <mergeCell ref="L22:P22"/>
    <mergeCell ref="Q22:V22"/>
    <mergeCell ref="W22:AB22"/>
    <mergeCell ref="AC22:AI22"/>
    <mergeCell ref="BX22:CD22"/>
    <mergeCell ref="B21:E21"/>
    <mergeCell ref="F21:K21"/>
    <mergeCell ref="L21:P21"/>
    <mergeCell ref="Q21:V21"/>
    <mergeCell ref="CL20:CR20"/>
    <mergeCell ref="BG20:BK20"/>
    <mergeCell ref="BL20:BQ20"/>
    <mergeCell ref="BR20:BW20"/>
    <mergeCell ref="AQ21:AV21"/>
    <mergeCell ref="BX21:CD21"/>
    <mergeCell ref="BL21:BQ21"/>
    <mergeCell ref="BR21:BW21"/>
    <mergeCell ref="AQ20:AV20"/>
    <mergeCell ref="BA20:BF20"/>
    <mergeCell ref="AW21:AZ21"/>
    <mergeCell ref="BA21:BF21"/>
    <mergeCell ref="BX20:CD20"/>
    <mergeCell ref="CE21:CK21"/>
    <mergeCell ref="CE20:CK20"/>
    <mergeCell ref="CL21:CR21"/>
    <mergeCell ref="W21:AB21"/>
    <mergeCell ref="AC21:AI21"/>
    <mergeCell ref="AW20:AZ20"/>
    <mergeCell ref="BG21:BK21"/>
    <mergeCell ref="AJ21:AP21"/>
    <mergeCell ref="BL22:BQ22"/>
    <mergeCell ref="BR22:BW22"/>
    <mergeCell ref="AJ22:AP22"/>
    <mergeCell ref="AQ22:AV22"/>
    <mergeCell ref="AW22:AZ22"/>
    <mergeCell ref="BR18:BW18"/>
    <mergeCell ref="BX18:CD18"/>
    <mergeCell ref="CE18:CK18"/>
    <mergeCell ref="AW18:BF18"/>
    <mergeCell ref="BG18:BK18"/>
    <mergeCell ref="BL18:BQ18"/>
    <mergeCell ref="BR19:BW19"/>
    <mergeCell ref="CE22:CK22"/>
    <mergeCell ref="CL18:CR18"/>
    <mergeCell ref="B19:E19"/>
    <mergeCell ref="F19:K19"/>
    <mergeCell ref="L19:P19"/>
    <mergeCell ref="Q19:V19"/>
    <mergeCell ref="W19:AB19"/>
    <mergeCell ref="AC19:AI19"/>
    <mergeCell ref="AC18:AI18"/>
    <mergeCell ref="AJ18:AP18"/>
    <mergeCell ref="AQ18:AV18"/>
    <mergeCell ref="BX19:CD19"/>
    <mergeCell ref="CE19:CK19"/>
    <mergeCell ref="CL19:CR19"/>
    <mergeCell ref="BA19:BF19"/>
    <mergeCell ref="BG19:BK19"/>
    <mergeCell ref="BL19:BQ19"/>
    <mergeCell ref="B18:E18"/>
    <mergeCell ref="F18:K18"/>
    <mergeCell ref="AJ19:AP19"/>
    <mergeCell ref="AQ19:AV19"/>
    <mergeCell ref="AW19:AZ19"/>
    <mergeCell ref="AC17:AI17"/>
    <mergeCell ref="AJ17:AP17"/>
    <mergeCell ref="AQ17:AV17"/>
    <mergeCell ref="AW17:AZ17"/>
    <mergeCell ref="B20:K20"/>
    <mergeCell ref="L20:P20"/>
    <mergeCell ref="Q20:V20"/>
    <mergeCell ref="W20:AB20"/>
    <mergeCell ref="AC20:AI20"/>
    <mergeCell ref="AJ20:AP20"/>
    <mergeCell ref="B17:E17"/>
    <mergeCell ref="F17:K17"/>
    <mergeCell ref="L17:P17"/>
    <mergeCell ref="Q17:V17"/>
    <mergeCell ref="W17:AB17"/>
    <mergeCell ref="AJ16:AP16"/>
    <mergeCell ref="AQ16:AV16"/>
    <mergeCell ref="AW16:AZ16"/>
    <mergeCell ref="L18:P18"/>
    <mergeCell ref="Q18:V18"/>
    <mergeCell ref="W18:AB18"/>
    <mergeCell ref="CL16:CR16"/>
    <mergeCell ref="BA16:BF16"/>
    <mergeCell ref="BG16:BK16"/>
    <mergeCell ref="BA15:BF15"/>
    <mergeCell ref="BG15:BK15"/>
    <mergeCell ref="BR17:BW17"/>
    <mergeCell ref="BX17:CD17"/>
    <mergeCell ref="CE17:CK17"/>
    <mergeCell ref="CL17:CR17"/>
    <mergeCell ref="BA17:BF17"/>
    <mergeCell ref="BG17:BK17"/>
    <mergeCell ref="BL15:BQ15"/>
    <mergeCell ref="BR15:BW15"/>
    <mergeCell ref="BL17:BQ17"/>
    <mergeCell ref="L16:P16"/>
    <mergeCell ref="Q16:V16"/>
    <mergeCell ref="W16:AB16"/>
    <mergeCell ref="AC15:AI15"/>
    <mergeCell ref="AC14:AI14"/>
    <mergeCell ref="B16:E16"/>
    <mergeCell ref="F16:K16"/>
    <mergeCell ref="AC16:AI16"/>
    <mergeCell ref="CE16:CK16"/>
    <mergeCell ref="AJ15:AP15"/>
    <mergeCell ref="AQ15:AV15"/>
    <mergeCell ref="AW15:AZ15"/>
    <mergeCell ref="B15:E15"/>
    <mergeCell ref="F15:K15"/>
    <mergeCell ref="L15:P15"/>
    <mergeCell ref="Q15:V15"/>
    <mergeCell ref="W15:AB15"/>
    <mergeCell ref="AJ14:AP14"/>
    <mergeCell ref="AQ14:AV14"/>
    <mergeCell ref="AW14:AZ14"/>
    <mergeCell ref="L14:P14"/>
    <mergeCell ref="Q14:V14"/>
    <mergeCell ref="W14:AB14"/>
    <mergeCell ref="B14:E14"/>
    <mergeCell ref="F14:K14"/>
    <mergeCell ref="B11:E13"/>
    <mergeCell ref="F11:K13"/>
    <mergeCell ref="L11:P13"/>
    <mergeCell ref="Q11:V13"/>
    <mergeCell ref="W11:AB11"/>
    <mergeCell ref="X12:AA12"/>
    <mergeCell ref="AD12:AH12"/>
    <mergeCell ref="AJ11:AP11"/>
    <mergeCell ref="AQ11:AV11"/>
    <mergeCell ref="AW11:AZ13"/>
    <mergeCell ref="BA11:BF13"/>
    <mergeCell ref="BG11:BK13"/>
    <mergeCell ref="AC11:AI11"/>
    <mergeCell ref="BY12:CC12"/>
    <mergeCell ref="CF12:CJ12"/>
    <mergeCell ref="AK12:AO12"/>
    <mergeCell ref="AS12:AV12"/>
    <mergeCell ref="BS12:BV12"/>
    <mergeCell ref="BR11:BW11"/>
    <mergeCell ref="BX11:CD11"/>
    <mergeCell ref="CE11:CK11"/>
    <mergeCell ref="L9:M9"/>
    <mergeCell ref="S9:T9"/>
    <mergeCell ref="Y9:Z9"/>
    <mergeCell ref="AV9:AW9"/>
    <mergeCell ref="BD9:BE9"/>
    <mergeCell ref="BJ9:BK9"/>
    <mergeCell ref="O7:R7"/>
    <mergeCell ref="S7:T7"/>
    <mergeCell ref="U7:AD7"/>
    <mergeCell ref="AE7:AF7"/>
    <mergeCell ref="AG7:AP7"/>
    <mergeCell ref="CG2:CR3"/>
    <mergeCell ref="CG4:CR4"/>
    <mergeCell ref="CG5:CR5"/>
    <mergeCell ref="BV2:CF3"/>
    <mergeCell ref="BV4:CF4"/>
    <mergeCell ref="BV5:CF5"/>
    <mergeCell ref="BQ9:BR9"/>
    <mergeCell ref="BW9:BX9"/>
    <mergeCell ref="CF9:CG9"/>
    <mergeCell ref="F2:BU3"/>
    <mergeCell ref="F4:BU5"/>
    <mergeCell ref="BP7:BQ7"/>
    <mergeCell ref="BR7:BX7"/>
    <mergeCell ref="CO9:CP9"/>
    <mergeCell ref="BY7:BZ7"/>
    <mergeCell ref="CA7:CF7"/>
    <mergeCell ref="CG7:CH7"/>
    <mergeCell ref="CI7:CN7"/>
    <mergeCell ref="CO7:CP7"/>
    <mergeCell ref="F9:G9"/>
    <mergeCell ref="AQ7:AR7"/>
    <mergeCell ref="AS7:AX7"/>
    <mergeCell ref="AY7:AZ7"/>
    <mergeCell ref="BA7:BO7"/>
    <mergeCell ref="CZ14:DH14"/>
    <mergeCell ref="DI14:DQ14"/>
    <mergeCell ref="CZ15:DH15"/>
    <mergeCell ref="DI15:DQ15"/>
    <mergeCell ref="CZ16:DH16"/>
    <mergeCell ref="DI16:DQ16"/>
    <mergeCell ref="CO12:CR12"/>
    <mergeCell ref="AQ13:AV13"/>
    <mergeCell ref="CL13:CQ13"/>
    <mergeCell ref="BR14:BW14"/>
    <mergeCell ref="BX14:CD14"/>
    <mergeCell ref="CE14:CK14"/>
    <mergeCell ref="CL14:CR14"/>
    <mergeCell ref="BA14:BF14"/>
    <mergeCell ref="BG14:BK14"/>
    <mergeCell ref="BL11:BQ13"/>
    <mergeCell ref="BX15:CD15"/>
    <mergeCell ref="CE15:CK15"/>
    <mergeCell ref="CL15:CR15"/>
    <mergeCell ref="BL14:BQ14"/>
    <mergeCell ref="BL16:BQ16"/>
    <mergeCell ref="BR16:BW16"/>
    <mergeCell ref="BX16:CD16"/>
    <mergeCell ref="CL11:CR11"/>
    <mergeCell ref="CZ17:DH17"/>
    <mergeCell ref="DI17:DQ17"/>
    <mergeCell ref="CZ18:DH18"/>
    <mergeCell ref="DI18:DQ18"/>
    <mergeCell ref="CZ19:DH19"/>
    <mergeCell ref="DI19:DQ19"/>
    <mergeCell ref="CZ20:DH20"/>
    <mergeCell ref="DI20:DQ20"/>
    <mergeCell ref="CZ21:DH21"/>
    <mergeCell ref="DI21:DQ21"/>
    <mergeCell ref="CZ23:DH23"/>
    <mergeCell ref="DI23:DQ23"/>
    <mergeCell ref="DI22:DQ22"/>
    <mergeCell ref="CZ22:DH22"/>
    <mergeCell ref="CZ24:DH24"/>
    <mergeCell ref="DI24:DQ24"/>
    <mergeCell ref="CZ25:DH25"/>
    <mergeCell ref="DI25:DQ25"/>
    <mergeCell ref="CZ26:DH26"/>
    <mergeCell ref="DI26:DQ26"/>
    <mergeCell ref="CZ27:DH27"/>
    <mergeCell ref="DI27:DQ27"/>
    <mergeCell ref="CZ28:DH28"/>
    <mergeCell ref="DI28:DQ28"/>
    <mergeCell ref="CZ29:DH29"/>
    <mergeCell ref="DI29:DQ29"/>
    <mergeCell ref="CZ30:DH30"/>
    <mergeCell ref="DI30:DQ30"/>
    <mergeCell ref="N40:AC42"/>
    <mergeCell ref="AM40:CQ40"/>
    <mergeCell ref="AE41:CQ42"/>
    <mergeCell ref="BX28:CD28"/>
    <mergeCell ref="CE30:CK30"/>
    <mergeCell ref="CL30:CR30"/>
    <mergeCell ref="BG30:BK30"/>
    <mergeCell ref="BL30:BQ30"/>
    <mergeCell ref="AW34:AZ34"/>
    <mergeCell ref="BR30:BW30"/>
    <mergeCell ref="BX30:CD30"/>
    <mergeCell ref="CE31:CK31"/>
    <mergeCell ref="CL31:CR31"/>
    <mergeCell ref="BA31:BF31"/>
    <mergeCell ref="BG31:BK31"/>
    <mergeCell ref="BL31:BQ31"/>
  </mergeCells>
  <printOptions horizontalCentered="1" verticalCentered="1"/>
  <pageMargins left="0" right="0" top="0" bottom="0" header="0" footer="0"/>
  <pageSetup scale="89" orientation="landscape" r:id="rId1"/>
  <colBreaks count="1" manualBreakCount="1">
    <brk id="96" min="1" max="48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34">
    <tabColor rgb="FFCFDDED"/>
  </sheetPr>
  <dimension ref="B1:EN52"/>
  <sheetViews>
    <sheetView showGridLines="0" topLeftCell="A4" workbookViewId="0">
      <selection activeCell="AW26" sqref="AW26:AZ26"/>
    </sheetView>
  </sheetViews>
  <sheetFormatPr baseColWidth="10" defaultRowHeight="12.75" x14ac:dyDescent="0.2"/>
  <cols>
    <col min="1" max="8" width="1.5703125" style="662" customWidth="1"/>
    <col min="9" max="9" width="2" style="662" customWidth="1"/>
    <col min="10" max="56" width="1.5703125" style="662" customWidth="1"/>
    <col min="57" max="57" width="1.85546875" style="662" customWidth="1"/>
    <col min="58" max="58" width="2" style="662" customWidth="1"/>
    <col min="59" max="96" width="1.5703125" style="662" customWidth="1"/>
    <col min="97" max="142" width="1.5703125" style="662" hidden="1" customWidth="1"/>
    <col min="143" max="144" width="11.42578125" style="662" hidden="1" customWidth="1"/>
    <col min="145" max="160" width="11.42578125" style="662" customWidth="1"/>
    <col min="161" max="16384" width="11.42578125" style="662"/>
  </cols>
  <sheetData>
    <row r="1" spans="2:143" ht="3" customHeight="1" x14ac:dyDescent="0.2"/>
    <row r="2" spans="2:143" ht="5.25" customHeight="1" x14ac:dyDescent="0.2">
      <c r="B2" s="663"/>
      <c r="C2" s="664"/>
      <c r="D2" s="664"/>
      <c r="E2" s="664"/>
      <c r="F2" s="1807" t="s">
        <v>300</v>
      </c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  <c r="U2" s="1808"/>
      <c r="V2" s="1808"/>
      <c r="W2" s="1808"/>
      <c r="X2" s="1808"/>
      <c r="Y2" s="1808"/>
      <c r="Z2" s="1808"/>
      <c r="AA2" s="1808"/>
      <c r="AB2" s="1808"/>
      <c r="AC2" s="1808"/>
      <c r="AD2" s="1808"/>
      <c r="AE2" s="1808"/>
      <c r="AF2" s="1808"/>
      <c r="AG2" s="1808"/>
      <c r="AH2" s="1808"/>
      <c r="AI2" s="1808"/>
      <c r="AJ2" s="1808"/>
      <c r="AK2" s="1808"/>
      <c r="AL2" s="1808"/>
      <c r="AM2" s="1808"/>
      <c r="AN2" s="1808"/>
      <c r="AO2" s="1808"/>
      <c r="AP2" s="1808"/>
      <c r="AQ2" s="1808"/>
      <c r="AR2" s="1808"/>
      <c r="AS2" s="1808"/>
      <c r="AT2" s="1808"/>
      <c r="AU2" s="1808"/>
      <c r="AV2" s="1808"/>
      <c r="AW2" s="1808"/>
      <c r="AX2" s="1808"/>
      <c r="AY2" s="1808"/>
      <c r="AZ2" s="1808"/>
      <c r="BA2" s="1808"/>
      <c r="BB2" s="1808"/>
      <c r="BC2" s="1808"/>
      <c r="BD2" s="1808"/>
      <c r="BE2" s="1808"/>
      <c r="BF2" s="1808"/>
      <c r="BG2" s="1808"/>
      <c r="BH2" s="1808"/>
      <c r="BI2" s="1808"/>
      <c r="BJ2" s="1808"/>
      <c r="BK2" s="1808"/>
      <c r="BL2" s="1808"/>
      <c r="BM2" s="1808"/>
      <c r="BN2" s="1808"/>
      <c r="BO2" s="1808"/>
      <c r="BP2" s="1808"/>
      <c r="BQ2" s="1808"/>
      <c r="BR2" s="1808"/>
      <c r="BS2" s="1808"/>
      <c r="BT2" s="1808"/>
      <c r="BU2" s="1808"/>
      <c r="BV2" s="1811" t="s">
        <v>130</v>
      </c>
      <c r="BW2" s="1812"/>
      <c r="BX2" s="1812"/>
      <c r="BY2" s="1812"/>
      <c r="BZ2" s="1812"/>
      <c r="CA2" s="1812"/>
      <c r="CB2" s="1812"/>
      <c r="CC2" s="1812"/>
      <c r="CD2" s="1812"/>
      <c r="CE2" s="1812"/>
      <c r="CF2" s="1813"/>
      <c r="CG2" s="1829" t="s">
        <v>11</v>
      </c>
      <c r="CH2" s="1829"/>
      <c r="CI2" s="1829"/>
      <c r="CJ2" s="1829"/>
      <c r="CK2" s="1829"/>
      <c r="CL2" s="1829"/>
      <c r="CM2" s="1829"/>
      <c r="CN2" s="1829"/>
      <c r="CO2" s="1829"/>
      <c r="CP2" s="1829"/>
      <c r="CQ2" s="1829"/>
      <c r="CR2" s="1830"/>
    </row>
    <row r="3" spans="2:143" ht="12.75" customHeight="1" x14ac:dyDescent="0.2">
      <c r="B3" s="665"/>
      <c r="F3" s="1809"/>
      <c r="G3" s="1810"/>
      <c r="H3" s="1810"/>
      <c r="I3" s="1810"/>
      <c r="J3" s="1810"/>
      <c r="K3" s="1810"/>
      <c r="L3" s="1810"/>
      <c r="M3" s="1810"/>
      <c r="N3" s="1810"/>
      <c r="O3" s="1810"/>
      <c r="P3" s="1810"/>
      <c r="Q3" s="1810"/>
      <c r="R3" s="1810"/>
      <c r="S3" s="1810"/>
      <c r="T3" s="1810"/>
      <c r="U3" s="1810"/>
      <c r="V3" s="1810"/>
      <c r="W3" s="1810"/>
      <c r="X3" s="1810"/>
      <c r="Y3" s="1810"/>
      <c r="Z3" s="1810"/>
      <c r="AA3" s="1810"/>
      <c r="AB3" s="1810"/>
      <c r="AC3" s="1810"/>
      <c r="AD3" s="1810"/>
      <c r="AE3" s="1810"/>
      <c r="AF3" s="1810"/>
      <c r="AG3" s="1810"/>
      <c r="AH3" s="1810"/>
      <c r="AI3" s="1810"/>
      <c r="AJ3" s="1810"/>
      <c r="AK3" s="1810"/>
      <c r="AL3" s="1810"/>
      <c r="AM3" s="1810"/>
      <c r="AN3" s="1810"/>
      <c r="AO3" s="1810"/>
      <c r="AP3" s="1810"/>
      <c r="AQ3" s="1810"/>
      <c r="AR3" s="1810"/>
      <c r="AS3" s="1810"/>
      <c r="AT3" s="1810"/>
      <c r="AU3" s="1810"/>
      <c r="AV3" s="1810"/>
      <c r="AW3" s="1810"/>
      <c r="AX3" s="1810"/>
      <c r="AY3" s="1810"/>
      <c r="AZ3" s="1810"/>
      <c r="BA3" s="1810"/>
      <c r="BB3" s="1810"/>
      <c r="BC3" s="1810"/>
      <c r="BD3" s="1810"/>
      <c r="BE3" s="1810"/>
      <c r="BF3" s="1810"/>
      <c r="BG3" s="1810"/>
      <c r="BH3" s="1810"/>
      <c r="BI3" s="1810"/>
      <c r="BJ3" s="1810"/>
      <c r="BK3" s="1810"/>
      <c r="BL3" s="1810"/>
      <c r="BM3" s="1810"/>
      <c r="BN3" s="1810"/>
      <c r="BO3" s="1810"/>
      <c r="BP3" s="1810"/>
      <c r="BQ3" s="1810"/>
      <c r="BR3" s="1810"/>
      <c r="BS3" s="1810"/>
      <c r="BT3" s="1810"/>
      <c r="BU3" s="1810"/>
      <c r="BV3" s="1814"/>
      <c r="BW3" s="1815"/>
      <c r="BX3" s="1815"/>
      <c r="BY3" s="1815"/>
      <c r="BZ3" s="1815"/>
      <c r="CA3" s="1815"/>
      <c r="CB3" s="1815"/>
      <c r="CC3" s="1815"/>
      <c r="CD3" s="1815"/>
      <c r="CE3" s="1815"/>
      <c r="CF3" s="1816"/>
      <c r="CG3" s="1831"/>
      <c r="CH3" s="1831"/>
      <c r="CI3" s="1831"/>
      <c r="CJ3" s="1831"/>
      <c r="CK3" s="1831"/>
      <c r="CL3" s="1831"/>
      <c r="CM3" s="1831"/>
      <c r="CN3" s="1831"/>
      <c r="CO3" s="1831"/>
      <c r="CP3" s="1831"/>
      <c r="CQ3" s="1831"/>
      <c r="CR3" s="1832"/>
    </row>
    <row r="4" spans="2:143" ht="12" customHeight="1" x14ac:dyDescent="0.2">
      <c r="B4" s="665"/>
      <c r="F4" s="1817" t="s">
        <v>288</v>
      </c>
      <c r="G4" s="1818"/>
      <c r="H4" s="1818"/>
      <c r="I4" s="1818"/>
      <c r="J4" s="1818"/>
      <c r="K4" s="1818"/>
      <c r="L4" s="1818"/>
      <c r="M4" s="1818"/>
      <c r="N4" s="1818"/>
      <c r="O4" s="1818"/>
      <c r="P4" s="1818"/>
      <c r="Q4" s="1818"/>
      <c r="R4" s="1818"/>
      <c r="S4" s="1818"/>
      <c r="T4" s="1818"/>
      <c r="U4" s="1818"/>
      <c r="V4" s="1818"/>
      <c r="W4" s="1818"/>
      <c r="X4" s="1818"/>
      <c r="Y4" s="1818"/>
      <c r="Z4" s="1818"/>
      <c r="AA4" s="1818"/>
      <c r="AB4" s="1818"/>
      <c r="AC4" s="1818"/>
      <c r="AD4" s="1818"/>
      <c r="AE4" s="1818"/>
      <c r="AF4" s="1818"/>
      <c r="AG4" s="1818"/>
      <c r="AH4" s="1818"/>
      <c r="AI4" s="1818"/>
      <c r="AJ4" s="1818"/>
      <c r="AK4" s="1818"/>
      <c r="AL4" s="1818"/>
      <c r="AM4" s="1818"/>
      <c r="AN4" s="1818"/>
      <c r="AO4" s="1818"/>
      <c r="AP4" s="1818"/>
      <c r="AQ4" s="1818"/>
      <c r="AR4" s="1818"/>
      <c r="AS4" s="1818"/>
      <c r="AT4" s="1818"/>
      <c r="AU4" s="1818"/>
      <c r="AV4" s="1818"/>
      <c r="AW4" s="1818"/>
      <c r="AX4" s="1818"/>
      <c r="AY4" s="1818"/>
      <c r="AZ4" s="1818"/>
      <c r="BA4" s="1818"/>
      <c r="BB4" s="1818"/>
      <c r="BC4" s="1818"/>
      <c r="BD4" s="1818"/>
      <c r="BE4" s="1818"/>
      <c r="BF4" s="1818"/>
      <c r="BG4" s="1818"/>
      <c r="BH4" s="1818"/>
      <c r="BI4" s="1818"/>
      <c r="BJ4" s="1818"/>
      <c r="BK4" s="1818"/>
      <c r="BL4" s="1818"/>
      <c r="BM4" s="1818"/>
      <c r="BN4" s="1818"/>
      <c r="BO4" s="1818"/>
      <c r="BP4" s="1818"/>
      <c r="BQ4" s="1818"/>
      <c r="BR4" s="1818"/>
      <c r="BS4" s="1818"/>
      <c r="BT4" s="1818"/>
      <c r="BU4" s="1818"/>
      <c r="BV4" s="1821" t="s">
        <v>72</v>
      </c>
      <c r="BW4" s="1822"/>
      <c r="BX4" s="1822"/>
      <c r="BY4" s="1822"/>
      <c r="BZ4" s="1822"/>
      <c r="CA4" s="1822"/>
      <c r="CB4" s="1822"/>
      <c r="CC4" s="1822"/>
      <c r="CD4" s="1822"/>
      <c r="CE4" s="1822"/>
      <c r="CF4" s="1823"/>
      <c r="CG4" s="1833" t="s">
        <v>72</v>
      </c>
      <c r="CH4" s="1833"/>
      <c r="CI4" s="1833"/>
      <c r="CJ4" s="1833"/>
      <c r="CK4" s="1833"/>
      <c r="CL4" s="1833"/>
      <c r="CM4" s="1833"/>
      <c r="CN4" s="1833"/>
      <c r="CO4" s="1833"/>
      <c r="CP4" s="1833"/>
      <c r="CQ4" s="1833"/>
      <c r="CR4" s="1834"/>
    </row>
    <row r="5" spans="2:143" ht="14.25" x14ac:dyDescent="0.2">
      <c r="B5" s="666"/>
      <c r="C5" s="667"/>
      <c r="D5" s="667"/>
      <c r="E5" s="667"/>
      <c r="F5" s="1819"/>
      <c r="G5" s="1820"/>
      <c r="H5" s="1820"/>
      <c r="I5" s="1820"/>
      <c r="J5" s="1820"/>
      <c r="K5" s="1820"/>
      <c r="L5" s="1820"/>
      <c r="M5" s="1820"/>
      <c r="N5" s="1820"/>
      <c r="O5" s="1820"/>
      <c r="P5" s="1820"/>
      <c r="Q5" s="1820"/>
      <c r="R5" s="1820"/>
      <c r="S5" s="1820"/>
      <c r="T5" s="1820"/>
      <c r="U5" s="1820"/>
      <c r="V5" s="1820"/>
      <c r="W5" s="1820"/>
      <c r="X5" s="1820"/>
      <c r="Y5" s="1820"/>
      <c r="Z5" s="1820"/>
      <c r="AA5" s="1820"/>
      <c r="AB5" s="1820"/>
      <c r="AC5" s="1820"/>
      <c r="AD5" s="1820"/>
      <c r="AE5" s="1820"/>
      <c r="AF5" s="1820"/>
      <c r="AG5" s="1820"/>
      <c r="AH5" s="1820"/>
      <c r="AI5" s="1820"/>
      <c r="AJ5" s="1820"/>
      <c r="AK5" s="1820"/>
      <c r="AL5" s="1820"/>
      <c r="AM5" s="1820"/>
      <c r="AN5" s="1820"/>
      <c r="AO5" s="1820"/>
      <c r="AP5" s="1820"/>
      <c r="AQ5" s="1820"/>
      <c r="AR5" s="1820"/>
      <c r="AS5" s="1820"/>
      <c r="AT5" s="1820"/>
      <c r="AU5" s="1820"/>
      <c r="AV5" s="1820"/>
      <c r="AW5" s="1820"/>
      <c r="AX5" s="1820"/>
      <c r="AY5" s="1820"/>
      <c r="AZ5" s="1820"/>
      <c r="BA5" s="1820"/>
      <c r="BB5" s="1820"/>
      <c r="BC5" s="1820"/>
      <c r="BD5" s="1820"/>
      <c r="BE5" s="1820"/>
      <c r="BF5" s="1820"/>
      <c r="BG5" s="1820"/>
      <c r="BH5" s="1820"/>
      <c r="BI5" s="1820"/>
      <c r="BJ5" s="1820"/>
      <c r="BK5" s="1820"/>
      <c r="BL5" s="1820"/>
      <c r="BM5" s="1820"/>
      <c r="BN5" s="1820"/>
      <c r="BO5" s="1820"/>
      <c r="BP5" s="1820"/>
      <c r="BQ5" s="1820"/>
      <c r="BR5" s="1820"/>
      <c r="BS5" s="1820"/>
      <c r="BT5" s="1820"/>
      <c r="BU5" s="1820"/>
      <c r="BV5" s="1824" t="str">
        <f>IF('INGRESO DE DATOS'!AB145&lt;&gt;"",'INGRESO DE DATOS'!AB145,"")</f>
        <v/>
      </c>
      <c r="BW5" s="1825"/>
      <c r="BX5" s="1825"/>
      <c r="BY5" s="1825"/>
      <c r="BZ5" s="1825"/>
      <c r="CA5" s="1825"/>
      <c r="CB5" s="1825"/>
      <c r="CC5" s="1825"/>
      <c r="CD5" s="1825"/>
      <c r="CE5" s="1825"/>
      <c r="CF5" s="1826"/>
      <c r="CG5" s="1835" t="str">
        <f>IF('INGRESO DE DATOS'!AB146&lt;&gt;"",'INGRESO DE DATOS'!AB146,"")</f>
        <v/>
      </c>
      <c r="CH5" s="1835"/>
      <c r="CI5" s="1835"/>
      <c r="CJ5" s="1835"/>
      <c r="CK5" s="1835"/>
      <c r="CL5" s="1835"/>
      <c r="CM5" s="1835"/>
      <c r="CN5" s="1835"/>
      <c r="CO5" s="1835"/>
      <c r="CP5" s="1835"/>
      <c r="CQ5" s="1835"/>
      <c r="CR5" s="1836"/>
    </row>
    <row r="6" spans="2:143" ht="5.25" customHeight="1" x14ac:dyDescent="0.2">
      <c r="B6" s="663"/>
      <c r="C6" s="664"/>
      <c r="D6" s="664"/>
      <c r="E6" s="664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70"/>
      <c r="BW6" s="670"/>
      <c r="BX6" s="670"/>
      <c r="BY6" s="670"/>
      <c r="BZ6" s="670"/>
      <c r="CA6" s="670"/>
      <c r="CB6" s="670"/>
      <c r="CC6" s="660"/>
      <c r="CD6" s="660"/>
      <c r="CE6" s="660"/>
      <c r="CF6" s="660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2"/>
    </row>
    <row r="7" spans="2:143" x14ac:dyDescent="0.2">
      <c r="B7" s="665"/>
      <c r="C7" s="673" t="s">
        <v>29</v>
      </c>
      <c r="N7" s="673"/>
      <c r="O7" s="1649" t="s">
        <v>30</v>
      </c>
      <c r="P7" s="1649"/>
      <c r="Q7" s="1649"/>
      <c r="R7" s="1650"/>
      <c r="S7" s="1651"/>
      <c r="T7" s="1652"/>
      <c r="U7" s="1653" t="s">
        <v>31</v>
      </c>
      <c r="V7" s="1654"/>
      <c r="W7" s="1654"/>
      <c r="X7" s="1654"/>
      <c r="Y7" s="1654"/>
      <c r="Z7" s="1654"/>
      <c r="AA7" s="1654"/>
      <c r="AB7" s="1654"/>
      <c r="AC7" s="1654"/>
      <c r="AD7" s="1655"/>
      <c r="AE7" s="1656"/>
      <c r="AF7" s="1657"/>
      <c r="AG7" s="1653" t="s">
        <v>32</v>
      </c>
      <c r="AH7" s="1654"/>
      <c r="AI7" s="1654"/>
      <c r="AJ7" s="1654"/>
      <c r="AK7" s="1654"/>
      <c r="AL7" s="1654"/>
      <c r="AM7" s="1654"/>
      <c r="AN7" s="1654"/>
      <c r="AO7" s="1654"/>
      <c r="AP7" s="1655"/>
      <c r="AQ7" s="1651"/>
      <c r="AR7" s="1652"/>
      <c r="AS7" s="1653" t="s">
        <v>33</v>
      </c>
      <c r="AT7" s="1654"/>
      <c r="AU7" s="1654"/>
      <c r="AV7" s="1654"/>
      <c r="AW7" s="1654"/>
      <c r="AX7" s="1655"/>
      <c r="AY7" s="1658" t="s">
        <v>97</v>
      </c>
      <c r="AZ7" s="1659"/>
      <c r="BA7" s="1653" t="s">
        <v>34</v>
      </c>
      <c r="BB7" s="1654"/>
      <c r="BC7" s="1654"/>
      <c r="BD7" s="1654"/>
      <c r="BE7" s="1654"/>
      <c r="BF7" s="1654"/>
      <c r="BG7" s="1654"/>
      <c r="BH7" s="1654"/>
      <c r="BI7" s="1654"/>
      <c r="BJ7" s="1654"/>
      <c r="BK7" s="1654"/>
      <c r="BL7" s="1654"/>
      <c r="BM7" s="1654"/>
      <c r="BN7" s="1654"/>
      <c r="BO7" s="1655"/>
      <c r="BP7" s="1656"/>
      <c r="BQ7" s="1657"/>
      <c r="BR7" s="1653" t="s">
        <v>35</v>
      </c>
      <c r="BS7" s="1654"/>
      <c r="BT7" s="1654"/>
      <c r="BU7" s="1654"/>
      <c r="BV7" s="1654"/>
      <c r="BW7" s="1654"/>
      <c r="BX7" s="1655"/>
      <c r="BY7" s="1656"/>
      <c r="BZ7" s="1657"/>
      <c r="CA7" s="1653" t="s">
        <v>36</v>
      </c>
      <c r="CB7" s="1654"/>
      <c r="CC7" s="1654"/>
      <c r="CD7" s="1654"/>
      <c r="CE7" s="1654"/>
      <c r="CF7" s="1655"/>
      <c r="CG7" s="1656"/>
      <c r="CH7" s="1657"/>
      <c r="CI7" s="1653" t="s">
        <v>37</v>
      </c>
      <c r="CJ7" s="1654"/>
      <c r="CK7" s="1654"/>
      <c r="CL7" s="1654"/>
      <c r="CM7" s="1654"/>
      <c r="CN7" s="1655"/>
      <c r="CO7" s="1651" t="s">
        <v>97</v>
      </c>
      <c r="CP7" s="1652"/>
      <c r="CR7" s="674"/>
    </row>
    <row r="8" spans="2:143" ht="8.25" customHeight="1" x14ac:dyDescent="0.2">
      <c r="B8" s="665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Q8" s="673"/>
      <c r="AR8" s="673"/>
      <c r="AS8" s="673"/>
      <c r="AV8" s="673"/>
      <c r="AW8" s="673"/>
      <c r="AX8" s="673"/>
      <c r="AY8" s="673"/>
      <c r="AZ8" s="673"/>
      <c r="BA8" s="673"/>
      <c r="BB8" s="673"/>
      <c r="BD8" s="673"/>
      <c r="BE8" s="673"/>
      <c r="BF8" s="673"/>
      <c r="BG8" s="673"/>
      <c r="BH8" s="673"/>
      <c r="BI8" s="673"/>
      <c r="BJ8" s="673"/>
      <c r="BK8" s="673"/>
      <c r="BN8" s="673"/>
      <c r="BO8" s="673"/>
      <c r="BP8" s="673"/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3"/>
      <c r="CF8" s="673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R8" s="674"/>
    </row>
    <row r="9" spans="2:143" s="676" customFormat="1" x14ac:dyDescent="0.2">
      <c r="B9" s="675"/>
      <c r="D9" s="673" t="s">
        <v>78</v>
      </c>
      <c r="F9" s="1651"/>
      <c r="G9" s="1652"/>
      <c r="J9" s="673" t="s">
        <v>79</v>
      </c>
      <c r="L9" s="1827"/>
      <c r="M9" s="1828"/>
      <c r="Q9" s="673" t="s">
        <v>38</v>
      </c>
      <c r="R9" s="673"/>
      <c r="S9" s="1827"/>
      <c r="T9" s="1828"/>
      <c r="U9" s="673"/>
      <c r="W9" s="673" t="s">
        <v>39</v>
      </c>
      <c r="X9" s="673"/>
      <c r="Y9" s="1827"/>
      <c r="Z9" s="1828"/>
      <c r="AB9" s="673"/>
      <c r="AC9" s="673" t="s">
        <v>40</v>
      </c>
      <c r="AD9" s="673"/>
      <c r="AE9" s="677"/>
      <c r="AF9" s="678"/>
      <c r="AL9" s="673" t="s">
        <v>41</v>
      </c>
      <c r="AM9" s="673"/>
      <c r="AN9" s="677"/>
      <c r="AO9" s="678"/>
      <c r="AT9" s="673" t="s">
        <v>42</v>
      </c>
      <c r="AU9" s="673"/>
      <c r="AV9" s="1827"/>
      <c r="AW9" s="1828"/>
      <c r="BB9" s="673" t="s">
        <v>43</v>
      </c>
      <c r="BC9" s="673"/>
      <c r="BD9" s="1827"/>
      <c r="BE9" s="1828"/>
      <c r="BH9" s="673" t="s">
        <v>301</v>
      </c>
      <c r="BI9" s="673"/>
      <c r="BJ9" s="1827"/>
      <c r="BK9" s="1828"/>
      <c r="BO9" s="673" t="s">
        <v>302</v>
      </c>
      <c r="BP9" s="673"/>
      <c r="BQ9" s="1827"/>
      <c r="BR9" s="1828"/>
      <c r="BS9" s="673"/>
      <c r="BU9" s="673" t="s">
        <v>44</v>
      </c>
      <c r="BV9" s="673"/>
      <c r="BW9" s="1827"/>
      <c r="BX9" s="1828"/>
      <c r="BY9" s="673"/>
      <c r="BZ9" s="673"/>
      <c r="CA9" s="673"/>
      <c r="CB9" s="673"/>
      <c r="CC9" s="673"/>
      <c r="CD9" s="673" t="s">
        <v>45</v>
      </c>
      <c r="CE9" s="673"/>
      <c r="CF9" s="1854" t="s">
        <v>97</v>
      </c>
      <c r="CG9" s="1855"/>
      <c r="CH9" s="673"/>
      <c r="CI9" s="673"/>
      <c r="CJ9" s="673"/>
      <c r="CK9" s="673"/>
      <c r="CL9" s="673"/>
      <c r="CM9" s="673" t="s">
        <v>46</v>
      </c>
      <c r="CN9" s="673"/>
      <c r="CO9" s="1827"/>
      <c r="CP9" s="1828"/>
      <c r="CR9" s="679"/>
    </row>
    <row r="10" spans="2:143" ht="6" customHeight="1" x14ac:dyDescent="0.2">
      <c r="B10" s="665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80"/>
      <c r="AT10" s="673"/>
      <c r="AU10" s="673"/>
      <c r="AV10" s="673"/>
      <c r="AW10" s="673"/>
      <c r="AX10" s="673"/>
      <c r="AY10" s="673"/>
      <c r="AZ10" s="673"/>
      <c r="BA10" s="673"/>
      <c r="BB10" s="673"/>
      <c r="BC10" s="673"/>
      <c r="BD10" s="673"/>
      <c r="BE10" s="673"/>
      <c r="BF10" s="673"/>
      <c r="BG10" s="673"/>
      <c r="BH10" s="673"/>
      <c r="BI10" s="673"/>
      <c r="BJ10" s="673"/>
      <c r="BK10" s="673"/>
      <c r="BL10" s="673"/>
      <c r="BM10" s="673"/>
      <c r="BN10" s="673"/>
      <c r="BO10" s="673"/>
      <c r="BP10" s="673"/>
      <c r="BQ10" s="673"/>
      <c r="BR10" s="673"/>
      <c r="BS10" s="673"/>
      <c r="BT10" s="673"/>
      <c r="BU10" s="673"/>
      <c r="BV10" s="673"/>
      <c r="BW10" s="673"/>
      <c r="BX10" s="673"/>
      <c r="BY10" s="673"/>
      <c r="BZ10" s="673"/>
      <c r="CA10" s="673"/>
      <c r="CB10" s="673"/>
      <c r="CC10" s="673"/>
      <c r="CD10" s="673"/>
      <c r="CE10" s="673"/>
      <c r="CF10" s="673"/>
      <c r="CG10" s="673"/>
      <c r="CH10" s="673"/>
      <c r="CI10" s="673"/>
      <c r="CJ10" s="673"/>
      <c r="CK10" s="673"/>
      <c r="CL10" s="673"/>
      <c r="CM10" s="673"/>
      <c r="CN10" s="673"/>
      <c r="CO10" s="673"/>
      <c r="CP10" s="673"/>
      <c r="CR10" s="674"/>
    </row>
    <row r="11" spans="2:143" s="673" customFormat="1" ht="17.25" customHeight="1" x14ac:dyDescent="0.2">
      <c r="B11" s="1667" t="s">
        <v>47</v>
      </c>
      <c r="C11" s="1668"/>
      <c r="D11" s="1668"/>
      <c r="E11" s="1668"/>
      <c r="F11" s="1668" t="s">
        <v>48</v>
      </c>
      <c r="G11" s="1668"/>
      <c r="H11" s="1668"/>
      <c r="I11" s="1668"/>
      <c r="J11" s="1668"/>
      <c r="K11" s="1668"/>
      <c r="L11" s="1662" t="s">
        <v>5</v>
      </c>
      <c r="M11" s="1662"/>
      <c r="N11" s="1662"/>
      <c r="O11" s="1662"/>
      <c r="P11" s="1662"/>
      <c r="Q11" s="1662" t="s">
        <v>49</v>
      </c>
      <c r="R11" s="1662"/>
      <c r="S11" s="1662"/>
      <c r="T11" s="1662"/>
      <c r="U11" s="1662"/>
      <c r="V11" s="1662"/>
      <c r="W11" s="1674" t="s">
        <v>89</v>
      </c>
      <c r="X11" s="1675"/>
      <c r="Y11" s="1675"/>
      <c r="Z11" s="1675"/>
      <c r="AA11" s="1675"/>
      <c r="AB11" s="1676"/>
      <c r="AC11" s="1674" t="s">
        <v>53</v>
      </c>
      <c r="AD11" s="1675"/>
      <c r="AE11" s="1675"/>
      <c r="AF11" s="1675"/>
      <c r="AG11" s="1675"/>
      <c r="AH11" s="1675"/>
      <c r="AI11" s="1676"/>
      <c r="AJ11" s="1677" t="s">
        <v>92</v>
      </c>
      <c r="AK11" s="1678"/>
      <c r="AL11" s="1678"/>
      <c r="AM11" s="1678"/>
      <c r="AN11" s="1678"/>
      <c r="AO11" s="1678"/>
      <c r="AP11" s="1679"/>
      <c r="AQ11" s="1665" t="s">
        <v>50</v>
      </c>
      <c r="AR11" s="1665"/>
      <c r="AS11" s="1665"/>
      <c r="AT11" s="1665"/>
      <c r="AU11" s="1665"/>
      <c r="AV11" s="1666"/>
      <c r="AW11" s="1667" t="s">
        <v>47</v>
      </c>
      <c r="AX11" s="1668"/>
      <c r="AY11" s="1668"/>
      <c r="AZ11" s="1668"/>
      <c r="BA11" s="1668" t="s">
        <v>48</v>
      </c>
      <c r="BB11" s="1668"/>
      <c r="BC11" s="1668"/>
      <c r="BD11" s="1668"/>
      <c r="BE11" s="1668"/>
      <c r="BF11" s="1668"/>
      <c r="BG11" s="1662" t="s">
        <v>5</v>
      </c>
      <c r="BH11" s="1662"/>
      <c r="BI11" s="1662"/>
      <c r="BJ11" s="1662"/>
      <c r="BK11" s="1662"/>
      <c r="BL11" s="1662" t="s">
        <v>49</v>
      </c>
      <c r="BM11" s="1662"/>
      <c r="BN11" s="1662"/>
      <c r="BO11" s="1662"/>
      <c r="BP11" s="1662"/>
      <c r="BQ11" s="1662"/>
      <c r="BR11" s="1674" t="s">
        <v>89</v>
      </c>
      <c r="BS11" s="1675"/>
      <c r="BT11" s="1675"/>
      <c r="BU11" s="1675"/>
      <c r="BV11" s="1675"/>
      <c r="BW11" s="1676"/>
      <c r="BX11" s="1674" t="s">
        <v>53</v>
      </c>
      <c r="BY11" s="1675"/>
      <c r="BZ11" s="1675"/>
      <c r="CA11" s="1675"/>
      <c r="CB11" s="1675"/>
      <c r="CC11" s="1675"/>
      <c r="CD11" s="1676"/>
      <c r="CE11" s="1677" t="s">
        <v>92</v>
      </c>
      <c r="CF11" s="1678"/>
      <c r="CG11" s="1678"/>
      <c r="CH11" s="1678"/>
      <c r="CI11" s="1678"/>
      <c r="CJ11" s="1678"/>
      <c r="CK11" s="1679"/>
      <c r="CL11" s="1680" t="s">
        <v>50</v>
      </c>
      <c r="CM11" s="1681"/>
      <c r="CN11" s="1681"/>
      <c r="CO11" s="1681"/>
      <c r="CP11" s="1681"/>
      <c r="CQ11" s="1681"/>
      <c r="CR11" s="1682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2"/>
      <c r="DJ11" s="682"/>
      <c r="DK11" s="682"/>
      <c r="DL11" s="682"/>
      <c r="DM11" s="682"/>
      <c r="DN11" s="682"/>
      <c r="DO11" s="682"/>
      <c r="DP11" s="682"/>
      <c r="DQ11" s="682"/>
      <c r="DR11" s="682"/>
      <c r="DS11" s="682"/>
      <c r="DT11" s="682"/>
      <c r="DU11" s="682"/>
      <c r="DV11" s="682"/>
      <c r="DW11" s="682"/>
      <c r="DX11" s="682"/>
      <c r="DY11" s="682"/>
      <c r="DZ11" s="682"/>
      <c r="EA11" s="682"/>
      <c r="EB11" s="682"/>
      <c r="EC11" s="682"/>
      <c r="ED11" s="682"/>
      <c r="EE11" s="682"/>
      <c r="EF11" s="682"/>
      <c r="EG11" s="682"/>
      <c r="EH11" s="682"/>
      <c r="EI11" s="682"/>
      <c r="EJ11" s="682"/>
      <c r="EK11" s="682"/>
      <c r="EL11" s="682"/>
      <c r="EM11" s="682"/>
    </row>
    <row r="12" spans="2:143" ht="12.75" customHeight="1" x14ac:dyDescent="0.2">
      <c r="B12" s="1706"/>
      <c r="C12" s="1670"/>
      <c r="D12" s="1670"/>
      <c r="E12" s="1670"/>
      <c r="F12" s="1670"/>
      <c r="G12" s="1670"/>
      <c r="H12" s="1670"/>
      <c r="I12" s="1670"/>
      <c r="J12" s="1670"/>
      <c r="K12" s="1670"/>
      <c r="L12" s="1663"/>
      <c r="M12" s="1663"/>
      <c r="N12" s="1663"/>
      <c r="O12" s="1663"/>
      <c r="P12" s="1663"/>
      <c r="Q12" s="1663"/>
      <c r="R12" s="1663"/>
      <c r="S12" s="1663"/>
      <c r="T12" s="1663"/>
      <c r="U12" s="1663"/>
      <c r="V12" s="1663"/>
      <c r="W12" s="683"/>
      <c r="X12" s="1747" t="s">
        <v>90</v>
      </c>
      <c r="Y12" s="1747"/>
      <c r="Z12" s="1747"/>
      <c r="AA12" s="1747"/>
      <c r="AB12" s="684"/>
      <c r="AC12" s="683"/>
      <c r="AD12" s="1703"/>
      <c r="AE12" s="1703"/>
      <c r="AF12" s="1703"/>
      <c r="AG12" s="1703"/>
      <c r="AH12" s="1703"/>
      <c r="AI12" s="684"/>
      <c r="AJ12" s="683"/>
      <c r="AK12" s="1703" t="s">
        <v>90</v>
      </c>
      <c r="AL12" s="1703"/>
      <c r="AM12" s="1703"/>
      <c r="AN12" s="1703"/>
      <c r="AO12" s="1703"/>
      <c r="AP12" s="684"/>
      <c r="AQ12" s="685" t="s">
        <v>51</v>
      </c>
      <c r="AR12" s="686"/>
      <c r="AS12" s="1870" t="s">
        <v>90</v>
      </c>
      <c r="AT12" s="1870"/>
      <c r="AU12" s="1870"/>
      <c r="AV12" s="1871"/>
      <c r="AW12" s="1669"/>
      <c r="AX12" s="1670"/>
      <c r="AY12" s="1670"/>
      <c r="AZ12" s="1670"/>
      <c r="BA12" s="1670"/>
      <c r="BB12" s="1670"/>
      <c r="BC12" s="1670"/>
      <c r="BD12" s="1670"/>
      <c r="BE12" s="1670"/>
      <c r="BF12" s="1670"/>
      <c r="BG12" s="1663"/>
      <c r="BH12" s="1663"/>
      <c r="BI12" s="1663"/>
      <c r="BJ12" s="1663"/>
      <c r="BK12" s="1663"/>
      <c r="BL12" s="1663"/>
      <c r="BM12" s="1663"/>
      <c r="BN12" s="1663"/>
      <c r="BO12" s="1663"/>
      <c r="BP12" s="1663"/>
      <c r="BQ12" s="1663"/>
      <c r="BR12" s="683"/>
      <c r="BS12" s="1703" t="s">
        <v>90</v>
      </c>
      <c r="BT12" s="1703"/>
      <c r="BU12" s="1703"/>
      <c r="BV12" s="1703"/>
      <c r="BW12" s="684"/>
      <c r="BX12" s="683"/>
      <c r="BY12" s="1703"/>
      <c r="BZ12" s="1703"/>
      <c r="CA12" s="1703"/>
      <c r="CB12" s="1703"/>
      <c r="CC12" s="1703"/>
      <c r="CD12" s="684"/>
      <c r="CE12" s="683"/>
      <c r="CF12" s="1703" t="s">
        <v>90</v>
      </c>
      <c r="CG12" s="1703"/>
      <c r="CH12" s="1703"/>
      <c r="CI12" s="1703"/>
      <c r="CJ12" s="1703"/>
      <c r="CK12" s="684"/>
      <c r="CL12" s="687" t="s">
        <v>51</v>
      </c>
      <c r="CM12" s="688"/>
      <c r="CN12" s="689"/>
      <c r="CO12" s="1870" t="s">
        <v>90</v>
      </c>
      <c r="CP12" s="1870"/>
      <c r="CQ12" s="1870"/>
      <c r="CR12" s="1871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682"/>
      <c r="DT12" s="682"/>
      <c r="DU12" s="682"/>
      <c r="DV12" s="682"/>
      <c r="DW12" s="682"/>
      <c r="DX12" s="682"/>
      <c r="DY12" s="682"/>
      <c r="DZ12" s="682"/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</row>
    <row r="13" spans="2:143" ht="3" customHeight="1" thickBot="1" x14ac:dyDescent="0.25">
      <c r="B13" s="1671"/>
      <c r="C13" s="1672"/>
      <c r="D13" s="1672"/>
      <c r="E13" s="1672"/>
      <c r="F13" s="1672"/>
      <c r="G13" s="1672"/>
      <c r="H13" s="1672"/>
      <c r="I13" s="1672"/>
      <c r="J13" s="1672"/>
      <c r="K13" s="1672"/>
      <c r="L13" s="1664"/>
      <c r="M13" s="1664"/>
      <c r="N13" s="1664"/>
      <c r="O13" s="1664"/>
      <c r="P13" s="1664"/>
      <c r="Q13" s="1664"/>
      <c r="R13" s="1664"/>
      <c r="S13" s="1664"/>
      <c r="T13" s="1664"/>
      <c r="U13" s="1664"/>
      <c r="V13" s="1664"/>
      <c r="W13" s="690"/>
      <c r="X13" s="691"/>
      <c r="Y13" s="691"/>
      <c r="Z13" s="691"/>
      <c r="AA13" s="691"/>
      <c r="AB13" s="692"/>
      <c r="AC13" s="690"/>
      <c r="AD13" s="691"/>
      <c r="AE13" s="691"/>
      <c r="AF13" s="691"/>
      <c r="AG13" s="691"/>
      <c r="AH13" s="691"/>
      <c r="AI13" s="692"/>
      <c r="AJ13" s="690"/>
      <c r="AK13" s="691"/>
      <c r="AL13" s="691"/>
      <c r="AM13" s="691"/>
      <c r="AN13" s="691"/>
      <c r="AO13" s="691"/>
      <c r="AP13" s="692"/>
      <c r="AQ13" s="1700"/>
      <c r="AR13" s="1701"/>
      <c r="AS13" s="1701"/>
      <c r="AT13" s="1701"/>
      <c r="AU13" s="1701"/>
      <c r="AV13" s="1702"/>
      <c r="AW13" s="1671"/>
      <c r="AX13" s="1672"/>
      <c r="AY13" s="1672"/>
      <c r="AZ13" s="1672"/>
      <c r="BA13" s="1672"/>
      <c r="BB13" s="1672"/>
      <c r="BC13" s="1672"/>
      <c r="BD13" s="1672"/>
      <c r="BE13" s="1672"/>
      <c r="BF13" s="1672"/>
      <c r="BG13" s="1664"/>
      <c r="BH13" s="1664"/>
      <c r="BI13" s="1664"/>
      <c r="BJ13" s="1664"/>
      <c r="BK13" s="1664"/>
      <c r="BL13" s="1664"/>
      <c r="BM13" s="1664"/>
      <c r="BN13" s="1664"/>
      <c r="BO13" s="1664"/>
      <c r="BP13" s="1664"/>
      <c r="BQ13" s="1664"/>
      <c r="BR13" s="690"/>
      <c r="BS13" s="691"/>
      <c r="BT13" s="691"/>
      <c r="BU13" s="691"/>
      <c r="BV13" s="691"/>
      <c r="BW13" s="692"/>
      <c r="BX13" s="690"/>
      <c r="BY13" s="691"/>
      <c r="BZ13" s="691"/>
      <c r="CA13" s="691"/>
      <c r="CB13" s="691"/>
      <c r="CC13" s="691"/>
      <c r="CD13" s="692"/>
      <c r="CE13" s="690"/>
      <c r="CF13" s="691"/>
      <c r="CG13" s="691"/>
      <c r="CH13" s="691"/>
      <c r="CI13" s="691"/>
      <c r="CJ13" s="691"/>
      <c r="CK13" s="692"/>
      <c r="CL13" s="1700"/>
      <c r="CM13" s="1701"/>
      <c r="CN13" s="1701"/>
      <c r="CO13" s="1701"/>
      <c r="CP13" s="1701"/>
      <c r="CQ13" s="1701"/>
      <c r="CR13" s="693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  <c r="DD13" s="681"/>
      <c r="DE13" s="681"/>
      <c r="DF13" s="681"/>
      <c r="DG13" s="681"/>
      <c r="DH13" s="681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682"/>
      <c r="DT13" s="682"/>
      <c r="DU13" s="682"/>
      <c r="DV13" s="682"/>
      <c r="DW13" s="682"/>
      <c r="DX13" s="682"/>
      <c r="DY13" s="682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</row>
    <row r="14" spans="2:143" ht="15.95" customHeight="1" thickTop="1" thickBot="1" x14ac:dyDescent="0.3">
      <c r="B14" s="1698">
        <v>1</v>
      </c>
      <c r="C14" s="1699"/>
      <c r="D14" s="1699"/>
      <c r="E14" s="1699"/>
      <c r="F14" s="1725" t="s">
        <v>52</v>
      </c>
      <c r="G14" s="1726"/>
      <c r="H14" s="1726"/>
      <c r="I14" s="1726"/>
      <c r="J14" s="1726"/>
      <c r="K14" s="1727"/>
      <c r="L14" s="1695"/>
      <c r="M14" s="1696"/>
      <c r="N14" s="1696"/>
      <c r="O14" s="1696"/>
      <c r="P14" s="1728"/>
      <c r="Q14" s="1721" t="str">
        <f>IF('INGRESO DE DATOS'!AA151&lt;&gt;"",'INGRESO DE DATOS'!AA151,"")</f>
        <v/>
      </c>
      <c r="R14" s="1722"/>
      <c r="S14" s="1722"/>
      <c r="T14" s="1722"/>
      <c r="U14" s="1722"/>
      <c r="V14" s="1723"/>
      <c r="W14" s="1707" t="str">
        <f>IF('INGRESO DE DATOS'!AB151&lt;&gt;"",'INGRESO DE DATOS'!AB151,"")</f>
        <v/>
      </c>
      <c r="X14" s="1708"/>
      <c r="Y14" s="1708"/>
      <c r="Z14" s="1708"/>
      <c r="AA14" s="1708"/>
      <c r="AB14" s="1709"/>
      <c r="AC14" s="1689"/>
      <c r="AD14" s="1690"/>
      <c r="AE14" s="1690"/>
      <c r="AF14" s="1690"/>
      <c r="AG14" s="1690"/>
      <c r="AH14" s="1690"/>
      <c r="AI14" s="1691"/>
      <c r="AJ14" s="1707" t="str">
        <f t="shared" ref="AJ14:AJ19" si="0">IF(W14="","",W14)</f>
        <v/>
      </c>
      <c r="AK14" s="1708"/>
      <c r="AL14" s="1708"/>
      <c r="AM14" s="1708"/>
      <c r="AN14" s="1708"/>
      <c r="AO14" s="1708"/>
      <c r="AP14" s="1709"/>
      <c r="AQ14" s="1724" t="str">
        <f t="shared" ref="AQ14:AQ19" si="1">IF(Q14="","",IF(Q14&lt;&gt;0,IF(Q14="N.D","N.D",(AJ14*VLOOKUP(Q14,$CZ$14:$DQ$30,10,FALSE)))))</f>
        <v/>
      </c>
      <c r="AR14" s="1696"/>
      <c r="AS14" s="1696"/>
      <c r="AT14" s="1696"/>
      <c r="AU14" s="1696"/>
      <c r="AV14" s="1697"/>
      <c r="AW14" s="1698">
        <v>23</v>
      </c>
      <c r="AX14" s="1699"/>
      <c r="AY14" s="1699"/>
      <c r="AZ14" s="1699"/>
      <c r="BA14" s="1725" t="s">
        <v>52</v>
      </c>
      <c r="BB14" s="1726"/>
      <c r="BC14" s="1726"/>
      <c r="BD14" s="1726"/>
      <c r="BE14" s="1726"/>
      <c r="BF14" s="1727"/>
      <c r="BG14" s="1695"/>
      <c r="BH14" s="1696"/>
      <c r="BI14" s="1696"/>
      <c r="BJ14" s="1696"/>
      <c r="BK14" s="1728"/>
      <c r="BL14" s="1721" t="str">
        <f>IF('INGRESO DE DATOS'!AA177&lt;&gt;"",'INGRESO DE DATOS'!AA177,"")</f>
        <v/>
      </c>
      <c r="BM14" s="1722"/>
      <c r="BN14" s="1722"/>
      <c r="BO14" s="1722"/>
      <c r="BP14" s="1722"/>
      <c r="BQ14" s="1723"/>
      <c r="BR14" s="1707" t="str">
        <f>IF('INGRESO DE DATOS'!AB177&lt;&gt;"",'INGRESO DE DATOS'!AB177,"")</f>
        <v/>
      </c>
      <c r="BS14" s="1708"/>
      <c r="BT14" s="1708"/>
      <c r="BU14" s="1708"/>
      <c r="BV14" s="1708"/>
      <c r="BW14" s="1709"/>
      <c r="BX14" s="1689"/>
      <c r="BY14" s="1690"/>
      <c r="BZ14" s="1690"/>
      <c r="CA14" s="1690"/>
      <c r="CB14" s="1690"/>
      <c r="CC14" s="1690"/>
      <c r="CD14" s="1691"/>
      <c r="CE14" s="1707" t="str">
        <f>IF(BR14="","",BR14)</f>
        <v/>
      </c>
      <c r="CF14" s="1708"/>
      <c r="CG14" s="1708"/>
      <c r="CH14" s="1708"/>
      <c r="CI14" s="1708"/>
      <c r="CJ14" s="1708"/>
      <c r="CK14" s="1709"/>
      <c r="CL14" s="1724" t="str">
        <f>IF(BL14="","",IF(BL14&lt;&gt;0,IF(BL14="N.D","N.D",(BR14*VLOOKUP(BL14,$CZ$14:$DQ$30,10,FALSE)))))</f>
        <v/>
      </c>
      <c r="CM14" s="1696"/>
      <c r="CN14" s="1696"/>
      <c r="CO14" s="1696"/>
      <c r="CP14" s="1696"/>
      <c r="CQ14" s="1696"/>
      <c r="CR14" s="1697"/>
      <c r="CS14" s="681"/>
      <c r="CT14" s="681"/>
      <c r="CU14" s="681"/>
      <c r="CV14" s="681"/>
      <c r="CW14" s="681"/>
      <c r="CX14" s="681"/>
      <c r="CY14" s="681"/>
      <c r="CZ14" s="1837" t="s">
        <v>307</v>
      </c>
      <c r="DA14" s="1837"/>
      <c r="DB14" s="1837"/>
      <c r="DC14" s="1837"/>
      <c r="DD14" s="1837"/>
      <c r="DE14" s="1837"/>
      <c r="DF14" s="1837"/>
      <c r="DG14" s="1837"/>
      <c r="DH14" s="1837"/>
      <c r="DI14" s="1842">
        <v>2500</v>
      </c>
      <c r="DJ14" s="1842"/>
      <c r="DK14" s="1842"/>
      <c r="DL14" s="1842"/>
      <c r="DM14" s="1842"/>
      <c r="DN14" s="1842"/>
      <c r="DO14" s="1842"/>
      <c r="DP14" s="1842"/>
      <c r="DQ14" s="1842"/>
      <c r="DR14" s="682"/>
      <c r="DS14" s="682"/>
      <c r="DT14" s="682"/>
      <c r="DU14" s="682"/>
      <c r="DV14" s="682"/>
      <c r="DW14" s="682"/>
      <c r="DX14" s="682"/>
      <c r="DY14" s="682"/>
      <c r="DZ14" s="682"/>
      <c r="EA14" s="682"/>
      <c r="EB14" s="682"/>
      <c r="EC14" s="682"/>
      <c r="ED14" s="682"/>
      <c r="EE14" s="682"/>
      <c r="EF14" s="682"/>
      <c r="EG14" s="682"/>
      <c r="EH14" s="682"/>
      <c r="EI14" s="682"/>
      <c r="EJ14" s="682"/>
      <c r="EK14" s="682"/>
      <c r="EL14" s="682"/>
      <c r="EM14" s="682"/>
    </row>
    <row r="15" spans="2:143" ht="15.95" customHeight="1" thickTop="1" thickBot="1" x14ac:dyDescent="0.3">
      <c r="B15" s="1660">
        <v>2</v>
      </c>
      <c r="C15" s="1661"/>
      <c r="D15" s="1661"/>
      <c r="E15" s="1661"/>
      <c r="F15" s="1716" t="str">
        <f>IF('INGRESO DE DATOS'!A152&lt;&gt;"",'INGRESO DE DATOS'!A152,"")</f>
        <v/>
      </c>
      <c r="G15" s="1717"/>
      <c r="H15" s="1717"/>
      <c r="I15" s="1717"/>
      <c r="J15" s="1717"/>
      <c r="K15" s="1718"/>
      <c r="L15" s="1686"/>
      <c r="M15" s="1687"/>
      <c r="N15" s="1687"/>
      <c r="O15" s="1687"/>
      <c r="P15" s="1729"/>
      <c r="Q15" s="1716" t="str">
        <f>IF('INGRESO DE DATOS'!AA152&lt;&gt;"",'INGRESO DE DATOS'!AA152,"")</f>
        <v/>
      </c>
      <c r="R15" s="1717"/>
      <c r="S15" s="1717"/>
      <c r="T15" s="1717"/>
      <c r="U15" s="1717"/>
      <c r="V15" s="1718"/>
      <c r="W15" s="1683" t="str">
        <f>IF('INGRESO DE DATOS'!AB152&lt;&gt;"",'INGRESO DE DATOS'!AB152,"")</f>
        <v/>
      </c>
      <c r="X15" s="1684"/>
      <c r="Y15" s="1684"/>
      <c r="Z15" s="1684"/>
      <c r="AA15" s="1684"/>
      <c r="AB15" s="1685"/>
      <c r="AC15" s="1692"/>
      <c r="AD15" s="1693"/>
      <c r="AE15" s="1693"/>
      <c r="AF15" s="1693"/>
      <c r="AG15" s="1693"/>
      <c r="AH15" s="1693"/>
      <c r="AI15" s="1694"/>
      <c r="AJ15" s="1683" t="str">
        <f t="shared" si="0"/>
        <v/>
      </c>
      <c r="AK15" s="1684"/>
      <c r="AL15" s="1684"/>
      <c r="AM15" s="1684"/>
      <c r="AN15" s="1684"/>
      <c r="AO15" s="1684"/>
      <c r="AP15" s="1685"/>
      <c r="AQ15" s="1730" t="str">
        <f t="shared" si="1"/>
        <v/>
      </c>
      <c r="AR15" s="1687"/>
      <c r="AS15" s="1687"/>
      <c r="AT15" s="1687"/>
      <c r="AU15" s="1687"/>
      <c r="AV15" s="1688"/>
      <c r="AW15" s="1660">
        <v>24</v>
      </c>
      <c r="AX15" s="1661"/>
      <c r="AY15" s="1661"/>
      <c r="AZ15" s="1661"/>
      <c r="BA15" s="1716" t="str">
        <f>IF('INGRESO DE DATOS'!A178&lt;&gt;"",'INGRESO DE DATOS'!A178,"")</f>
        <v/>
      </c>
      <c r="BB15" s="1717"/>
      <c r="BC15" s="1717"/>
      <c r="BD15" s="1717"/>
      <c r="BE15" s="1717"/>
      <c r="BF15" s="1718"/>
      <c r="BG15" s="1686"/>
      <c r="BH15" s="1687"/>
      <c r="BI15" s="1687"/>
      <c r="BJ15" s="1687"/>
      <c r="BK15" s="1729"/>
      <c r="BL15" s="1716" t="str">
        <f>IF('INGRESO DE DATOS'!AA178&lt;&gt;"",'INGRESO DE DATOS'!AA178,"")</f>
        <v/>
      </c>
      <c r="BM15" s="1717"/>
      <c r="BN15" s="1717"/>
      <c r="BO15" s="1717"/>
      <c r="BP15" s="1717"/>
      <c r="BQ15" s="1718"/>
      <c r="BR15" s="1683" t="str">
        <f>IF('INGRESO DE DATOS'!AB178&lt;&gt;"",'INGRESO DE DATOS'!AB178,"")</f>
        <v/>
      </c>
      <c r="BS15" s="1684"/>
      <c r="BT15" s="1684"/>
      <c r="BU15" s="1684"/>
      <c r="BV15" s="1684"/>
      <c r="BW15" s="1685"/>
      <c r="BX15" s="1692"/>
      <c r="BY15" s="1693"/>
      <c r="BZ15" s="1693"/>
      <c r="CA15" s="1693"/>
      <c r="CB15" s="1693"/>
      <c r="CC15" s="1693"/>
      <c r="CD15" s="1694"/>
      <c r="CE15" s="1683" t="str">
        <f>IF(BR15="","",BR15)</f>
        <v/>
      </c>
      <c r="CF15" s="1684"/>
      <c r="CG15" s="1684"/>
      <c r="CH15" s="1684"/>
      <c r="CI15" s="1684"/>
      <c r="CJ15" s="1684"/>
      <c r="CK15" s="1685"/>
      <c r="CL15" s="1730" t="str">
        <f>IF(BL15="","",IF(BL15&lt;&gt;0,IF(BL15="N.D","N.D",(BR15*VLOOKUP(BL15,$CZ$14:$DQ$30,10,FALSE)))))</f>
        <v/>
      </c>
      <c r="CM15" s="1687"/>
      <c r="CN15" s="1687"/>
      <c r="CO15" s="1687"/>
      <c r="CP15" s="1687"/>
      <c r="CQ15" s="1687"/>
      <c r="CR15" s="1688"/>
      <c r="CZ15" s="1837" t="s">
        <v>308</v>
      </c>
      <c r="DA15" s="1837"/>
      <c r="DB15" s="1837"/>
      <c r="DC15" s="1837"/>
      <c r="DD15" s="1837"/>
      <c r="DE15" s="1837"/>
      <c r="DF15" s="1837"/>
      <c r="DG15" s="1837"/>
      <c r="DH15" s="1837"/>
      <c r="DI15" s="1842">
        <v>2000</v>
      </c>
      <c r="DJ15" s="1842"/>
      <c r="DK15" s="1842"/>
      <c r="DL15" s="1842"/>
      <c r="DM15" s="1842"/>
      <c r="DN15" s="1842"/>
      <c r="DO15" s="1842"/>
      <c r="DP15" s="1842"/>
      <c r="DQ15" s="1842"/>
    </row>
    <row r="16" spans="2:143" ht="15.95" customHeight="1" thickTop="1" thickBot="1" x14ac:dyDescent="0.3">
      <c r="B16" s="1712">
        <v>3</v>
      </c>
      <c r="C16" s="1693"/>
      <c r="D16" s="1693"/>
      <c r="E16" s="1694"/>
      <c r="F16" s="1716" t="str">
        <f>IF('INGRESO DE DATOS'!A153&lt;&gt;"",'INGRESO DE DATOS'!A153,"")</f>
        <v/>
      </c>
      <c r="G16" s="1717"/>
      <c r="H16" s="1717"/>
      <c r="I16" s="1717"/>
      <c r="J16" s="1717"/>
      <c r="K16" s="1718"/>
      <c r="L16" s="1686"/>
      <c r="M16" s="1687"/>
      <c r="N16" s="1687"/>
      <c r="O16" s="1687"/>
      <c r="P16" s="1729"/>
      <c r="Q16" s="1716" t="str">
        <f>IF('INGRESO DE DATOS'!AA153&lt;&gt;"",'INGRESO DE DATOS'!AA153,"")</f>
        <v/>
      </c>
      <c r="R16" s="1717"/>
      <c r="S16" s="1717"/>
      <c r="T16" s="1717"/>
      <c r="U16" s="1717"/>
      <c r="V16" s="1718"/>
      <c r="W16" s="1683" t="str">
        <f>IF('INGRESO DE DATOS'!AB153&lt;&gt;"",'INGRESO DE DATOS'!AB153,"")</f>
        <v/>
      </c>
      <c r="X16" s="1684"/>
      <c r="Y16" s="1684"/>
      <c r="Z16" s="1684"/>
      <c r="AA16" s="1684"/>
      <c r="AB16" s="1685"/>
      <c r="AC16" s="1692"/>
      <c r="AD16" s="1693"/>
      <c r="AE16" s="1693"/>
      <c r="AF16" s="1693"/>
      <c r="AG16" s="1693"/>
      <c r="AH16" s="1693"/>
      <c r="AI16" s="1694"/>
      <c r="AJ16" s="1683" t="str">
        <f t="shared" si="0"/>
        <v/>
      </c>
      <c r="AK16" s="1684"/>
      <c r="AL16" s="1684"/>
      <c r="AM16" s="1684"/>
      <c r="AN16" s="1684"/>
      <c r="AO16" s="1684"/>
      <c r="AP16" s="1685"/>
      <c r="AQ16" s="1730" t="str">
        <f t="shared" si="1"/>
        <v/>
      </c>
      <c r="AR16" s="1687"/>
      <c r="AS16" s="1687"/>
      <c r="AT16" s="1687"/>
      <c r="AU16" s="1687"/>
      <c r="AV16" s="1688"/>
      <c r="AW16" s="1660">
        <v>25</v>
      </c>
      <c r="AX16" s="1661"/>
      <c r="AY16" s="1661"/>
      <c r="AZ16" s="1661"/>
      <c r="BA16" s="1716" t="str">
        <f>IF('INGRESO DE DATOS'!A179&lt;&gt;"",'INGRESO DE DATOS'!A179,"")</f>
        <v/>
      </c>
      <c r="BB16" s="1717"/>
      <c r="BC16" s="1717"/>
      <c r="BD16" s="1717"/>
      <c r="BE16" s="1717"/>
      <c r="BF16" s="1718"/>
      <c r="BG16" s="1686"/>
      <c r="BH16" s="1687"/>
      <c r="BI16" s="1687"/>
      <c r="BJ16" s="1687"/>
      <c r="BK16" s="1729"/>
      <c r="BL16" s="1716" t="str">
        <f>IF('INGRESO DE DATOS'!AA179&lt;&gt;"",'INGRESO DE DATOS'!AA179,"")</f>
        <v/>
      </c>
      <c r="BM16" s="1717"/>
      <c r="BN16" s="1717"/>
      <c r="BO16" s="1717"/>
      <c r="BP16" s="1717"/>
      <c r="BQ16" s="1718"/>
      <c r="BR16" s="1683" t="str">
        <f>IF('INGRESO DE DATOS'!AB179&lt;&gt;"",'INGRESO DE DATOS'!AB179,"")</f>
        <v/>
      </c>
      <c r="BS16" s="1684"/>
      <c r="BT16" s="1684"/>
      <c r="BU16" s="1684"/>
      <c r="BV16" s="1684"/>
      <c r="BW16" s="1685"/>
      <c r="BX16" s="1692"/>
      <c r="BY16" s="1693"/>
      <c r="BZ16" s="1693"/>
      <c r="CA16" s="1693"/>
      <c r="CB16" s="1693"/>
      <c r="CC16" s="1693"/>
      <c r="CD16" s="1694"/>
      <c r="CE16" s="1683" t="str">
        <f>IF(BR16="","",BR16)</f>
        <v/>
      </c>
      <c r="CF16" s="1684"/>
      <c r="CG16" s="1684"/>
      <c r="CH16" s="1684"/>
      <c r="CI16" s="1684"/>
      <c r="CJ16" s="1684"/>
      <c r="CK16" s="1685"/>
      <c r="CL16" s="1730" t="str">
        <f>IF(BL16="","",IF(BL16&lt;&gt;0,IF(BL16="N.D","N.D",(BR16*VLOOKUP(BL16,$CZ$14:$DQ$30,10,FALSE)))))</f>
        <v/>
      </c>
      <c r="CM16" s="1687"/>
      <c r="CN16" s="1687"/>
      <c r="CO16" s="1687"/>
      <c r="CP16" s="1687"/>
      <c r="CQ16" s="1687"/>
      <c r="CR16" s="1688"/>
      <c r="CZ16" s="1837" t="s">
        <v>309</v>
      </c>
      <c r="DA16" s="1837"/>
      <c r="DB16" s="1837"/>
      <c r="DC16" s="1837"/>
      <c r="DD16" s="1837"/>
      <c r="DE16" s="1837"/>
      <c r="DF16" s="1837"/>
      <c r="DG16" s="1837"/>
      <c r="DH16" s="1837"/>
      <c r="DI16" s="1842">
        <v>1500</v>
      </c>
      <c r="DJ16" s="1842"/>
      <c r="DK16" s="1842"/>
      <c r="DL16" s="1842"/>
      <c r="DM16" s="1842"/>
      <c r="DN16" s="1842"/>
      <c r="DO16" s="1842"/>
      <c r="DP16" s="1842"/>
      <c r="DQ16" s="1842"/>
    </row>
    <row r="17" spans="2:121" ht="15.95" customHeight="1" thickTop="1" thickBot="1" x14ac:dyDescent="0.3">
      <c r="B17" s="1712">
        <v>4</v>
      </c>
      <c r="C17" s="1693"/>
      <c r="D17" s="1693"/>
      <c r="E17" s="1694"/>
      <c r="F17" s="1716" t="str">
        <f>IF('INGRESO DE DATOS'!A154&lt;&gt;"",'INGRESO DE DATOS'!A154,"")</f>
        <v/>
      </c>
      <c r="G17" s="1717"/>
      <c r="H17" s="1717"/>
      <c r="I17" s="1717"/>
      <c r="J17" s="1717"/>
      <c r="K17" s="1718"/>
      <c r="L17" s="1686"/>
      <c r="M17" s="1687"/>
      <c r="N17" s="1687"/>
      <c r="O17" s="1687"/>
      <c r="P17" s="1729"/>
      <c r="Q17" s="1716" t="str">
        <f>IF('INGRESO DE DATOS'!AA154&lt;&gt;"",'INGRESO DE DATOS'!AA154,"")</f>
        <v/>
      </c>
      <c r="R17" s="1717"/>
      <c r="S17" s="1717"/>
      <c r="T17" s="1717"/>
      <c r="U17" s="1717"/>
      <c r="V17" s="1718"/>
      <c r="W17" s="1683" t="str">
        <f>IF('INGRESO DE DATOS'!AB154&lt;&gt;"",'INGRESO DE DATOS'!AB154,"")</f>
        <v/>
      </c>
      <c r="X17" s="1684"/>
      <c r="Y17" s="1684"/>
      <c r="Z17" s="1684"/>
      <c r="AA17" s="1684"/>
      <c r="AB17" s="1685"/>
      <c r="AC17" s="1692"/>
      <c r="AD17" s="1693"/>
      <c r="AE17" s="1693"/>
      <c r="AF17" s="1693"/>
      <c r="AG17" s="1693"/>
      <c r="AH17" s="1693"/>
      <c r="AI17" s="1694"/>
      <c r="AJ17" s="1683" t="str">
        <f t="shared" si="0"/>
        <v/>
      </c>
      <c r="AK17" s="1684"/>
      <c r="AL17" s="1684"/>
      <c r="AM17" s="1684"/>
      <c r="AN17" s="1684"/>
      <c r="AO17" s="1684"/>
      <c r="AP17" s="1685"/>
      <c r="AQ17" s="1730" t="str">
        <f t="shared" si="1"/>
        <v/>
      </c>
      <c r="AR17" s="1687"/>
      <c r="AS17" s="1687"/>
      <c r="AT17" s="1687"/>
      <c r="AU17" s="1687"/>
      <c r="AV17" s="1688"/>
      <c r="AW17" s="1660">
        <v>26</v>
      </c>
      <c r="AX17" s="1661"/>
      <c r="AY17" s="1661"/>
      <c r="AZ17" s="1661"/>
      <c r="BA17" s="1716" t="str">
        <f>IF('INGRESO DE DATOS'!A180&lt;&gt;"",'INGRESO DE DATOS'!A180,"")</f>
        <v/>
      </c>
      <c r="BB17" s="1717"/>
      <c r="BC17" s="1717"/>
      <c r="BD17" s="1717"/>
      <c r="BE17" s="1717"/>
      <c r="BF17" s="1718"/>
      <c r="BG17" s="1686"/>
      <c r="BH17" s="1687"/>
      <c r="BI17" s="1687"/>
      <c r="BJ17" s="1687"/>
      <c r="BK17" s="1729"/>
      <c r="BL17" s="1716" t="str">
        <f>IF('INGRESO DE DATOS'!AA180&lt;&gt;"",'INGRESO DE DATOS'!AA180,"")</f>
        <v/>
      </c>
      <c r="BM17" s="1717"/>
      <c r="BN17" s="1717"/>
      <c r="BO17" s="1717"/>
      <c r="BP17" s="1717"/>
      <c r="BQ17" s="1718"/>
      <c r="BR17" s="1683" t="str">
        <f>IF('INGRESO DE DATOS'!AB180&lt;&gt;"",'INGRESO DE DATOS'!AB180,"")</f>
        <v/>
      </c>
      <c r="BS17" s="1684"/>
      <c r="BT17" s="1684"/>
      <c r="BU17" s="1684"/>
      <c r="BV17" s="1684"/>
      <c r="BW17" s="1685"/>
      <c r="BX17" s="1692"/>
      <c r="BY17" s="1693"/>
      <c r="BZ17" s="1693"/>
      <c r="CA17" s="1693"/>
      <c r="CB17" s="1693"/>
      <c r="CC17" s="1693"/>
      <c r="CD17" s="1694"/>
      <c r="CE17" s="1683" t="str">
        <f>IF(BR17="","",BR17)</f>
        <v/>
      </c>
      <c r="CF17" s="1684"/>
      <c r="CG17" s="1684"/>
      <c r="CH17" s="1684"/>
      <c r="CI17" s="1684"/>
      <c r="CJ17" s="1684"/>
      <c r="CK17" s="1685"/>
      <c r="CL17" s="1730" t="str">
        <f>IF(BL17="","",IF(BL17&lt;&gt;0,IF(BL17="N.D","N.D",(BR17*VLOOKUP(BL17,$CZ$14:$DQ$30,10,FALSE)))))</f>
        <v/>
      </c>
      <c r="CM17" s="1687"/>
      <c r="CN17" s="1687"/>
      <c r="CO17" s="1687"/>
      <c r="CP17" s="1687"/>
      <c r="CQ17" s="1687"/>
      <c r="CR17" s="1688"/>
      <c r="CZ17" s="1838" t="s">
        <v>310</v>
      </c>
      <c r="DA17" s="1838"/>
      <c r="DB17" s="1838"/>
      <c r="DC17" s="1838"/>
      <c r="DD17" s="1838"/>
      <c r="DE17" s="1838"/>
      <c r="DF17" s="1838"/>
      <c r="DG17" s="1838"/>
      <c r="DH17" s="1838"/>
      <c r="DI17" s="1842">
        <v>1000</v>
      </c>
      <c r="DJ17" s="1842"/>
      <c r="DK17" s="1842"/>
      <c r="DL17" s="1842"/>
      <c r="DM17" s="1842"/>
      <c r="DN17" s="1842"/>
      <c r="DO17" s="1842"/>
      <c r="DP17" s="1842"/>
      <c r="DQ17" s="1842"/>
    </row>
    <row r="18" spans="2:121" ht="15.95" customHeight="1" thickTop="1" thickBot="1" x14ac:dyDescent="0.3">
      <c r="B18" s="1712">
        <v>5</v>
      </c>
      <c r="C18" s="1693"/>
      <c r="D18" s="1693"/>
      <c r="E18" s="1694"/>
      <c r="F18" s="1716" t="str">
        <f>IF('INGRESO DE DATOS'!A155&lt;&gt;"",'INGRESO DE DATOS'!A155,"")</f>
        <v/>
      </c>
      <c r="G18" s="1717"/>
      <c r="H18" s="1717"/>
      <c r="I18" s="1717"/>
      <c r="J18" s="1717"/>
      <c r="K18" s="1718"/>
      <c r="L18" s="1686"/>
      <c r="M18" s="1687"/>
      <c r="N18" s="1687"/>
      <c r="O18" s="1687"/>
      <c r="P18" s="1729"/>
      <c r="Q18" s="1716" t="str">
        <f>IF('INGRESO DE DATOS'!AA155&lt;&gt;"",'INGRESO DE DATOS'!AA155,"")</f>
        <v/>
      </c>
      <c r="R18" s="1717"/>
      <c r="S18" s="1717"/>
      <c r="T18" s="1717"/>
      <c r="U18" s="1717"/>
      <c r="V18" s="1718"/>
      <c r="W18" s="1683" t="str">
        <f>IF('INGRESO DE DATOS'!AB155&lt;&gt;"",'INGRESO DE DATOS'!AB155,"")</f>
        <v/>
      </c>
      <c r="X18" s="1684"/>
      <c r="Y18" s="1684"/>
      <c r="Z18" s="1684"/>
      <c r="AA18" s="1684"/>
      <c r="AB18" s="1685"/>
      <c r="AC18" s="1692"/>
      <c r="AD18" s="1693"/>
      <c r="AE18" s="1693"/>
      <c r="AF18" s="1693"/>
      <c r="AG18" s="1693"/>
      <c r="AH18" s="1693"/>
      <c r="AI18" s="1694"/>
      <c r="AJ18" s="1683" t="str">
        <f t="shared" si="0"/>
        <v/>
      </c>
      <c r="AK18" s="1684"/>
      <c r="AL18" s="1684"/>
      <c r="AM18" s="1684"/>
      <c r="AN18" s="1684"/>
      <c r="AO18" s="1684"/>
      <c r="AP18" s="1685"/>
      <c r="AQ18" s="1730" t="str">
        <f t="shared" si="1"/>
        <v/>
      </c>
      <c r="AR18" s="1687"/>
      <c r="AS18" s="1687"/>
      <c r="AT18" s="1687"/>
      <c r="AU18" s="1687"/>
      <c r="AV18" s="1688"/>
      <c r="AW18" s="1732" t="s">
        <v>53</v>
      </c>
      <c r="AX18" s="1733"/>
      <c r="AY18" s="1733"/>
      <c r="AZ18" s="1733"/>
      <c r="BA18" s="1733"/>
      <c r="BB18" s="1733"/>
      <c r="BC18" s="1733"/>
      <c r="BD18" s="1733"/>
      <c r="BE18" s="1733"/>
      <c r="BF18" s="1734"/>
      <c r="BG18" s="1692"/>
      <c r="BH18" s="1693"/>
      <c r="BI18" s="1693"/>
      <c r="BJ18" s="1693"/>
      <c r="BK18" s="1694"/>
      <c r="BL18" s="1692"/>
      <c r="BM18" s="1693"/>
      <c r="BN18" s="1693"/>
      <c r="BO18" s="1693"/>
      <c r="BP18" s="1693"/>
      <c r="BQ18" s="1694"/>
      <c r="BR18" s="1692"/>
      <c r="BS18" s="1693"/>
      <c r="BT18" s="1693"/>
      <c r="BU18" s="1693"/>
      <c r="BV18" s="1693"/>
      <c r="BW18" s="1694"/>
      <c r="BX18" s="1692"/>
      <c r="BY18" s="1693"/>
      <c r="BZ18" s="1693"/>
      <c r="CA18" s="1693"/>
      <c r="CB18" s="1693"/>
      <c r="CC18" s="1693"/>
      <c r="CD18" s="1694"/>
      <c r="CE18" s="1692"/>
      <c r="CF18" s="1693"/>
      <c r="CG18" s="1693"/>
      <c r="CH18" s="1693"/>
      <c r="CI18" s="1693"/>
      <c r="CJ18" s="1693"/>
      <c r="CK18" s="1694"/>
      <c r="CL18" s="1692"/>
      <c r="CM18" s="1693"/>
      <c r="CN18" s="1693"/>
      <c r="CO18" s="1693"/>
      <c r="CP18" s="1693"/>
      <c r="CQ18" s="1693"/>
      <c r="CR18" s="1731"/>
      <c r="CZ18" s="1837" t="s">
        <v>311</v>
      </c>
      <c r="DA18" s="1837"/>
      <c r="DB18" s="1837"/>
      <c r="DC18" s="1837"/>
      <c r="DD18" s="1837"/>
      <c r="DE18" s="1837"/>
      <c r="DF18" s="1837"/>
      <c r="DG18" s="1837"/>
      <c r="DH18" s="1837"/>
      <c r="DI18" s="1842">
        <v>500</v>
      </c>
      <c r="DJ18" s="1842"/>
      <c r="DK18" s="1842"/>
      <c r="DL18" s="1842"/>
      <c r="DM18" s="1842"/>
      <c r="DN18" s="1842"/>
      <c r="DO18" s="1842"/>
      <c r="DP18" s="1842"/>
      <c r="DQ18" s="1842"/>
    </row>
    <row r="19" spans="2:121" ht="15.95" customHeight="1" thickTop="1" thickBot="1" x14ac:dyDescent="0.3">
      <c r="B19" s="1712">
        <v>6</v>
      </c>
      <c r="C19" s="1693"/>
      <c r="D19" s="1693"/>
      <c r="E19" s="1694"/>
      <c r="F19" s="1716" t="str">
        <f>IF('INGRESO DE DATOS'!A156&lt;&gt;"",'INGRESO DE DATOS'!A156,"")</f>
        <v/>
      </c>
      <c r="G19" s="1717"/>
      <c r="H19" s="1717"/>
      <c r="I19" s="1717"/>
      <c r="J19" s="1717"/>
      <c r="K19" s="1718"/>
      <c r="L19" s="1686"/>
      <c r="M19" s="1687"/>
      <c r="N19" s="1687"/>
      <c r="O19" s="1687"/>
      <c r="P19" s="1729"/>
      <c r="Q19" s="1716" t="str">
        <f>IF('INGRESO DE DATOS'!AA156&lt;&gt;"",'INGRESO DE DATOS'!AA156,"")</f>
        <v/>
      </c>
      <c r="R19" s="1717"/>
      <c r="S19" s="1717"/>
      <c r="T19" s="1717"/>
      <c r="U19" s="1717"/>
      <c r="V19" s="1718"/>
      <c r="W19" s="1683" t="str">
        <f>IF('INGRESO DE DATOS'!AB156&lt;&gt;"",'INGRESO DE DATOS'!AB156,"")</f>
        <v/>
      </c>
      <c r="X19" s="1684"/>
      <c r="Y19" s="1684"/>
      <c r="Z19" s="1684"/>
      <c r="AA19" s="1684"/>
      <c r="AB19" s="1685"/>
      <c r="AC19" s="1692"/>
      <c r="AD19" s="1693"/>
      <c r="AE19" s="1693"/>
      <c r="AF19" s="1693"/>
      <c r="AG19" s="1693"/>
      <c r="AH19" s="1693"/>
      <c r="AI19" s="1694"/>
      <c r="AJ19" s="1683" t="str">
        <f t="shared" si="0"/>
        <v/>
      </c>
      <c r="AK19" s="1684"/>
      <c r="AL19" s="1684"/>
      <c r="AM19" s="1684"/>
      <c r="AN19" s="1684"/>
      <c r="AO19" s="1684"/>
      <c r="AP19" s="1685"/>
      <c r="AQ19" s="1730" t="str">
        <f t="shared" si="1"/>
        <v/>
      </c>
      <c r="AR19" s="1687"/>
      <c r="AS19" s="1687"/>
      <c r="AT19" s="1687"/>
      <c r="AU19" s="1687"/>
      <c r="AV19" s="1688"/>
      <c r="AW19" s="1660">
        <v>27</v>
      </c>
      <c r="AX19" s="1661"/>
      <c r="AY19" s="1661"/>
      <c r="AZ19" s="1661"/>
      <c r="BA19" s="1716" t="str">
        <f>IF('INGRESO DE DATOS'!A182&lt;&gt;"",'INGRESO DE DATOS'!A182,"")</f>
        <v/>
      </c>
      <c r="BB19" s="1717"/>
      <c r="BC19" s="1717"/>
      <c r="BD19" s="1717"/>
      <c r="BE19" s="1717"/>
      <c r="BF19" s="1718"/>
      <c r="BG19" s="1686"/>
      <c r="BH19" s="1687"/>
      <c r="BI19" s="1687"/>
      <c r="BJ19" s="1687"/>
      <c r="BK19" s="1729"/>
      <c r="BL19" s="1716" t="str">
        <f>IF('INGRESO DE DATOS'!AA182&lt;&gt;"",'INGRESO DE DATOS'!AA182,"")</f>
        <v/>
      </c>
      <c r="BM19" s="1717"/>
      <c r="BN19" s="1717"/>
      <c r="BO19" s="1717"/>
      <c r="BP19" s="1717"/>
      <c r="BQ19" s="1718"/>
      <c r="BR19" s="1683" t="str">
        <f>IF('INGRESO DE DATOS'!AB182&lt;&gt;"",'INGRESO DE DATOS'!AB182,"")</f>
        <v/>
      </c>
      <c r="BS19" s="1684"/>
      <c r="BT19" s="1684"/>
      <c r="BU19" s="1684"/>
      <c r="BV19" s="1684"/>
      <c r="BW19" s="1685"/>
      <c r="BX19" s="1692"/>
      <c r="BY19" s="1693"/>
      <c r="BZ19" s="1693"/>
      <c r="CA19" s="1693"/>
      <c r="CB19" s="1693"/>
      <c r="CC19" s="1693"/>
      <c r="CD19" s="1694"/>
      <c r="CE19" s="1683" t="str">
        <f>IF(BR19="","",BR19)</f>
        <v/>
      </c>
      <c r="CF19" s="1684"/>
      <c r="CG19" s="1684"/>
      <c r="CH19" s="1684"/>
      <c r="CI19" s="1684"/>
      <c r="CJ19" s="1684"/>
      <c r="CK19" s="1685"/>
      <c r="CL19" s="1730" t="str">
        <f>IF(BL19="","",IF(BL19&lt;&gt;0,IF(BL19="N.D","N.D",(BR19*VLOOKUP(BL19,$CZ$14:$DQ$30,10,FALSE)))))</f>
        <v/>
      </c>
      <c r="CM19" s="1687"/>
      <c r="CN19" s="1687"/>
      <c r="CO19" s="1687"/>
      <c r="CP19" s="1687"/>
      <c r="CQ19" s="1687"/>
      <c r="CR19" s="1688"/>
      <c r="CZ19" s="1837" t="s">
        <v>312</v>
      </c>
      <c r="DA19" s="1837"/>
      <c r="DB19" s="1837"/>
      <c r="DC19" s="1837"/>
      <c r="DD19" s="1837"/>
      <c r="DE19" s="1837"/>
      <c r="DF19" s="1837"/>
      <c r="DG19" s="1837"/>
      <c r="DH19" s="1837"/>
      <c r="DI19" s="1842">
        <v>200</v>
      </c>
      <c r="DJ19" s="1842"/>
      <c r="DK19" s="1842"/>
      <c r="DL19" s="1842"/>
      <c r="DM19" s="1842"/>
      <c r="DN19" s="1842"/>
      <c r="DO19" s="1842"/>
      <c r="DP19" s="1842"/>
      <c r="DQ19" s="1842"/>
    </row>
    <row r="20" spans="2:121" ht="15.95" customHeight="1" thickTop="1" thickBot="1" x14ac:dyDescent="0.3">
      <c r="B20" s="1732" t="s">
        <v>53</v>
      </c>
      <c r="C20" s="1733"/>
      <c r="D20" s="1733"/>
      <c r="E20" s="1733"/>
      <c r="F20" s="1733"/>
      <c r="G20" s="1733"/>
      <c r="H20" s="1733"/>
      <c r="I20" s="1733"/>
      <c r="J20" s="1733"/>
      <c r="K20" s="1734"/>
      <c r="L20" s="1692"/>
      <c r="M20" s="1693"/>
      <c r="N20" s="1693"/>
      <c r="O20" s="1693"/>
      <c r="P20" s="1694"/>
      <c r="Q20" s="1692"/>
      <c r="R20" s="1693"/>
      <c r="S20" s="1693"/>
      <c r="T20" s="1693"/>
      <c r="U20" s="1693"/>
      <c r="V20" s="1694"/>
      <c r="W20" s="1692"/>
      <c r="X20" s="1693"/>
      <c r="Y20" s="1693"/>
      <c r="Z20" s="1693"/>
      <c r="AA20" s="1693"/>
      <c r="AB20" s="1694"/>
      <c r="AC20" s="1692"/>
      <c r="AD20" s="1693"/>
      <c r="AE20" s="1693"/>
      <c r="AF20" s="1693"/>
      <c r="AG20" s="1693"/>
      <c r="AH20" s="1693"/>
      <c r="AI20" s="1694"/>
      <c r="AJ20" s="1692"/>
      <c r="AK20" s="1693"/>
      <c r="AL20" s="1693"/>
      <c r="AM20" s="1693"/>
      <c r="AN20" s="1693"/>
      <c r="AO20" s="1693"/>
      <c r="AP20" s="1694"/>
      <c r="AQ20" s="1692"/>
      <c r="AR20" s="1693"/>
      <c r="AS20" s="1693"/>
      <c r="AT20" s="1693"/>
      <c r="AU20" s="1693"/>
      <c r="AV20" s="1731"/>
      <c r="AW20" s="1712">
        <v>28</v>
      </c>
      <c r="AX20" s="1693"/>
      <c r="AY20" s="1693"/>
      <c r="AZ20" s="1694"/>
      <c r="BA20" s="1716" t="str">
        <f>IF('INGRESO DE DATOS'!A183&lt;&gt;"",'INGRESO DE DATOS'!A183,"")</f>
        <v/>
      </c>
      <c r="BB20" s="1717"/>
      <c r="BC20" s="1717"/>
      <c r="BD20" s="1717"/>
      <c r="BE20" s="1717"/>
      <c r="BF20" s="1718"/>
      <c r="BG20" s="1686"/>
      <c r="BH20" s="1687"/>
      <c r="BI20" s="1687"/>
      <c r="BJ20" s="1687"/>
      <c r="BK20" s="1729"/>
      <c r="BL20" s="1716" t="str">
        <f>IF('INGRESO DE DATOS'!AA183&lt;&gt;"",'INGRESO DE DATOS'!AA183,"")</f>
        <v/>
      </c>
      <c r="BM20" s="1717"/>
      <c r="BN20" s="1717"/>
      <c r="BO20" s="1717"/>
      <c r="BP20" s="1717"/>
      <c r="BQ20" s="1718"/>
      <c r="BR20" s="1683" t="str">
        <f>IF('INGRESO DE DATOS'!AB183&lt;&gt;"",'INGRESO DE DATOS'!AB183,"")</f>
        <v/>
      </c>
      <c r="BS20" s="1684"/>
      <c r="BT20" s="1684"/>
      <c r="BU20" s="1684"/>
      <c r="BV20" s="1684"/>
      <c r="BW20" s="1685"/>
      <c r="BX20" s="1692"/>
      <c r="BY20" s="1693"/>
      <c r="BZ20" s="1693"/>
      <c r="CA20" s="1693"/>
      <c r="CB20" s="1693"/>
      <c r="CC20" s="1693"/>
      <c r="CD20" s="1694"/>
      <c r="CE20" s="1683" t="str">
        <f>IF(BR20="","",BR20)</f>
        <v/>
      </c>
      <c r="CF20" s="1684"/>
      <c r="CG20" s="1684"/>
      <c r="CH20" s="1684"/>
      <c r="CI20" s="1684"/>
      <c r="CJ20" s="1684"/>
      <c r="CK20" s="1685"/>
      <c r="CL20" s="1730" t="str">
        <f>IF(BL20="","",IF(BL20&lt;&gt;0,IF(BL20="N.D","N.D",(BR20*VLOOKUP(BL20,$CZ$14:$DQ$30,10,FALSE)))))</f>
        <v/>
      </c>
      <c r="CM20" s="1687"/>
      <c r="CN20" s="1687"/>
      <c r="CO20" s="1687"/>
      <c r="CP20" s="1687"/>
      <c r="CQ20" s="1687"/>
      <c r="CR20" s="1688"/>
      <c r="CZ20" s="1837" t="s">
        <v>313</v>
      </c>
      <c r="DA20" s="1837"/>
      <c r="DB20" s="1837"/>
      <c r="DC20" s="1837"/>
      <c r="DD20" s="1837"/>
      <c r="DE20" s="1837"/>
      <c r="DF20" s="1837"/>
      <c r="DG20" s="1837"/>
      <c r="DH20" s="1837"/>
      <c r="DI20" s="1842">
        <v>100</v>
      </c>
      <c r="DJ20" s="1842"/>
      <c r="DK20" s="1842"/>
      <c r="DL20" s="1842"/>
      <c r="DM20" s="1842"/>
      <c r="DN20" s="1842"/>
      <c r="DO20" s="1842"/>
      <c r="DP20" s="1842"/>
      <c r="DQ20" s="1842"/>
    </row>
    <row r="21" spans="2:121" ht="15.95" customHeight="1" thickTop="1" thickBot="1" x14ac:dyDescent="0.3">
      <c r="B21" s="1660">
        <v>7</v>
      </c>
      <c r="C21" s="1661"/>
      <c r="D21" s="1661"/>
      <c r="E21" s="1661"/>
      <c r="F21" s="1716" t="str">
        <f>IF('INGRESO DE DATOS'!A158&lt;&gt;"",'INGRESO DE DATOS'!A158,"")</f>
        <v/>
      </c>
      <c r="G21" s="1717"/>
      <c r="H21" s="1717"/>
      <c r="I21" s="1717"/>
      <c r="J21" s="1717"/>
      <c r="K21" s="1718"/>
      <c r="L21" s="1686"/>
      <c r="M21" s="1687"/>
      <c r="N21" s="1687"/>
      <c r="O21" s="1687"/>
      <c r="P21" s="1729"/>
      <c r="Q21" s="1716" t="str">
        <f>IF('INGRESO DE DATOS'!AA158&lt;&gt;"",'INGRESO DE DATOS'!AA158,"")</f>
        <v/>
      </c>
      <c r="R21" s="1717"/>
      <c r="S21" s="1717"/>
      <c r="T21" s="1717"/>
      <c r="U21" s="1717"/>
      <c r="V21" s="1718"/>
      <c r="W21" s="1683" t="str">
        <f>IF('INGRESO DE DATOS'!AB158&lt;&gt;"",'INGRESO DE DATOS'!AB158,"")</f>
        <v/>
      </c>
      <c r="X21" s="1684"/>
      <c r="Y21" s="1684"/>
      <c r="Z21" s="1684"/>
      <c r="AA21" s="1684"/>
      <c r="AB21" s="1685"/>
      <c r="AC21" s="1692"/>
      <c r="AD21" s="1693"/>
      <c r="AE21" s="1693"/>
      <c r="AF21" s="1693"/>
      <c r="AG21" s="1693"/>
      <c r="AH21" s="1693"/>
      <c r="AI21" s="1694"/>
      <c r="AJ21" s="1683" t="str">
        <f>IF(W21="","",W21)</f>
        <v/>
      </c>
      <c r="AK21" s="1684"/>
      <c r="AL21" s="1684"/>
      <c r="AM21" s="1684"/>
      <c r="AN21" s="1684"/>
      <c r="AO21" s="1684"/>
      <c r="AP21" s="1685"/>
      <c r="AQ21" s="1730" t="str">
        <f>IF(Q21="","",IF(Q21&lt;&gt;0,IF(Q21="N.D","N.D",(AJ21*VLOOKUP(Q21,$CZ$14:$DQ$30,10,FALSE)))))</f>
        <v/>
      </c>
      <c r="AR21" s="1687"/>
      <c r="AS21" s="1687"/>
      <c r="AT21" s="1687"/>
      <c r="AU21" s="1687"/>
      <c r="AV21" s="1688"/>
      <c r="AW21" s="1660">
        <v>29</v>
      </c>
      <c r="AX21" s="1661"/>
      <c r="AY21" s="1661"/>
      <c r="AZ21" s="1661"/>
      <c r="BA21" s="1716" t="str">
        <f>IF('INGRESO DE DATOS'!A184&lt;&gt;"",'INGRESO DE DATOS'!A184,"")</f>
        <v/>
      </c>
      <c r="BB21" s="1717"/>
      <c r="BC21" s="1717"/>
      <c r="BD21" s="1717"/>
      <c r="BE21" s="1717"/>
      <c r="BF21" s="1718"/>
      <c r="BG21" s="1686"/>
      <c r="BH21" s="1687"/>
      <c r="BI21" s="1687"/>
      <c r="BJ21" s="1687"/>
      <c r="BK21" s="1729"/>
      <c r="BL21" s="1716" t="str">
        <f>IF('INGRESO DE DATOS'!AA184&lt;&gt;"",'INGRESO DE DATOS'!AA184,"")</f>
        <v/>
      </c>
      <c r="BM21" s="1717"/>
      <c r="BN21" s="1717"/>
      <c r="BO21" s="1717"/>
      <c r="BP21" s="1717"/>
      <c r="BQ21" s="1718"/>
      <c r="BR21" s="1683" t="str">
        <f>IF('INGRESO DE DATOS'!AB184&lt;&gt;"",'INGRESO DE DATOS'!AB184,"")</f>
        <v/>
      </c>
      <c r="BS21" s="1684"/>
      <c r="BT21" s="1684"/>
      <c r="BU21" s="1684"/>
      <c r="BV21" s="1684"/>
      <c r="BW21" s="1685"/>
      <c r="BX21" s="1692"/>
      <c r="BY21" s="1693"/>
      <c r="BZ21" s="1693"/>
      <c r="CA21" s="1693"/>
      <c r="CB21" s="1693"/>
      <c r="CC21" s="1693"/>
      <c r="CD21" s="1694"/>
      <c r="CE21" s="1683" t="str">
        <f>IF(BR21="","",BR21)</f>
        <v/>
      </c>
      <c r="CF21" s="1684"/>
      <c r="CG21" s="1684"/>
      <c r="CH21" s="1684"/>
      <c r="CI21" s="1684"/>
      <c r="CJ21" s="1684"/>
      <c r="CK21" s="1685"/>
      <c r="CL21" s="1730" t="str">
        <f>IF(BL21="","",IF(BL21&lt;&gt;0,IF(BL21="N.D","N.D",(BR21*VLOOKUP(BL21,$CZ$14:$DQ$30,10,FALSE)))))</f>
        <v/>
      </c>
      <c r="CM21" s="1687"/>
      <c r="CN21" s="1687"/>
      <c r="CO21" s="1687"/>
      <c r="CP21" s="1687"/>
      <c r="CQ21" s="1687"/>
      <c r="CR21" s="1688"/>
      <c r="CZ21" s="1838" t="s">
        <v>314</v>
      </c>
      <c r="DA21" s="1838"/>
      <c r="DB21" s="1838"/>
      <c r="DC21" s="1838"/>
      <c r="DD21" s="1838"/>
      <c r="DE21" s="1838"/>
      <c r="DF21" s="1838"/>
      <c r="DG21" s="1838"/>
      <c r="DH21" s="1838"/>
      <c r="DI21" s="1842">
        <v>10</v>
      </c>
      <c r="DJ21" s="1842"/>
      <c r="DK21" s="1842"/>
      <c r="DL21" s="1842"/>
      <c r="DM21" s="1842"/>
      <c r="DN21" s="1842"/>
      <c r="DO21" s="1842"/>
      <c r="DP21" s="1842"/>
      <c r="DQ21" s="1842"/>
    </row>
    <row r="22" spans="2:121" ht="15.95" customHeight="1" thickTop="1" thickBot="1" x14ac:dyDescent="0.3">
      <c r="B22" s="1660">
        <v>8</v>
      </c>
      <c r="C22" s="1661"/>
      <c r="D22" s="1661"/>
      <c r="E22" s="1661"/>
      <c r="F22" s="1716" t="str">
        <f>IF('INGRESO DE DATOS'!A159&lt;&gt;"",'INGRESO DE DATOS'!A159,"")</f>
        <v/>
      </c>
      <c r="G22" s="1717"/>
      <c r="H22" s="1717"/>
      <c r="I22" s="1717"/>
      <c r="J22" s="1717"/>
      <c r="K22" s="1718"/>
      <c r="L22" s="1686"/>
      <c r="M22" s="1687"/>
      <c r="N22" s="1687"/>
      <c r="O22" s="1687"/>
      <c r="P22" s="1729"/>
      <c r="Q22" s="1716" t="str">
        <f>IF('INGRESO DE DATOS'!AA159&lt;&gt;"",'INGRESO DE DATOS'!AA159,"")</f>
        <v/>
      </c>
      <c r="R22" s="1717"/>
      <c r="S22" s="1717"/>
      <c r="T22" s="1717"/>
      <c r="U22" s="1717"/>
      <c r="V22" s="1718"/>
      <c r="W22" s="1683" t="str">
        <f>IF('INGRESO DE DATOS'!AB159&lt;&gt;"",'INGRESO DE DATOS'!AB159,"")</f>
        <v/>
      </c>
      <c r="X22" s="1684"/>
      <c r="Y22" s="1684"/>
      <c r="Z22" s="1684"/>
      <c r="AA22" s="1684"/>
      <c r="AB22" s="1685"/>
      <c r="AC22" s="1692"/>
      <c r="AD22" s="1693"/>
      <c r="AE22" s="1693"/>
      <c r="AF22" s="1693"/>
      <c r="AG22" s="1693"/>
      <c r="AH22" s="1693"/>
      <c r="AI22" s="1694"/>
      <c r="AJ22" s="1683" t="str">
        <f>IF(W22="","",W22)</f>
        <v/>
      </c>
      <c r="AK22" s="1684"/>
      <c r="AL22" s="1684"/>
      <c r="AM22" s="1684"/>
      <c r="AN22" s="1684"/>
      <c r="AO22" s="1684"/>
      <c r="AP22" s="1685"/>
      <c r="AQ22" s="1730" t="str">
        <f>IF(Q22="","",IF(Q22&lt;&gt;0,IF(Q22="N.D","N.D",(AJ22*VLOOKUP(Q22,$CZ$14:$DQ$30,10,FALSE)))))</f>
        <v/>
      </c>
      <c r="AR22" s="1687"/>
      <c r="AS22" s="1687"/>
      <c r="AT22" s="1687"/>
      <c r="AU22" s="1687"/>
      <c r="AV22" s="1688"/>
      <c r="AW22" s="1660">
        <v>30</v>
      </c>
      <c r="AX22" s="1661"/>
      <c r="AY22" s="1661"/>
      <c r="AZ22" s="1661"/>
      <c r="BA22" s="1716" t="str">
        <f>IF('INGRESO DE DATOS'!A185&lt;&gt;"",'INGRESO DE DATOS'!A185,"")</f>
        <v/>
      </c>
      <c r="BB22" s="1717"/>
      <c r="BC22" s="1717"/>
      <c r="BD22" s="1717"/>
      <c r="BE22" s="1717"/>
      <c r="BF22" s="1718"/>
      <c r="BG22" s="1686"/>
      <c r="BH22" s="1687"/>
      <c r="BI22" s="1687"/>
      <c r="BJ22" s="1687"/>
      <c r="BK22" s="1729"/>
      <c r="BL22" s="1716" t="str">
        <f>IF('INGRESO DE DATOS'!AA185&lt;&gt;"",'INGRESO DE DATOS'!AA185,"")</f>
        <v/>
      </c>
      <c r="BM22" s="1717"/>
      <c r="BN22" s="1717"/>
      <c r="BO22" s="1717"/>
      <c r="BP22" s="1717"/>
      <c r="BQ22" s="1718"/>
      <c r="BR22" s="1683" t="str">
        <f>IF('INGRESO DE DATOS'!AB185&lt;&gt;"",'INGRESO DE DATOS'!AB185,"")</f>
        <v/>
      </c>
      <c r="BS22" s="1684"/>
      <c r="BT22" s="1684"/>
      <c r="BU22" s="1684"/>
      <c r="BV22" s="1684"/>
      <c r="BW22" s="1685"/>
      <c r="BX22" s="1692"/>
      <c r="BY22" s="1693"/>
      <c r="BZ22" s="1693"/>
      <c r="CA22" s="1693"/>
      <c r="CB22" s="1693"/>
      <c r="CC22" s="1693"/>
      <c r="CD22" s="1694"/>
      <c r="CE22" s="1683" t="str">
        <f>IF(BR22="","",BR22)</f>
        <v/>
      </c>
      <c r="CF22" s="1684"/>
      <c r="CG22" s="1684"/>
      <c r="CH22" s="1684"/>
      <c r="CI22" s="1684"/>
      <c r="CJ22" s="1684"/>
      <c r="CK22" s="1685"/>
      <c r="CL22" s="1730" t="str">
        <f>IF(BL22="","",IF(BL22&lt;&gt;0,IF(BL22="N.D","N.D",(BR22*VLOOKUP(BL22,$CZ$14:$DQ$30,10,FALSE)))))</f>
        <v/>
      </c>
      <c r="CM22" s="1687"/>
      <c r="CN22" s="1687"/>
      <c r="CO22" s="1687"/>
      <c r="CP22" s="1687"/>
      <c r="CQ22" s="1687"/>
      <c r="CR22" s="1688"/>
      <c r="CZ22" s="1839" t="s">
        <v>315</v>
      </c>
      <c r="DA22" s="1839"/>
      <c r="DB22" s="1839"/>
      <c r="DC22" s="1839"/>
      <c r="DD22" s="1839"/>
      <c r="DE22" s="1839"/>
      <c r="DF22" s="1839"/>
      <c r="DG22" s="1839"/>
      <c r="DH22" s="1839"/>
      <c r="DI22" s="1842">
        <v>2</v>
      </c>
      <c r="DJ22" s="1842"/>
      <c r="DK22" s="1842"/>
      <c r="DL22" s="1842"/>
      <c r="DM22" s="1842"/>
      <c r="DN22" s="1842"/>
      <c r="DO22" s="1842"/>
      <c r="DP22" s="1842"/>
      <c r="DQ22" s="1842"/>
    </row>
    <row r="23" spans="2:121" ht="15.95" customHeight="1" thickTop="1" thickBot="1" x14ac:dyDescent="0.3">
      <c r="B23" s="1660">
        <v>9</v>
      </c>
      <c r="C23" s="1661"/>
      <c r="D23" s="1661"/>
      <c r="E23" s="1661"/>
      <c r="F23" s="1716" t="str">
        <f>IF('INGRESO DE DATOS'!A160&lt;&gt;"",'INGRESO DE DATOS'!A160,"")</f>
        <v/>
      </c>
      <c r="G23" s="1717"/>
      <c r="H23" s="1717"/>
      <c r="I23" s="1717"/>
      <c r="J23" s="1717"/>
      <c r="K23" s="1718"/>
      <c r="L23" s="1686"/>
      <c r="M23" s="1687"/>
      <c r="N23" s="1687"/>
      <c r="O23" s="1687"/>
      <c r="P23" s="1729"/>
      <c r="Q23" s="1716" t="str">
        <f>IF('INGRESO DE DATOS'!AA160&lt;&gt;"",'INGRESO DE DATOS'!AA160,"")</f>
        <v/>
      </c>
      <c r="R23" s="1717"/>
      <c r="S23" s="1717"/>
      <c r="T23" s="1717"/>
      <c r="U23" s="1717"/>
      <c r="V23" s="1718"/>
      <c r="W23" s="1683" t="str">
        <f>IF('INGRESO DE DATOS'!AB160&lt;&gt;"",'INGRESO DE DATOS'!AB160,"")</f>
        <v/>
      </c>
      <c r="X23" s="1684"/>
      <c r="Y23" s="1684"/>
      <c r="Z23" s="1684"/>
      <c r="AA23" s="1684"/>
      <c r="AB23" s="1685"/>
      <c r="AC23" s="1692"/>
      <c r="AD23" s="1693"/>
      <c r="AE23" s="1693"/>
      <c r="AF23" s="1693"/>
      <c r="AG23" s="1693"/>
      <c r="AH23" s="1693"/>
      <c r="AI23" s="1694"/>
      <c r="AJ23" s="1683" t="str">
        <f>IF(W23="","",W23)</f>
        <v/>
      </c>
      <c r="AK23" s="1684"/>
      <c r="AL23" s="1684"/>
      <c r="AM23" s="1684"/>
      <c r="AN23" s="1684"/>
      <c r="AO23" s="1684"/>
      <c r="AP23" s="1685"/>
      <c r="AQ23" s="1730" t="str">
        <f>IF(Q23="","",IF(Q23&lt;&gt;0,IF(Q23="N.D","N.D",(AJ23*VLOOKUP(Q23,$CZ$14:$DQ$30,10,FALSE)))))</f>
        <v/>
      </c>
      <c r="AR23" s="1687"/>
      <c r="AS23" s="1687"/>
      <c r="AT23" s="1687"/>
      <c r="AU23" s="1687"/>
      <c r="AV23" s="1688"/>
      <c r="AW23" s="1660">
        <v>31</v>
      </c>
      <c r="AX23" s="1661"/>
      <c r="AY23" s="1661"/>
      <c r="AZ23" s="1661"/>
      <c r="BA23" s="1716" t="str">
        <f>IF('INGRESO DE DATOS'!A186&lt;&gt;"",'INGRESO DE DATOS'!A186,"")</f>
        <v/>
      </c>
      <c r="BB23" s="1717"/>
      <c r="BC23" s="1717"/>
      <c r="BD23" s="1717"/>
      <c r="BE23" s="1717"/>
      <c r="BF23" s="1718"/>
      <c r="BG23" s="1686"/>
      <c r="BH23" s="1687"/>
      <c r="BI23" s="1687"/>
      <c r="BJ23" s="1687"/>
      <c r="BK23" s="1729"/>
      <c r="BL23" s="1716" t="str">
        <f>IF('INGRESO DE DATOS'!AA186&lt;&gt;"",'INGRESO DE DATOS'!AA186,"")</f>
        <v/>
      </c>
      <c r="BM23" s="1717"/>
      <c r="BN23" s="1717"/>
      <c r="BO23" s="1717"/>
      <c r="BP23" s="1717"/>
      <c r="BQ23" s="1718"/>
      <c r="BR23" s="1683" t="str">
        <f>IF('INGRESO DE DATOS'!AB186&lt;&gt;"",'INGRESO DE DATOS'!AB186,"")</f>
        <v/>
      </c>
      <c r="BS23" s="1684"/>
      <c r="BT23" s="1684"/>
      <c r="BU23" s="1684"/>
      <c r="BV23" s="1684"/>
      <c r="BW23" s="1685"/>
      <c r="BX23" s="1692"/>
      <c r="BY23" s="1693"/>
      <c r="BZ23" s="1693"/>
      <c r="CA23" s="1693"/>
      <c r="CB23" s="1693"/>
      <c r="CC23" s="1693"/>
      <c r="CD23" s="1694"/>
      <c r="CE23" s="1683" t="str">
        <f>IF(BR23="","",BR23)</f>
        <v/>
      </c>
      <c r="CF23" s="1684"/>
      <c r="CG23" s="1684"/>
      <c r="CH23" s="1684"/>
      <c r="CI23" s="1684"/>
      <c r="CJ23" s="1684"/>
      <c r="CK23" s="1685"/>
      <c r="CL23" s="1730" t="str">
        <f>IF(BL23="","",IF(BL23&lt;&gt;0,IF(BL23="N.D","N.D",(BR23*VLOOKUP(BL23,$CZ$14:$DQ$30,10,FALSE)))))</f>
        <v/>
      </c>
      <c r="CM23" s="1687"/>
      <c r="CN23" s="1687"/>
      <c r="CO23" s="1687"/>
      <c r="CP23" s="1687"/>
      <c r="CQ23" s="1687"/>
      <c r="CR23" s="1688"/>
      <c r="CZ23" s="1838" t="s">
        <v>316</v>
      </c>
      <c r="DA23" s="1838"/>
      <c r="DB23" s="1838"/>
      <c r="DC23" s="1838"/>
      <c r="DD23" s="1838"/>
      <c r="DE23" s="1838"/>
      <c r="DF23" s="1838"/>
      <c r="DG23" s="1838"/>
      <c r="DH23" s="1838"/>
      <c r="DI23" s="1842">
        <v>20</v>
      </c>
      <c r="DJ23" s="1842"/>
      <c r="DK23" s="1842"/>
      <c r="DL23" s="1842"/>
      <c r="DM23" s="1842"/>
      <c r="DN23" s="1842"/>
      <c r="DO23" s="1842"/>
      <c r="DP23" s="1842"/>
      <c r="DQ23" s="1842"/>
    </row>
    <row r="24" spans="2:121" ht="15.95" customHeight="1" thickTop="1" thickBot="1" x14ac:dyDescent="0.3">
      <c r="B24" s="1660">
        <v>10</v>
      </c>
      <c r="C24" s="1661"/>
      <c r="D24" s="1661"/>
      <c r="E24" s="1661"/>
      <c r="F24" s="1716" t="str">
        <f>IF('INGRESO DE DATOS'!A161&lt;&gt;"",'INGRESO DE DATOS'!A161,"")</f>
        <v/>
      </c>
      <c r="G24" s="1717"/>
      <c r="H24" s="1717"/>
      <c r="I24" s="1717"/>
      <c r="J24" s="1717"/>
      <c r="K24" s="1718"/>
      <c r="L24" s="1686"/>
      <c r="M24" s="1687"/>
      <c r="N24" s="1687"/>
      <c r="O24" s="1687"/>
      <c r="P24" s="1729"/>
      <c r="Q24" s="1716" t="str">
        <f>IF('INGRESO DE DATOS'!AA161&lt;&gt;"",'INGRESO DE DATOS'!AA161,"")</f>
        <v/>
      </c>
      <c r="R24" s="1717"/>
      <c r="S24" s="1717"/>
      <c r="T24" s="1717"/>
      <c r="U24" s="1717"/>
      <c r="V24" s="1718"/>
      <c r="W24" s="1683" t="str">
        <f>IF('INGRESO DE DATOS'!AB161&lt;&gt;"",'INGRESO DE DATOS'!AB161,"")</f>
        <v/>
      </c>
      <c r="X24" s="1684"/>
      <c r="Y24" s="1684"/>
      <c r="Z24" s="1684"/>
      <c r="AA24" s="1684"/>
      <c r="AB24" s="1685"/>
      <c r="AC24" s="1692"/>
      <c r="AD24" s="1693"/>
      <c r="AE24" s="1693"/>
      <c r="AF24" s="1693"/>
      <c r="AG24" s="1693"/>
      <c r="AH24" s="1693"/>
      <c r="AI24" s="1694"/>
      <c r="AJ24" s="1683" t="str">
        <f>IF(W24="","",W24)</f>
        <v/>
      </c>
      <c r="AK24" s="1684"/>
      <c r="AL24" s="1684"/>
      <c r="AM24" s="1684"/>
      <c r="AN24" s="1684"/>
      <c r="AO24" s="1684"/>
      <c r="AP24" s="1685"/>
      <c r="AQ24" s="1730" t="str">
        <f>IF(Q24="","",IF(Q24&lt;&gt;0,IF(Q24="N.D","N.D",(AJ24*VLOOKUP(Q24,$CZ$14:$DQ$30,10,FALSE)))))</f>
        <v/>
      </c>
      <c r="AR24" s="1687"/>
      <c r="AS24" s="1687"/>
      <c r="AT24" s="1687"/>
      <c r="AU24" s="1687"/>
      <c r="AV24" s="1688"/>
      <c r="AW24" s="1732" t="s">
        <v>53</v>
      </c>
      <c r="AX24" s="1733"/>
      <c r="AY24" s="1733"/>
      <c r="AZ24" s="1733"/>
      <c r="BA24" s="1733"/>
      <c r="BB24" s="1733"/>
      <c r="BC24" s="1733"/>
      <c r="BD24" s="1733"/>
      <c r="BE24" s="1733"/>
      <c r="BF24" s="1734"/>
      <c r="BG24" s="1692"/>
      <c r="BH24" s="1693"/>
      <c r="BI24" s="1693"/>
      <c r="BJ24" s="1693"/>
      <c r="BK24" s="1694"/>
      <c r="BL24" s="1692"/>
      <c r="BM24" s="1693"/>
      <c r="BN24" s="1693"/>
      <c r="BO24" s="1693"/>
      <c r="BP24" s="1693"/>
      <c r="BQ24" s="1694"/>
      <c r="BR24" s="1692"/>
      <c r="BS24" s="1693"/>
      <c r="BT24" s="1693"/>
      <c r="BU24" s="1693"/>
      <c r="BV24" s="1693"/>
      <c r="BW24" s="1694"/>
      <c r="BX24" s="1692"/>
      <c r="BY24" s="1693"/>
      <c r="BZ24" s="1693"/>
      <c r="CA24" s="1693"/>
      <c r="CB24" s="1693"/>
      <c r="CC24" s="1693"/>
      <c r="CD24" s="1694"/>
      <c r="CE24" s="1692"/>
      <c r="CF24" s="1693"/>
      <c r="CG24" s="1693"/>
      <c r="CH24" s="1693"/>
      <c r="CI24" s="1693"/>
      <c r="CJ24" s="1693"/>
      <c r="CK24" s="1694"/>
      <c r="CL24" s="1692"/>
      <c r="CM24" s="1693"/>
      <c r="CN24" s="1693"/>
      <c r="CO24" s="1693"/>
      <c r="CP24" s="1693"/>
      <c r="CQ24" s="1693"/>
      <c r="CR24" s="1731"/>
      <c r="CZ24" s="1839" t="s">
        <v>317</v>
      </c>
      <c r="DA24" s="1839"/>
      <c r="DB24" s="1839"/>
      <c r="DC24" s="1839"/>
      <c r="DD24" s="1839"/>
      <c r="DE24" s="1839"/>
      <c r="DF24" s="1839"/>
      <c r="DG24" s="1839"/>
      <c r="DH24" s="1839"/>
      <c r="DI24" s="1842">
        <v>25</v>
      </c>
      <c r="DJ24" s="1842"/>
      <c r="DK24" s="1842"/>
      <c r="DL24" s="1842"/>
      <c r="DM24" s="1842"/>
      <c r="DN24" s="1842"/>
      <c r="DO24" s="1842"/>
      <c r="DP24" s="1842"/>
      <c r="DQ24" s="1842"/>
    </row>
    <row r="25" spans="2:121" ht="15.95" customHeight="1" thickTop="1" thickBot="1" x14ac:dyDescent="0.3">
      <c r="B25" s="1660">
        <v>11</v>
      </c>
      <c r="C25" s="1661"/>
      <c r="D25" s="1661"/>
      <c r="E25" s="1661"/>
      <c r="F25" s="1716" t="str">
        <f>IF('INGRESO DE DATOS'!A162&lt;&gt;"",'INGRESO DE DATOS'!A162,"")</f>
        <v/>
      </c>
      <c r="G25" s="1717"/>
      <c r="H25" s="1717"/>
      <c r="I25" s="1717"/>
      <c r="J25" s="1717"/>
      <c r="K25" s="1718"/>
      <c r="L25" s="1686"/>
      <c r="M25" s="1687"/>
      <c r="N25" s="1687"/>
      <c r="O25" s="1687"/>
      <c r="P25" s="1729"/>
      <c r="Q25" s="1716" t="str">
        <f>IF('INGRESO DE DATOS'!AA162&lt;&gt;"",'INGRESO DE DATOS'!AA162,"")</f>
        <v/>
      </c>
      <c r="R25" s="1717"/>
      <c r="S25" s="1717"/>
      <c r="T25" s="1717"/>
      <c r="U25" s="1717"/>
      <c r="V25" s="1718"/>
      <c r="W25" s="1683" t="str">
        <f>IF('INGRESO DE DATOS'!AB162&lt;&gt;"",'INGRESO DE DATOS'!AB162,"")</f>
        <v/>
      </c>
      <c r="X25" s="1684"/>
      <c r="Y25" s="1684"/>
      <c r="Z25" s="1684"/>
      <c r="AA25" s="1684"/>
      <c r="AB25" s="1685"/>
      <c r="AC25" s="1692"/>
      <c r="AD25" s="1693"/>
      <c r="AE25" s="1693"/>
      <c r="AF25" s="1693"/>
      <c r="AG25" s="1693"/>
      <c r="AH25" s="1693"/>
      <c r="AI25" s="1694"/>
      <c r="AJ25" s="1683" t="str">
        <f>IF(W25="","",W25)</f>
        <v/>
      </c>
      <c r="AK25" s="1684"/>
      <c r="AL25" s="1684"/>
      <c r="AM25" s="1684"/>
      <c r="AN25" s="1684"/>
      <c r="AO25" s="1684"/>
      <c r="AP25" s="1685"/>
      <c r="AQ25" s="1730" t="str">
        <f>IF(Q25="","",IF(Q25&lt;&gt;0,IF(Q25="N.D","N.D",(AJ25*VLOOKUP(Q25,$CZ$14:$DQ$30,10,FALSE)))))</f>
        <v/>
      </c>
      <c r="AR25" s="1687"/>
      <c r="AS25" s="1687"/>
      <c r="AT25" s="1687"/>
      <c r="AU25" s="1687"/>
      <c r="AV25" s="1688"/>
      <c r="AW25" s="1660">
        <v>32</v>
      </c>
      <c r="AX25" s="1661"/>
      <c r="AY25" s="1661"/>
      <c r="AZ25" s="1661"/>
      <c r="BA25" s="1716" t="str">
        <f>IF('INGRESO DE DATOS'!A188&lt;&gt;"",'INGRESO DE DATOS'!A188,"")</f>
        <v/>
      </c>
      <c r="BB25" s="1717"/>
      <c r="BC25" s="1717"/>
      <c r="BD25" s="1717"/>
      <c r="BE25" s="1717"/>
      <c r="BF25" s="1718"/>
      <c r="BG25" s="1686"/>
      <c r="BH25" s="1687"/>
      <c r="BI25" s="1687"/>
      <c r="BJ25" s="1687"/>
      <c r="BK25" s="1729"/>
      <c r="BL25" s="1716" t="str">
        <f>IF('INGRESO DE DATOS'!AA188&lt;&gt;"",'INGRESO DE DATOS'!AA188,"")</f>
        <v/>
      </c>
      <c r="BM25" s="1717"/>
      <c r="BN25" s="1717"/>
      <c r="BO25" s="1717"/>
      <c r="BP25" s="1717"/>
      <c r="BQ25" s="1718"/>
      <c r="BR25" s="1683" t="str">
        <f>IF('INGRESO DE DATOS'!AB188&lt;&gt;"",'INGRESO DE DATOS'!AB188,"")</f>
        <v/>
      </c>
      <c r="BS25" s="1684"/>
      <c r="BT25" s="1684"/>
      <c r="BU25" s="1684"/>
      <c r="BV25" s="1684"/>
      <c r="BW25" s="1685"/>
      <c r="BX25" s="1692"/>
      <c r="BY25" s="1693"/>
      <c r="BZ25" s="1693"/>
      <c r="CA25" s="1693"/>
      <c r="CB25" s="1693"/>
      <c r="CC25" s="1693"/>
      <c r="CD25" s="1694"/>
      <c r="CE25" s="1683" t="str">
        <f>IF(BR25="","",BR25)</f>
        <v/>
      </c>
      <c r="CF25" s="1684"/>
      <c r="CG25" s="1684"/>
      <c r="CH25" s="1684"/>
      <c r="CI25" s="1684"/>
      <c r="CJ25" s="1684"/>
      <c r="CK25" s="1685"/>
      <c r="CL25" s="1730" t="str">
        <f>IF(BL25="","",IF(BL25&lt;&gt;0,IF(BL25="N.D","N.D",(BR25*VLOOKUP(BL25,$CZ$14:$DQ$30,10,FALSE)))))</f>
        <v/>
      </c>
      <c r="CM25" s="1687"/>
      <c r="CN25" s="1687"/>
      <c r="CO25" s="1687"/>
      <c r="CP25" s="1687"/>
      <c r="CQ25" s="1687"/>
      <c r="CR25" s="1688"/>
      <c r="CZ25" s="1838" t="s">
        <v>318</v>
      </c>
      <c r="DA25" s="1838"/>
      <c r="DB25" s="1838"/>
      <c r="DC25" s="1838"/>
      <c r="DD25" s="1838"/>
      <c r="DE25" s="1838"/>
      <c r="DF25" s="1838"/>
      <c r="DG25" s="1838"/>
      <c r="DH25" s="1838"/>
      <c r="DI25" s="1842">
        <v>30</v>
      </c>
      <c r="DJ25" s="1842"/>
      <c r="DK25" s="1842"/>
      <c r="DL25" s="1842"/>
      <c r="DM25" s="1842"/>
      <c r="DN25" s="1842"/>
      <c r="DO25" s="1842"/>
      <c r="DP25" s="1842"/>
      <c r="DQ25" s="1842"/>
    </row>
    <row r="26" spans="2:121" ht="15.95" customHeight="1" thickTop="1" thickBot="1" x14ac:dyDescent="0.3">
      <c r="B26" s="1732" t="s">
        <v>53</v>
      </c>
      <c r="C26" s="1733"/>
      <c r="D26" s="1733"/>
      <c r="E26" s="1733"/>
      <c r="F26" s="1733"/>
      <c r="G26" s="1733"/>
      <c r="H26" s="1733"/>
      <c r="I26" s="1733"/>
      <c r="J26" s="1733"/>
      <c r="K26" s="1734"/>
      <c r="L26" s="1692"/>
      <c r="M26" s="1693"/>
      <c r="N26" s="1693"/>
      <c r="O26" s="1693"/>
      <c r="P26" s="1694"/>
      <c r="Q26" s="1692"/>
      <c r="R26" s="1693"/>
      <c r="S26" s="1693"/>
      <c r="T26" s="1693"/>
      <c r="U26" s="1693"/>
      <c r="V26" s="1694"/>
      <c r="W26" s="1692"/>
      <c r="X26" s="1693"/>
      <c r="Y26" s="1693"/>
      <c r="Z26" s="1693"/>
      <c r="AA26" s="1693"/>
      <c r="AB26" s="1694"/>
      <c r="AC26" s="1692"/>
      <c r="AD26" s="1693"/>
      <c r="AE26" s="1693"/>
      <c r="AF26" s="1693"/>
      <c r="AG26" s="1693"/>
      <c r="AH26" s="1693"/>
      <c r="AI26" s="1694"/>
      <c r="AJ26" s="1692"/>
      <c r="AK26" s="1693"/>
      <c r="AL26" s="1693"/>
      <c r="AM26" s="1693"/>
      <c r="AN26" s="1693"/>
      <c r="AO26" s="1693"/>
      <c r="AP26" s="1694"/>
      <c r="AQ26" s="1692"/>
      <c r="AR26" s="1693"/>
      <c r="AS26" s="1693"/>
      <c r="AT26" s="1693"/>
      <c r="AU26" s="1693"/>
      <c r="AV26" s="1731"/>
      <c r="AW26" s="1712">
        <v>33</v>
      </c>
      <c r="AX26" s="1693"/>
      <c r="AY26" s="1693"/>
      <c r="AZ26" s="1694"/>
      <c r="BA26" s="1716" t="str">
        <f>IF('INGRESO DE DATOS'!A189&lt;&gt;"",'INGRESO DE DATOS'!A189,"")</f>
        <v/>
      </c>
      <c r="BB26" s="1717"/>
      <c r="BC26" s="1717"/>
      <c r="BD26" s="1717"/>
      <c r="BE26" s="1717"/>
      <c r="BF26" s="1718"/>
      <c r="BG26" s="1686"/>
      <c r="BH26" s="1687"/>
      <c r="BI26" s="1687"/>
      <c r="BJ26" s="1687"/>
      <c r="BK26" s="1729"/>
      <c r="BL26" s="1716" t="str">
        <f>IF('INGRESO DE DATOS'!AA189&lt;&gt;"",'INGRESO DE DATOS'!AA189,"")</f>
        <v/>
      </c>
      <c r="BM26" s="1717"/>
      <c r="BN26" s="1717"/>
      <c r="BO26" s="1717"/>
      <c r="BP26" s="1717"/>
      <c r="BQ26" s="1718"/>
      <c r="BR26" s="1683" t="str">
        <f>IF('INGRESO DE DATOS'!AB189&lt;&gt;"",'INGRESO DE DATOS'!AB189,"")</f>
        <v/>
      </c>
      <c r="BS26" s="1684"/>
      <c r="BT26" s="1684"/>
      <c r="BU26" s="1684"/>
      <c r="BV26" s="1684"/>
      <c r="BW26" s="1685"/>
      <c r="BX26" s="1692"/>
      <c r="BY26" s="1693"/>
      <c r="BZ26" s="1693"/>
      <c r="CA26" s="1693"/>
      <c r="CB26" s="1693"/>
      <c r="CC26" s="1693"/>
      <c r="CD26" s="1694"/>
      <c r="CE26" s="1683" t="str">
        <f>IF(BR26="","",BR26)</f>
        <v/>
      </c>
      <c r="CF26" s="1684"/>
      <c r="CG26" s="1684"/>
      <c r="CH26" s="1684"/>
      <c r="CI26" s="1684"/>
      <c r="CJ26" s="1684"/>
      <c r="CK26" s="1685"/>
      <c r="CL26" s="1730" t="str">
        <f>IF(BL26="","",IF(BL26&lt;&gt;0,IF(BL26="N.D","N.D",(BR26*VLOOKUP(BL26,$CZ$14:$DQ$30,10,FALSE)))))</f>
        <v/>
      </c>
      <c r="CM26" s="1687"/>
      <c r="CN26" s="1687"/>
      <c r="CO26" s="1687"/>
      <c r="CP26" s="1687"/>
      <c r="CQ26" s="1687"/>
      <c r="CR26" s="1688"/>
      <c r="CZ26" s="1839" t="s">
        <v>319</v>
      </c>
      <c r="DA26" s="1839"/>
      <c r="DB26" s="1839"/>
      <c r="DC26" s="1839"/>
      <c r="DD26" s="1839"/>
      <c r="DE26" s="1839"/>
      <c r="DF26" s="1839"/>
      <c r="DG26" s="1839"/>
      <c r="DH26" s="1839"/>
      <c r="DI26" s="1842">
        <v>5</v>
      </c>
      <c r="DJ26" s="1842"/>
      <c r="DK26" s="1842"/>
      <c r="DL26" s="1842"/>
      <c r="DM26" s="1842"/>
      <c r="DN26" s="1842"/>
      <c r="DO26" s="1842"/>
      <c r="DP26" s="1842"/>
      <c r="DQ26" s="1842"/>
    </row>
    <row r="27" spans="2:121" ht="15.95" customHeight="1" thickTop="1" thickBot="1" x14ac:dyDescent="0.3">
      <c r="B27" s="1660">
        <v>12</v>
      </c>
      <c r="C27" s="1661"/>
      <c r="D27" s="1661"/>
      <c r="E27" s="1661"/>
      <c r="F27" s="1716" t="str">
        <f>IF('INGRESO DE DATOS'!A164&lt;&gt;"",'INGRESO DE DATOS'!A164,"")</f>
        <v/>
      </c>
      <c r="G27" s="1717"/>
      <c r="H27" s="1717"/>
      <c r="I27" s="1717"/>
      <c r="J27" s="1717"/>
      <c r="K27" s="1718"/>
      <c r="L27" s="1686"/>
      <c r="M27" s="1687"/>
      <c r="N27" s="1687"/>
      <c r="O27" s="1687"/>
      <c r="P27" s="1729"/>
      <c r="Q27" s="1716" t="str">
        <f>IF('INGRESO DE DATOS'!AA164&lt;&gt;"",'INGRESO DE DATOS'!AA164,"")</f>
        <v/>
      </c>
      <c r="R27" s="1717"/>
      <c r="S27" s="1717"/>
      <c r="T27" s="1717"/>
      <c r="U27" s="1717"/>
      <c r="V27" s="1718"/>
      <c r="W27" s="1683" t="str">
        <f>IF('INGRESO DE DATOS'!AB164&lt;&gt;"",'INGRESO DE DATOS'!AB164,"")</f>
        <v/>
      </c>
      <c r="X27" s="1684"/>
      <c r="Y27" s="1684"/>
      <c r="Z27" s="1684"/>
      <c r="AA27" s="1684"/>
      <c r="AB27" s="1685"/>
      <c r="AC27" s="1692"/>
      <c r="AD27" s="1693"/>
      <c r="AE27" s="1693"/>
      <c r="AF27" s="1693"/>
      <c r="AG27" s="1693"/>
      <c r="AH27" s="1693"/>
      <c r="AI27" s="1694"/>
      <c r="AJ27" s="1683" t="str">
        <f>IF(W27="","",W27)</f>
        <v/>
      </c>
      <c r="AK27" s="1684"/>
      <c r="AL27" s="1684"/>
      <c r="AM27" s="1684"/>
      <c r="AN27" s="1684"/>
      <c r="AO27" s="1684"/>
      <c r="AP27" s="1685"/>
      <c r="AQ27" s="1730" t="str">
        <f>IF(Q27="","",IF(Q27&lt;&gt;0,IF(Q27="N.D","N.D",(AJ27*VLOOKUP(Q27,$CZ$14:$DQ$30,10,FALSE)))))</f>
        <v/>
      </c>
      <c r="AR27" s="1687"/>
      <c r="AS27" s="1687"/>
      <c r="AT27" s="1687"/>
      <c r="AU27" s="1687"/>
      <c r="AV27" s="1688"/>
      <c r="AW27" s="1660">
        <v>34</v>
      </c>
      <c r="AX27" s="1661"/>
      <c r="AY27" s="1661"/>
      <c r="AZ27" s="1661"/>
      <c r="BA27" s="1716" t="str">
        <f>IF('INGRESO DE DATOS'!A190&lt;&gt;"",'INGRESO DE DATOS'!A190,"")</f>
        <v/>
      </c>
      <c r="BB27" s="1717"/>
      <c r="BC27" s="1717"/>
      <c r="BD27" s="1717"/>
      <c r="BE27" s="1717"/>
      <c r="BF27" s="1718"/>
      <c r="BG27" s="1686"/>
      <c r="BH27" s="1687"/>
      <c r="BI27" s="1687"/>
      <c r="BJ27" s="1687"/>
      <c r="BK27" s="1729"/>
      <c r="BL27" s="1716" t="str">
        <f>IF('INGRESO DE DATOS'!AA190&lt;&gt;"",'INGRESO DE DATOS'!AA190,"")</f>
        <v/>
      </c>
      <c r="BM27" s="1717"/>
      <c r="BN27" s="1717"/>
      <c r="BO27" s="1717"/>
      <c r="BP27" s="1717"/>
      <c r="BQ27" s="1718"/>
      <c r="BR27" s="1683" t="str">
        <f>IF('INGRESO DE DATOS'!AB190&lt;&gt;"",'INGRESO DE DATOS'!AB190,"")</f>
        <v/>
      </c>
      <c r="BS27" s="1684"/>
      <c r="BT27" s="1684"/>
      <c r="BU27" s="1684"/>
      <c r="BV27" s="1684"/>
      <c r="BW27" s="1685"/>
      <c r="BX27" s="1692"/>
      <c r="BY27" s="1693"/>
      <c r="BZ27" s="1693"/>
      <c r="CA27" s="1693"/>
      <c r="CB27" s="1693"/>
      <c r="CC27" s="1693"/>
      <c r="CD27" s="1694"/>
      <c r="CE27" s="1683" t="str">
        <f>IF(BR27="","",BR27)</f>
        <v/>
      </c>
      <c r="CF27" s="1684"/>
      <c r="CG27" s="1684"/>
      <c r="CH27" s="1684"/>
      <c r="CI27" s="1684"/>
      <c r="CJ27" s="1684"/>
      <c r="CK27" s="1685"/>
      <c r="CL27" s="1730" t="str">
        <f>IF(BL27="","",IF(BL27&lt;&gt;0,IF(BL27="N.D","N.D",(BR27*VLOOKUP(BL27,$CZ$14:$DQ$30,10,FALSE)))))</f>
        <v/>
      </c>
      <c r="CM27" s="1687"/>
      <c r="CN27" s="1687"/>
      <c r="CO27" s="1687"/>
      <c r="CP27" s="1687"/>
      <c r="CQ27" s="1687"/>
      <c r="CR27" s="1688"/>
      <c r="CZ27" s="1838" t="s">
        <v>320</v>
      </c>
      <c r="DA27" s="1838"/>
      <c r="DB27" s="1838"/>
      <c r="DC27" s="1838"/>
      <c r="DD27" s="1838"/>
      <c r="DE27" s="1838"/>
      <c r="DF27" s="1838"/>
      <c r="DG27" s="1838"/>
      <c r="DH27" s="1838"/>
      <c r="DI27" s="1842">
        <v>50</v>
      </c>
      <c r="DJ27" s="1842"/>
      <c r="DK27" s="1842"/>
      <c r="DL27" s="1842"/>
      <c r="DM27" s="1842"/>
      <c r="DN27" s="1842"/>
      <c r="DO27" s="1842"/>
      <c r="DP27" s="1842"/>
      <c r="DQ27" s="1842"/>
    </row>
    <row r="28" spans="2:121" ht="15.95" customHeight="1" thickTop="1" thickBot="1" x14ac:dyDescent="0.3">
      <c r="B28" s="1660">
        <v>13</v>
      </c>
      <c r="C28" s="1661"/>
      <c r="D28" s="1661"/>
      <c r="E28" s="1661"/>
      <c r="F28" s="1716" t="str">
        <f>IF('INGRESO DE DATOS'!A165&lt;&gt;"",'INGRESO DE DATOS'!A165,"")</f>
        <v/>
      </c>
      <c r="G28" s="1717"/>
      <c r="H28" s="1717"/>
      <c r="I28" s="1717"/>
      <c r="J28" s="1717"/>
      <c r="K28" s="1718"/>
      <c r="L28" s="1686"/>
      <c r="M28" s="1687"/>
      <c r="N28" s="1687"/>
      <c r="O28" s="1687"/>
      <c r="P28" s="1729"/>
      <c r="Q28" s="1716" t="str">
        <f>IF('INGRESO DE DATOS'!AA165&lt;&gt;"",'INGRESO DE DATOS'!AA165,"")</f>
        <v/>
      </c>
      <c r="R28" s="1717"/>
      <c r="S28" s="1717"/>
      <c r="T28" s="1717"/>
      <c r="U28" s="1717"/>
      <c r="V28" s="1718"/>
      <c r="W28" s="1683" t="str">
        <f>IF('INGRESO DE DATOS'!AB165&lt;&gt;"",'INGRESO DE DATOS'!AB165,"")</f>
        <v/>
      </c>
      <c r="X28" s="1684"/>
      <c r="Y28" s="1684"/>
      <c r="Z28" s="1684"/>
      <c r="AA28" s="1684"/>
      <c r="AB28" s="1685"/>
      <c r="AC28" s="1692"/>
      <c r="AD28" s="1693"/>
      <c r="AE28" s="1693"/>
      <c r="AF28" s="1693"/>
      <c r="AG28" s="1693"/>
      <c r="AH28" s="1693"/>
      <c r="AI28" s="1694"/>
      <c r="AJ28" s="1683" t="str">
        <f>IF(W28="","",W28)</f>
        <v/>
      </c>
      <c r="AK28" s="1684"/>
      <c r="AL28" s="1684"/>
      <c r="AM28" s="1684"/>
      <c r="AN28" s="1684"/>
      <c r="AO28" s="1684"/>
      <c r="AP28" s="1685"/>
      <c r="AQ28" s="1730" t="str">
        <f>IF(Q28="","",IF(Q28&lt;&gt;0,IF(Q28="N.D","N.D",(AJ28*VLOOKUP(Q28,$CZ$14:$DQ$30,10,FALSE)))))</f>
        <v/>
      </c>
      <c r="AR28" s="1687"/>
      <c r="AS28" s="1687"/>
      <c r="AT28" s="1687"/>
      <c r="AU28" s="1687"/>
      <c r="AV28" s="1688"/>
      <c r="AW28" s="1660">
        <v>35</v>
      </c>
      <c r="AX28" s="1661"/>
      <c r="AY28" s="1661"/>
      <c r="AZ28" s="1661"/>
      <c r="BA28" s="1716" t="str">
        <f>IF('INGRESO DE DATOS'!A191&lt;&gt;"",'INGRESO DE DATOS'!A191,"")</f>
        <v/>
      </c>
      <c r="BB28" s="1717"/>
      <c r="BC28" s="1717"/>
      <c r="BD28" s="1717"/>
      <c r="BE28" s="1717"/>
      <c r="BF28" s="1718"/>
      <c r="BG28" s="1686"/>
      <c r="BH28" s="1687"/>
      <c r="BI28" s="1687"/>
      <c r="BJ28" s="1687"/>
      <c r="BK28" s="1729"/>
      <c r="BL28" s="1716" t="str">
        <f>IF('INGRESO DE DATOS'!AA191&lt;&gt;"",'INGRESO DE DATOS'!AA191,"")</f>
        <v/>
      </c>
      <c r="BM28" s="1717"/>
      <c r="BN28" s="1717"/>
      <c r="BO28" s="1717"/>
      <c r="BP28" s="1717"/>
      <c r="BQ28" s="1718"/>
      <c r="BR28" s="1683" t="str">
        <f>IF('INGRESO DE DATOS'!AB191&lt;&gt;"",'INGRESO DE DATOS'!AB191,"")</f>
        <v/>
      </c>
      <c r="BS28" s="1684"/>
      <c r="BT28" s="1684"/>
      <c r="BU28" s="1684"/>
      <c r="BV28" s="1684"/>
      <c r="BW28" s="1685"/>
      <c r="BX28" s="1692"/>
      <c r="BY28" s="1693"/>
      <c r="BZ28" s="1693"/>
      <c r="CA28" s="1693"/>
      <c r="CB28" s="1693"/>
      <c r="CC28" s="1693"/>
      <c r="CD28" s="1694"/>
      <c r="CE28" s="1683" t="str">
        <f>IF(BR28="","",BR28)</f>
        <v/>
      </c>
      <c r="CF28" s="1684"/>
      <c r="CG28" s="1684"/>
      <c r="CH28" s="1684"/>
      <c r="CI28" s="1684"/>
      <c r="CJ28" s="1684"/>
      <c r="CK28" s="1685"/>
      <c r="CL28" s="1730" t="str">
        <f>IF(BL28="","",IF(BL28&lt;&gt;0,IF(BL28="N.D","N.D",(BR28*VLOOKUP(BL28,$CZ$14:$DQ$30,10,FALSE)))))</f>
        <v/>
      </c>
      <c r="CM28" s="1687"/>
      <c r="CN28" s="1687"/>
      <c r="CO28" s="1687"/>
      <c r="CP28" s="1687"/>
      <c r="CQ28" s="1687"/>
      <c r="CR28" s="1688"/>
      <c r="CZ28" s="1839" t="s">
        <v>321</v>
      </c>
      <c r="DA28" s="1839"/>
      <c r="DB28" s="1839"/>
      <c r="DC28" s="1839"/>
      <c r="DD28" s="1839"/>
      <c r="DE28" s="1839"/>
      <c r="DF28" s="1839"/>
      <c r="DG28" s="1839"/>
      <c r="DH28" s="1839"/>
      <c r="DI28" s="1842">
        <v>12.5</v>
      </c>
      <c r="DJ28" s="1842"/>
      <c r="DK28" s="1842"/>
      <c r="DL28" s="1842"/>
      <c r="DM28" s="1842"/>
      <c r="DN28" s="1842"/>
      <c r="DO28" s="1842"/>
      <c r="DP28" s="1842"/>
      <c r="DQ28" s="1842"/>
    </row>
    <row r="29" spans="2:121" ht="15.95" customHeight="1" thickTop="1" thickBot="1" x14ac:dyDescent="0.3">
      <c r="B29" s="1660">
        <v>14</v>
      </c>
      <c r="C29" s="1661"/>
      <c r="D29" s="1661"/>
      <c r="E29" s="1661"/>
      <c r="F29" s="1716" t="str">
        <f>IF('INGRESO DE DATOS'!A166&lt;&gt;"",'INGRESO DE DATOS'!A166,"")</f>
        <v/>
      </c>
      <c r="G29" s="1717"/>
      <c r="H29" s="1717"/>
      <c r="I29" s="1717"/>
      <c r="J29" s="1717"/>
      <c r="K29" s="1718"/>
      <c r="L29" s="1686"/>
      <c r="M29" s="1687"/>
      <c r="N29" s="1687"/>
      <c r="O29" s="1687"/>
      <c r="P29" s="1729"/>
      <c r="Q29" s="1716" t="str">
        <f>IF('INGRESO DE DATOS'!AA166&lt;&gt;"",'INGRESO DE DATOS'!AA166,"")</f>
        <v/>
      </c>
      <c r="R29" s="1717"/>
      <c r="S29" s="1717"/>
      <c r="T29" s="1717"/>
      <c r="U29" s="1717"/>
      <c r="V29" s="1718"/>
      <c r="W29" s="1683" t="str">
        <f>IF('INGRESO DE DATOS'!AB166&lt;&gt;"",'INGRESO DE DATOS'!AB166,"")</f>
        <v/>
      </c>
      <c r="X29" s="1684"/>
      <c r="Y29" s="1684"/>
      <c r="Z29" s="1684"/>
      <c r="AA29" s="1684"/>
      <c r="AB29" s="1685"/>
      <c r="AC29" s="1692"/>
      <c r="AD29" s="1693"/>
      <c r="AE29" s="1693"/>
      <c r="AF29" s="1693"/>
      <c r="AG29" s="1693"/>
      <c r="AH29" s="1693"/>
      <c r="AI29" s="1694"/>
      <c r="AJ29" s="1683" t="str">
        <f>IF(W29="","",W29)</f>
        <v/>
      </c>
      <c r="AK29" s="1684"/>
      <c r="AL29" s="1684"/>
      <c r="AM29" s="1684"/>
      <c r="AN29" s="1684"/>
      <c r="AO29" s="1684"/>
      <c r="AP29" s="1685"/>
      <c r="AQ29" s="1730" t="str">
        <f>IF(Q29="","",IF(Q29&lt;&gt;0,IF(Q29="N.D","N.D",(AJ29*VLOOKUP(Q29,$CZ$14:$DQ$30,10,FALSE)))))</f>
        <v/>
      </c>
      <c r="AR29" s="1687"/>
      <c r="AS29" s="1687"/>
      <c r="AT29" s="1687"/>
      <c r="AU29" s="1687"/>
      <c r="AV29" s="1688"/>
      <c r="AW29" s="1660">
        <v>36</v>
      </c>
      <c r="AX29" s="1661"/>
      <c r="AY29" s="1661"/>
      <c r="AZ29" s="1661"/>
      <c r="BA29" s="1716" t="str">
        <f>IF('INGRESO DE DATOS'!A192&lt;&gt;"",'INGRESO DE DATOS'!A192,"")</f>
        <v/>
      </c>
      <c r="BB29" s="1717"/>
      <c r="BC29" s="1717"/>
      <c r="BD29" s="1717"/>
      <c r="BE29" s="1717"/>
      <c r="BF29" s="1718"/>
      <c r="BG29" s="1686"/>
      <c r="BH29" s="1687"/>
      <c r="BI29" s="1687"/>
      <c r="BJ29" s="1687"/>
      <c r="BK29" s="1729"/>
      <c r="BL29" s="1716" t="str">
        <f>IF('INGRESO DE DATOS'!AA192&lt;&gt;"",'INGRESO DE DATOS'!AA192,"")</f>
        <v/>
      </c>
      <c r="BM29" s="1717"/>
      <c r="BN29" s="1717"/>
      <c r="BO29" s="1717"/>
      <c r="BP29" s="1717"/>
      <c r="BQ29" s="1718"/>
      <c r="BR29" s="1683" t="str">
        <f>IF('INGRESO DE DATOS'!AB192&lt;&gt;"",'INGRESO DE DATOS'!AB192,"")</f>
        <v/>
      </c>
      <c r="BS29" s="1684"/>
      <c r="BT29" s="1684"/>
      <c r="BU29" s="1684"/>
      <c r="BV29" s="1684"/>
      <c r="BW29" s="1685"/>
      <c r="BX29" s="1692"/>
      <c r="BY29" s="1693"/>
      <c r="BZ29" s="1693"/>
      <c r="CA29" s="1693"/>
      <c r="CB29" s="1693"/>
      <c r="CC29" s="1693"/>
      <c r="CD29" s="1694"/>
      <c r="CE29" s="1683" t="str">
        <f>IF(BR29="","",BR29)</f>
        <v/>
      </c>
      <c r="CF29" s="1684"/>
      <c r="CG29" s="1684"/>
      <c r="CH29" s="1684"/>
      <c r="CI29" s="1684"/>
      <c r="CJ29" s="1684"/>
      <c r="CK29" s="1685"/>
      <c r="CL29" s="1730" t="str">
        <f>IF(BL29="","",IF(BL29&lt;&gt;0,IF(BL29="N.D","N.D",(BR29*VLOOKUP(BL29,$CZ$14:$DQ$30,10,FALSE)))))</f>
        <v/>
      </c>
      <c r="CM29" s="1687"/>
      <c r="CN29" s="1687"/>
      <c r="CO29" s="1687"/>
      <c r="CP29" s="1687"/>
      <c r="CQ29" s="1687"/>
      <c r="CR29" s="1688"/>
      <c r="CZ29" s="1839" t="s">
        <v>322</v>
      </c>
      <c r="DA29" s="1839"/>
      <c r="DB29" s="1839"/>
      <c r="DC29" s="1839"/>
      <c r="DD29" s="1839"/>
      <c r="DE29" s="1839"/>
      <c r="DF29" s="1839"/>
      <c r="DG29" s="1839"/>
      <c r="DH29" s="1839"/>
      <c r="DI29" s="1842">
        <v>5</v>
      </c>
      <c r="DJ29" s="1842"/>
      <c r="DK29" s="1842"/>
      <c r="DL29" s="1842"/>
      <c r="DM29" s="1842"/>
      <c r="DN29" s="1842"/>
      <c r="DO29" s="1842"/>
      <c r="DP29" s="1842"/>
      <c r="DQ29" s="1842"/>
    </row>
    <row r="30" spans="2:121" ht="15.95" customHeight="1" thickTop="1" thickBot="1" x14ac:dyDescent="0.3">
      <c r="B30" s="1660">
        <v>15</v>
      </c>
      <c r="C30" s="1661"/>
      <c r="D30" s="1661"/>
      <c r="E30" s="1661"/>
      <c r="F30" s="1716" t="str">
        <f>IF('INGRESO DE DATOS'!A167&lt;&gt;"",'INGRESO DE DATOS'!A167,"")</f>
        <v/>
      </c>
      <c r="G30" s="1717"/>
      <c r="H30" s="1717"/>
      <c r="I30" s="1717"/>
      <c r="J30" s="1717"/>
      <c r="K30" s="1718"/>
      <c r="L30" s="1686"/>
      <c r="M30" s="1687"/>
      <c r="N30" s="1687"/>
      <c r="O30" s="1687"/>
      <c r="P30" s="1729"/>
      <c r="Q30" s="1716" t="str">
        <f>IF('INGRESO DE DATOS'!AA167&lt;&gt;"",'INGRESO DE DATOS'!AA167,"")</f>
        <v/>
      </c>
      <c r="R30" s="1717"/>
      <c r="S30" s="1717"/>
      <c r="T30" s="1717"/>
      <c r="U30" s="1717"/>
      <c r="V30" s="1718"/>
      <c r="W30" s="1683" t="str">
        <f>IF('INGRESO DE DATOS'!AB167&lt;&gt;"",'INGRESO DE DATOS'!AB167,"")</f>
        <v/>
      </c>
      <c r="X30" s="1684"/>
      <c r="Y30" s="1684"/>
      <c r="Z30" s="1684"/>
      <c r="AA30" s="1684"/>
      <c r="AB30" s="1685"/>
      <c r="AC30" s="1692"/>
      <c r="AD30" s="1693"/>
      <c r="AE30" s="1693"/>
      <c r="AF30" s="1693"/>
      <c r="AG30" s="1693"/>
      <c r="AH30" s="1693"/>
      <c r="AI30" s="1694"/>
      <c r="AJ30" s="1683" t="str">
        <f>IF(W30="","",W30)</f>
        <v/>
      </c>
      <c r="AK30" s="1684"/>
      <c r="AL30" s="1684"/>
      <c r="AM30" s="1684"/>
      <c r="AN30" s="1684"/>
      <c r="AO30" s="1684"/>
      <c r="AP30" s="1685"/>
      <c r="AQ30" s="1730" t="str">
        <f>IF(Q30="","",IF(Q30&lt;&gt;0,IF(Q30="N.D","N.D",(AJ30*VLOOKUP(Q30,$CZ$14:$DQ$30,10,FALSE)))))</f>
        <v/>
      </c>
      <c r="AR30" s="1687"/>
      <c r="AS30" s="1687"/>
      <c r="AT30" s="1687"/>
      <c r="AU30" s="1687"/>
      <c r="AV30" s="1688"/>
      <c r="AW30" s="1732" t="s">
        <v>53</v>
      </c>
      <c r="AX30" s="1733"/>
      <c r="AY30" s="1733"/>
      <c r="AZ30" s="1733"/>
      <c r="BA30" s="1733"/>
      <c r="BB30" s="1733"/>
      <c r="BC30" s="1733"/>
      <c r="BD30" s="1733"/>
      <c r="BE30" s="1733"/>
      <c r="BF30" s="1734"/>
      <c r="BG30" s="1692"/>
      <c r="BH30" s="1693"/>
      <c r="BI30" s="1693"/>
      <c r="BJ30" s="1693"/>
      <c r="BK30" s="1694"/>
      <c r="BL30" s="1692"/>
      <c r="BM30" s="1693"/>
      <c r="BN30" s="1693"/>
      <c r="BO30" s="1693"/>
      <c r="BP30" s="1693"/>
      <c r="BQ30" s="1694"/>
      <c r="BR30" s="1692"/>
      <c r="BS30" s="1693"/>
      <c r="BT30" s="1693"/>
      <c r="BU30" s="1693"/>
      <c r="BV30" s="1693"/>
      <c r="BW30" s="1694"/>
      <c r="BX30" s="1692"/>
      <c r="BY30" s="1693"/>
      <c r="BZ30" s="1693"/>
      <c r="CA30" s="1693"/>
      <c r="CB30" s="1693"/>
      <c r="CC30" s="1693"/>
      <c r="CD30" s="1694"/>
      <c r="CE30" s="1692"/>
      <c r="CF30" s="1693"/>
      <c r="CG30" s="1693"/>
      <c r="CH30" s="1693"/>
      <c r="CI30" s="1693"/>
      <c r="CJ30" s="1693"/>
      <c r="CK30" s="1694"/>
      <c r="CL30" s="1692"/>
      <c r="CM30" s="1693"/>
      <c r="CN30" s="1693"/>
      <c r="CO30" s="1693"/>
      <c r="CP30" s="1693"/>
      <c r="CQ30" s="1693"/>
      <c r="CR30" s="1731"/>
      <c r="CZ30" s="1839" t="s">
        <v>101</v>
      </c>
      <c r="DA30" s="1839"/>
      <c r="DB30" s="1839"/>
      <c r="DC30" s="1839"/>
      <c r="DD30" s="1839"/>
      <c r="DE30" s="1839"/>
      <c r="DF30" s="1839"/>
      <c r="DG30" s="1839"/>
      <c r="DH30" s="1839"/>
      <c r="DI30" s="1842">
        <v>1</v>
      </c>
      <c r="DJ30" s="1842"/>
      <c r="DK30" s="1842"/>
      <c r="DL30" s="1842"/>
      <c r="DM30" s="1842"/>
      <c r="DN30" s="1842"/>
      <c r="DO30" s="1842"/>
      <c r="DP30" s="1842"/>
      <c r="DQ30" s="1842"/>
    </row>
    <row r="31" spans="2:121" ht="15.95" customHeight="1" thickTop="1" x14ac:dyDescent="0.2">
      <c r="B31" s="1660">
        <v>16</v>
      </c>
      <c r="C31" s="1661"/>
      <c r="D31" s="1661"/>
      <c r="E31" s="1661"/>
      <c r="F31" s="1716" t="str">
        <f>IF('INGRESO DE DATOS'!A168&lt;&gt;"",'INGRESO DE DATOS'!A168,"")</f>
        <v/>
      </c>
      <c r="G31" s="1717"/>
      <c r="H31" s="1717"/>
      <c r="I31" s="1717"/>
      <c r="J31" s="1717"/>
      <c r="K31" s="1718"/>
      <c r="L31" s="1686"/>
      <c r="M31" s="1687"/>
      <c r="N31" s="1687"/>
      <c r="O31" s="1687"/>
      <c r="P31" s="1729"/>
      <c r="Q31" s="1716" t="str">
        <f>IF('INGRESO DE DATOS'!AA168&lt;&gt;"",'INGRESO DE DATOS'!AA168,"")</f>
        <v/>
      </c>
      <c r="R31" s="1717"/>
      <c r="S31" s="1717"/>
      <c r="T31" s="1717"/>
      <c r="U31" s="1717"/>
      <c r="V31" s="1718"/>
      <c r="W31" s="1683" t="str">
        <f>IF('INGRESO DE DATOS'!AB168&lt;&gt;"",'INGRESO DE DATOS'!AB168,"")</f>
        <v/>
      </c>
      <c r="X31" s="1684"/>
      <c r="Y31" s="1684"/>
      <c r="Z31" s="1684"/>
      <c r="AA31" s="1684"/>
      <c r="AB31" s="1685"/>
      <c r="AC31" s="1692"/>
      <c r="AD31" s="1693"/>
      <c r="AE31" s="1693"/>
      <c r="AF31" s="1693"/>
      <c r="AG31" s="1693"/>
      <c r="AH31" s="1693"/>
      <c r="AI31" s="1694"/>
      <c r="AJ31" s="1683" t="str">
        <f>IF(W31="","",W31)</f>
        <v/>
      </c>
      <c r="AK31" s="1684"/>
      <c r="AL31" s="1684"/>
      <c r="AM31" s="1684"/>
      <c r="AN31" s="1684"/>
      <c r="AO31" s="1684"/>
      <c r="AP31" s="1685"/>
      <c r="AQ31" s="1730" t="str">
        <f>IF(Q31="","",IF(Q31&lt;&gt;0,IF(Q31="N.D","N.D",(AJ31*VLOOKUP(Q31,$CZ$14:$DQ$30,10,FALSE)))))</f>
        <v/>
      </c>
      <c r="AR31" s="1687"/>
      <c r="AS31" s="1687"/>
      <c r="AT31" s="1687"/>
      <c r="AU31" s="1687"/>
      <c r="AV31" s="1688"/>
      <c r="AW31" s="1660">
        <v>37</v>
      </c>
      <c r="AX31" s="1661"/>
      <c r="AY31" s="1661"/>
      <c r="AZ31" s="1661"/>
      <c r="BA31" s="1716" t="str">
        <f>IF('INGRESO DE DATOS'!A194&lt;&gt;"",'INGRESO DE DATOS'!A194,"")</f>
        <v/>
      </c>
      <c r="BB31" s="1717"/>
      <c r="BC31" s="1717"/>
      <c r="BD31" s="1717"/>
      <c r="BE31" s="1717"/>
      <c r="BF31" s="1718"/>
      <c r="BG31" s="1686"/>
      <c r="BH31" s="1687"/>
      <c r="BI31" s="1687"/>
      <c r="BJ31" s="1687"/>
      <c r="BK31" s="1729"/>
      <c r="BL31" s="1716" t="str">
        <f>IF('INGRESO DE DATOS'!AA194&lt;&gt;"",'INGRESO DE DATOS'!AA194,"")</f>
        <v/>
      </c>
      <c r="BM31" s="1717"/>
      <c r="BN31" s="1717"/>
      <c r="BO31" s="1717"/>
      <c r="BP31" s="1717"/>
      <c r="BQ31" s="1718"/>
      <c r="BR31" s="1683" t="str">
        <f>IF('INGRESO DE DATOS'!AB194&lt;&gt;"",'INGRESO DE DATOS'!AB194,"")</f>
        <v/>
      </c>
      <c r="BS31" s="1684"/>
      <c r="BT31" s="1684"/>
      <c r="BU31" s="1684"/>
      <c r="BV31" s="1684"/>
      <c r="BW31" s="1685"/>
      <c r="BX31" s="1692"/>
      <c r="BY31" s="1693"/>
      <c r="BZ31" s="1693"/>
      <c r="CA31" s="1693"/>
      <c r="CB31" s="1693"/>
      <c r="CC31" s="1693"/>
      <c r="CD31" s="1694"/>
      <c r="CE31" s="1683" t="str">
        <f>IF(BR31="","",BR31)</f>
        <v/>
      </c>
      <c r="CF31" s="1684"/>
      <c r="CG31" s="1684"/>
      <c r="CH31" s="1684"/>
      <c r="CI31" s="1684"/>
      <c r="CJ31" s="1684"/>
      <c r="CK31" s="1685"/>
      <c r="CL31" s="1730" t="str">
        <f>IF(BL31="","",IF(BL31&lt;&gt;0,IF(BL31="N.D","N.D",(BR31*VLOOKUP(BL31,$CZ$14:$DQ$30,10,FALSE)))))</f>
        <v/>
      </c>
      <c r="CM31" s="1687"/>
      <c r="CN31" s="1687"/>
      <c r="CO31" s="1687"/>
      <c r="CP31" s="1687"/>
      <c r="CQ31" s="1687"/>
      <c r="CR31" s="1688"/>
    </row>
    <row r="32" spans="2:121" ht="15.95" customHeight="1" x14ac:dyDescent="0.2">
      <c r="B32" s="1732" t="s">
        <v>53</v>
      </c>
      <c r="C32" s="1733"/>
      <c r="D32" s="1733"/>
      <c r="E32" s="1733"/>
      <c r="F32" s="1733"/>
      <c r="G32" s="1733"/>
      <c r="H32" s="1733"/>
      <c r="I32" s="1733"/>
      <c r="J32" s="1733"/>
      <c r="K32" s="1734"/>
      <c r="L32" s="1692"/>
      <c r="M32" s="1693"/>
      <c r="N32" s="1693"/>
      <c r="O32" s="1693"/>
      <c r="P32" s="1694"/>
      <c r="Q32" s="1692"/>
      <c r="R32" s="1693"/>
      <c r="S32" s="1693"/>
      <c r="T32" s="1693"/>
      <c r="U32" s="1693"/>
      <c r="V32" s="1694"/>
      <c r="W32" s="1692"/>
      <c r="X32" s="1693"/>
      <c r="Y32" s="1693"/>
      <c r="Z32" s="1693"/>
      <c r="AA32" s="1693"/>
      <c r="AB32" s="1694"/>
      <c r="AC32" s="1692"/>
      <c r="AD32" s="1693"/>
      <c r="AE32" s="1693"/>
      <c r="AF32" s="1693"/>
      <c r="AG32" s="1693"/>
      <c r="AH32" s="1693"/>
      <c r="AI32" s="1694"/>
      <c r="AJ32" s="1692"/>
      <c r="AK32" s="1693"/>
      <c r="AL32" s="1693"/>
      <c r="AM32" s="1693"/>
      <c r="AN32" s="1693"/>
      <c r="AO32" s="1693"/>
      <c r="AP32" s="1694"/>
      <c r="AQ32" s="1692"/>
      <c r="AR32" s="1693"/>
      <c r="AS32" s="1693"/>
      <c r="AT32" s="1693"/>
      <c r="AU32" s="1693"/>
      <c r="AV32" s="1731"/>
      <c r="AW32" s="1712">
        <v>38</v>
      </c>
      <c r="AX32" s="1693"/>
      <c r="AY32" s="1693"/>
      <c r="AZ32" s="1694"/>
      <c r="BA32" s="1716" t="str">
        <f>IF('INGRESO DE DATOS'!A195&lt;&gt;"",'INGRESO DE DATOS'!A195,"")</f>
        <v/>
      </c>
      <c r="BB32" s="1717"/>
      <c r="BC32" s="1717"/>
      <c r="BD32" s="1717"/>
      <c r="BE32" s="1717"/>
      <c r="BF32" s="1718"/>
      <c r="BG32" s="1686"/>
      <c r="BH32" s="1687"/>
      <c r="BI32" s="1687"/>
      <c r="BJ32" s="1687"/>
      <c r="BK32" s="1729"/>
      <c r="BL32" s="1716" t="str">
        <f>IF('INGRESO DE DATOS'!AA195&lt;&gt;"",'INGRESO DE DATOS'!AA195,"")</f>
        <v/>
      </c>
      <c r="BM32" s="1717"/>
      <c r="BN32" s="1717"/>
      <c r="BO32" s="1717"/>
      <c r="BP32" s="1717"/>
      <c r="BQ32" s="1718"/>
      <c r="BR32" s="1683" t="str">
        <f>IF('INGRESO DE DATOS'!AB195&lt;&gt;"",'INGRESO DE DATOS'!AB195,"")</f>
        <v/>
      </c>
      <c r="BS32" s="1684"/>
      <c r="BT32" s="1684"/>
      <c r="BU32" s="1684"/>
      <c r="BV32" s="1684"/>
      <c r="BW32" s="1685"/>
      <c r="BX32" s="1692"/>
      <c r="BY32" s="1693"/>
      <c r="BZ32" s="1693"/>
      <c r="CA32" s="1693"/>
      <c r="CB32" s="1693"/>
      <c r="CC32" s="1693"/>
      <c r="CD32" s="1694"/>
      <c r="CE32" s="1683" t="str">
        <f>IF(BR32="","",BR32)</f>
        <v/>
      </c>
      <c r="CF32" s="1684"/>
      <c r="CG32" s="1684"/>
      <c r="CH32" s="1684"/>
      <c r="CI32" s="1684"/>
      <c r="CJ32" s="1684"/>
      <c r="CK32" s="1685"/>
      <c r="CL32" s="1730" t="str">
        <f>IF(BL32="","",IF(BL32&lt;&gt;0,IF(BL32="N.D","N.D",(BR32*VLOOKUP(BL32,$CZ$14:$DQ$30,10,FALSE)))))</f>
        <v/>
      </c>
      <c r="CM32" s="1687"/>
      <c r="CN32" s="1687"/>
      <c r="CO32" s="1687"/>
      <c r="CP32" s="1687"/>
      <c r="CQ32" s="1687"/>
      <c r="CR32" s="1688"/>
    </row>
    <row r="33" spans="2:119" ht="15.95" customHeight="1" x14ac:dyDescent="0.2">
      <c r="B33" s="1660">
        <v>17</v>
      </c>
      <c r="C33" s="1661"/>
      <c r="D33" s="1661"/>
      <c r="E33" s="1661"/>
      <c r="F33" s="1716" t="str">
        <f>IF('INGRESO DE DATOS'!A170&lt;&gt;"",'INGRESO DE DATOS'!A170,"")</f>
        <v/>
      </c>
      <c r="G33" s="1717"/>
      <c r="H33" s="1717"/>
      <c r="I33" s="1717"/>
      <c r="J33" s="1717"/>
      <c r="K33" s="1718"/>
      <c r="L33" s="1686"/>
      <c r="M33" s="1687"/>
      <c r="N33" s="1687"/>
      <c r="O33" s="1687"/>
      <c r="P33" s="1729"/>
      <c r="Q33" s="1716" t="str">
        <f>IF('INGRESO DE DATOS'!AA170&lt;&gt;"",'INGRESO DE DATOS'!AA170,"")</f>
        <v/>
      </c>
      <c r="R33" s="1717"/>
      <c r="S33" s="1717"/>
      <c r="T33" s="1717"/>
      <c r="U33" s="1717"/>
      <c r="V33" s="1718"/>
      <c r="W33" s="1683" t="str">
        <f>IF('INGRESO DE DATOS'!AB170&lt;&gt;"",'INGRESO DE DATOS'!AB170,"")</f>
        <v/>
      </c>
      <c r="X33" s="1684"/>
      <c r="Y33" s="1684"/>
      <c r="Z33" s="1684"/>
      <c r="AA33" s="1684"/>
      <c r="AB33" s="1685"/>
      <c r="AC33" s="1692"/>
      <c r="AD33" s="1693"/>
      <c r="AE33" s="1693"/>
      <c r="AF33" s="1693"/>
      <c r="AG33" s="1693"/>
      <c r="AH33" s="1693"/>
      <c r="AI33" s="1694"/>
      <c r="AJ33" s="1683" t="str">
        <f>IF(W33="","",W33)</f>
        <v/>
      </c>
      <c r="AK33" s="1684"/>
      <c r="AL33" s="1684"/>
      <c r="AM33" s="1684"/>
      <c r="AN33" s="1684"/>
      <c r="AO33" s="1684"/>
      <c r="AP33" s="1685"/>
      <c r="AQ33" s="1730" t="str">
        <f>IF(Q33="","",IF(Q33&lt;&gt;0,IF(Q33="N.D","N.D",(AJ33*VLOOKUP(Q33,$CZ$14:$DQ$30,10,FALSE)))))</f>
        <v/>
      </c>
      <c r="AR33" s="1687"/>
      <c r="AS33" s="1687"/>
      <c r="AT33" s="1687"/>
      <c r="AU33" s="1687"/>
      <c r="AV33" s="1688"/>
      <c r="AW33" s="1660">
        <v>39</v>
      </c>
      <c r="AX33" s="1661"/>
      <c r="AY33" s="1661"/>
      <c r="AZ33" s="1661"/>
      <c r="BA33" s="1716" t="str">
        <f>IF('INGRESO DE DATOS'!A196&lt;&gt;"",'INGRESO DE DATOS'!A196,"")</f>
        <v/>
      </c>
      <c r="BB33" s="1717"/>
      <c r="BC33" s="1717"/>
      <c r="BD33" s="1717"/>
      <c r="BE33" s="1717"/>
      <c r="BF33" s="1718"/>
      <c r="BG33" s="1686"/>
      <c r="BH33" s="1687"/>
      <c r="BI33" s="1687"/>
      <c r="BJ33" s="1687"/>
      <c r="BK33" s="1729"/>
      <c r="BL33" s="1716" t="str">
        <f>IF('INGRESO DE DATOS'!AA196&lt;&gt;"",'INGRESO DE DATOS'!AA196,"")</f>
        <v/>
      </c>
      <c r="BM33" s="1717"/>
      <c r="BN33" s="1717"/>
      <c r="BO33" s="1717"/>
      <c r="BP33" s="1717"/>
      <c r="BQ33" s="1718"/>
      <c r="BR33" s="1683" t="str">
        <f>IF('INGRESO DE DATOS'!AB196&lt;&gt;"",'INGRESO DE DATOS'!AB196,"")</f>
        <v/>
      </c>
      <c r="BS33" s="1684"/>
      <c r="BT33" s="1684"/>
      <c r="BU33" s="1684"/>
      <c r="BV33" s="1684"/>
      <c r="BW33" s="1685"/>
      <c r="BX33" s="1692"/>
      <c r="BY33" s="1693"/>
      <c r="BZ33" s="1693"/>
      <c r="CA33" s="1693"/>
      <c r="CB33" s="1693"/>
      <c r="CC33" s="1693"/>
      <c r="CD33" s="1694"/>
      <c r="CE33" s="1683" t="str">
        <f>IF(BR33="","",BR33)</f>
        <v/>
      </c>
      <c r="CF33" s="1684"/>
      <c r="CG33" s="1684"/>
      <c r="CH33" s="1684"/>
      <c r="CI33" s="1684"/>
      <c r="CJ33" s="1684"/>
      <c r="CK33" s="1685"/>
      <c r="CL33" s="1730" t="str">
        <f>IF(BL33="","",IF(BL33&lt;&gt;0,IF(BL33="N.D","N.D",(BR33*VLOOKUP(BL33,$CZ$14:$DQ$30,10,FALSE)))))</f>
        <v/>
      </c>
      <c r="CM33" s="1687"/>
      <c r="CN33" s="1687"/>
      <c r="CO33" s="1687"/>
      <c r="CP33" s="1687"/>
      <c r="CQ33" s="1687"/>
      <c r="CR33" s="1688"/>
    </row>
    <row r="34" spans="2:119" ht="15.95" customHeight="1" x14ac:dyDescent="0.2">
      <c r="B34" s="1660">
        <v>18</v>
      </c>
      <c r="C34" s="1661"/>
      <c r="D34" s="1661"/>
      <c r="E34" s="1661"/>
      <c r="F34" s="1716" t="str">
        <f>IF('INGRESO DE DATOS'!A171&lt;&gt;"",'INGRESO DE DATOS'!A171,"")</f>
        <v/>
      </c>
      <c r="G34" s="1717"/>
      <c r="H34" s="1717"/>
      <c r="I34" s="1717"/>
      <c r="J34" s="1717"/>
      <c r="K34" s="1718"/>
      <c r="L34" s="1686"/>
      <c r="M34" s="1687"/>
      <c r="N34" s="1687"/>
      <c r="O34" s="1687"/>
      <c r="P34" s="1729"/>
      <c r="Q34" s="1716" t="str">
        <f>IF('INGRESO DE DATOS'!AA171&lt;&gt;"",'INGRESO DE DATOS'!AA171,"")</f>
        <v/>
      </c>
      <c r="R34" s="1717"/>
      <c r="S34" s="1717"/>
      <c r="T34" s="1717"/>
      <c r="U34" s="1717"/>
      <c r="V34" s="1718"/>
      <c r="W34" s="1683" t="str">
        <f>IF('INGRESO DE DATOS'!AB171&lt;&gt;"",'INGRESO DE DATOS'!AB171,"")</f>
        <v/>
      </c>
      <c r="X34" s="1684"/>
      <c r="Y34" s="1684"/>
      <c r="Z34" s="1684"/>
      <c r="AA34" s="1684"/>
      <c r="AB34" s="1685"/>
      <c r="AC34" s="1692"/>
      <c r="AD34" s="1693"/>
      <c r="AE34" s="1693"/>
      <c r="AF34" s="1693"/>
      <c r="AG34" s="1693"/>
      <c r="AH34" s="1693"/>
      <c r="AI34" s="1694"/>
      <c r="AJ34" s="1683" t="str">
        <f>IF(W34="","",W34)</f>
        <v/>
      </c>
      <c r="AK34" s="1684"/>
      <c r="AL34" s="1684"/>
      <c r="AM34" s="1684"/>
      <c r="AN34" s="1684"/>
      <c r="AO34" s="1684"/>
      <c r="AP34" s="1685"/>
      <c r="AQ34" s="1730" t="str">
        <f>IF(Q34="","",IF(Q34&lt;&gt;0,IF(Q34="N.D","N.D",(AJ34*VLOOKUP(Q34,$CZ$14:$DQ$30,10,FALSE)))))</f>
        <v/>
      </c>
      <c r="AR34" s="1687"/>
      <c r="AS34" s="1687"/>
      <c r="AT34" s="1687"/>
      <c r="AU34" s="1687"/>
      <c r="AV34" s="1688"/>
      <c r="AW34" s="1660">
        <v>40</v>
      </c>
      <c r="AX34" s="1661"/>
      <c r="AY34" s="1661"/>
      <c r="AZ34" s="1661"/>
      <c r="BA34" s="1716" t="str">
        <f>IF('INGRESO DE DATOS'!A197&lt;&gt;"",'INGRESO DE DATOS'!A197,"")</f>
        <v/>
      </c>
      <c r="BB34" s="1717"/>
      <c r="BC34" s="1717"/>
      <c r="BD34" s="1717"/>
      <c r="BE34" s="1717"/>
      <c r="BF34" s="1718"/>
      <c r="BG34" s="1686"/>
      <c r="BH34" s="1687"/>
      <c r="BI34" s="1687"/>
      <c r="BJ34" s="1687"/>
      <c r="BK34" s="1729"/>
      <c r="BL34" s="1716" t="str">
        <f>IF('INGRESO DE DATOS'!AA197&lt;&gt;"",'INGRESO DE DATOS'!AA197,"")</f>
        <v/>
      </c>
      <c r="BM34" s="1717"/>
      <c r="BN34" s="1717"/>
      <c r="BO34" s="1717"/>
      <c r="BP34" s="1717"/>
      <c r="BQ34" s="1718"/>
      <c r="BR34" s="1683" t="str">
        <f>IF('INGRESO DE DATOS'!AB197&lt;&gt;"",'INGRESO DE DATOS'!AB197,"")</f>
        <v/>
      </c>
      <c r="BS34" s="1684"/>
      <c r="BT34" s="1684"/>
      <c r="BU34" s="1684"/>
      <c r="BV34" s="1684"/>
      <c r="BW34" s="1685"/>
      <c r="BX34" s="1692"/>
      <c r="BY34" s="1693"/>
      <c r="BZ34" s="1693"/>
      <c r="CA34" s="1693"/>
      <c r="CB34" s="1693"/>
      <c r="CC34" s="1693"/>
      <c r="CD34" s="1694"/>
      <c r="CE34" s="1683" t="str">
        <f>IF(BR34="","",BR34)</f>
        <v/>
      </c>
      <c r="CF34" s="1684"/>
      <c r="CG34" s="1684"/>
      <c r="CH34" s="1684"/>
      <c r="CI34" s="1684"/>
      <c r="CJ34" s="1684"/>
      <c r="CK34" s="1685"/>
      <c r="CL34" s="1730" t="str">
        <f>IF(BL34="","",IF(BL34&lt;&gt;0,IF(BL34="N.D","N.D",(BR34*VLOOKUP(BL34,$CZ$14:$DQ$30,10,FALSE)))))</f>
        <v/>
      </c>
      <c r="CM34" s="1687"/>
      <c r="CN34" s="1687"/>
      <c r="CO34" s="1687"/>
      <c r="CP34" s="1687"/>
      <c r="CQ34" s="1687"/>
      <c r="CR34" s="1688"/>
    </row>
    <row r="35" spans="2:119" ht="15.95" customHeight="1" x14ac:dyDescent="0.2">
      <c r="B35" s="1660">
        <v>19</v>
      </c>
      <c r="C35" s="1661"/>
      <c r="D35" s="1661"/>
      <c r="E35" s="1661"/>
      <c r="F35" s="1716" t="str">
        <f>IF('INGRESO DE DATOS'!A172&lt;&gt;"",'INGRESO DE DATOS'!A172,"")</f>
        <v/>
      </c>
      <c r="G35" s="1717"/>
      <c r="H35" s="1717"/>
      <c r="I35" s="1717"/>
      <c r="J35" s="1717"/>
      <c r="K35" s="1718"/>
      <c r="L35" s="1686"/>
      <c r="M35" s="1687"/>
      <c r="N35" s="1687"/>
      <c r="O35" s="1687"/>
      <c r="P35" s="1729"/>
      <c r="Q35" s="1716" t="str">
        <f>IF('INGRESO DE DATOS'!AA172&lt;&gt;"",'INGRESO DE DATOS'!AA172,"")</f>
        <v/>
      </c>
      <c r="R35" s="1717"/>
      <c r="S35" s="1717"/>
      <c r="T35" s="1717"/>
      <c r="U35" s="1717"/>
      <c r="V35" s="1718"/>
      <c r="W35" s="1683" t="str">
        <f>IF('INGRESO DE DATOS'!AB172&lt;&gt;"",'INGRESO DE DATOS'!AB172,"")</f>
        <v/>
      </c>
      <c r="X35" s="1684"/>
      <c r="Y35" s="1684"/>
      <c r="Z35" s="1684"/>
      <c r="AA35" s="1684"/>
      <c r="AB35" s="1685"/>
      <c r="AC35" s="1692"/>
      <c r="AD35" s="1693"/>
      <c r="AE35" s="1693"/>
      <c r="AF35" s="1693"/>
      <c r="AG35" s="1693"/>
      <c r="AH35" s="1693"/>
      <c r="AI35" s="1694"/>
      <c r="AJ35" s="1683" t="str">
        <f>IF(W35="","",W35)</f>
        <v/>
      </c>
      <c r="AK35" s="1684"/>
      <c r="AL35" s="1684"/>
      <c r="AM35" s="1684"/>
      <c r="AN35" s="1684"/>
      <c r="AO35" s="1684"/>
      <c r="AP35" s="1685"/>
      <c r="AQ35" s="1730" t="str">
        <f>IF(Q35="","",IF(Q35&lt;&gt;0,IF(Q35="N.D","N.D",(AJ35*VLOOKUP(Q35,$CZ$14:$DQ$30,10,FALSE)))))</f>
        <v/>
      </c>
      <c r="AR35" s="1687"/>
      <c r="AS35" s="1687"/>
      <c r="AT35" s="1687"/>
      <c r="AU35" s="1687"/>
      <c r="AV35" s="1688"/>
      <c r="AW35" s="1660">
        <v>41</v>
      </c>
      <c r="AX35" s="1661"/>
      <c r="AY35" s="1661"/>
      <c r="AZ35" s="1661"/>
      <c r="BA35" s="1716" t="str">
        <f>IF('INGRESO DE DATOS'!A198&lt;&gt;"",'INGRESO DE DATOS'!A198,"")</f>
        <v/>
      </c>
      <c r="BB35" s="1717"/>
      <c r="BC35" s="1717"/>
      <c r="BD35" s="1717"/>
      <c r="BE35" s="1717"/>
      <c r="BF35" s="1718"/>
      <c r="BG35" s="1686"/>
      <c r="BH35" s="1687"/>
      <c r="BI35" s="1687"/>
      <c r="BJ35" s="1687"/>
      <c r="BK35" s="1729"/>
      <c r="BL35" s="1716" t="str">
        <f>IF('INGRESO DE DATOS'!AA198&lt;&gt;"",'INGRESO DE DATOS'!AA198,"")</f>
        <v/>
      </c>
      <c r="BM35" s="1717"/>
      <c r="BN35" s="1717"/>
      <c r="BO35" s="1717"/>
      <c r="BP35" s="1717"/>
      <c r="BQ35" s="1718"/>
      <c r="BR35" s="1683" t="str">
        <f>IF('INGRESO DE DATOS'!AB198&lt;&gt;"",'INGRESO DE DATOS'!AB198,"")</f>
        <v/>
      </c>
      <c r="BS35" s="1684"/>
      <c r="BT35" s="1684"/>
      <c r="BU35" s="1684"/>
      <c r="BV35" s="1684"/>
      <c r="BW35" s="1685"/>
      <c r="BX35" s="1692"/>
      <c r="BY35" s="1693"/>
      <c r="BZ35" s="1693"/>
      <c r="CA35" s="1693"/>
      <c r="CB35" s="1693"/>
      <c r="CC35" s="1693"/>
      <c r="CD35" s="1694"/>
      <c r="CE35" s="1683" t="str">
        <f>IF(BR35="","",BR35)</f>
        <v/>
      </c>
      <c r="CF35" s="1684"/>
      <c r="CG35" s="1684"/>
      <c r="CH35" s="1684"/>
      <c r="CI35" s="1684"/>
      <c r="CJ35" s="1684"/>
      <c r="CK35" s="1685"/>
      <c r="CL35" s="1730" t="str">
        <f>IF(BL35="","",IF(BL35&lt;&gt;0,IF(BL35="N.D","N.D",(BR35*VLOOKUP(BL35,$CZ$14:$DQ$30,10,FALSE)))))</f>
        <v/>
      </c>
      <c r="CM35" s="1687"/>
      <c r="CN35" s="1687"/>
      <c r="CO35" s="1687"/>
      <c r="CP35" s="1687"/>
      <c r="CQ35" s="1687"/>
      <c r="CR35" s="1688"/>
    </row>
    <row r="36" spans="2:119" ht="15.95" customHeight="1" x14ac:dyDescent="0.2">
      <c r="B36" s="1660">
        <v>20</v>
      </c>
      <c r="C36" s="1661"/>
      <c r="D36" s="1661"/>
      <c r="E36" s="1661"/>
      <c r="F36" s="1716" t="str">
        <f>IF('INGRESO DE DATOS'!A173&lt;&gt;"",'INGRESO DE DATOS'!A173,"")</f>
        <v/>
      </c>
      <c r="G36" s="1717"/>
      <c r="H36" s="1717"/>
      <c r="I36" s="1717"/>
      <c r="J36" s="1717"/>
      <c r="K36" s="1718"/>
      <c r="L36" s="1686"/>
      <c r="M36" s="1687"/>
      <c r="N36" s="1687"/>
      <c r="O36" s="1687"/>
      <c r="P36" s="1729"/>
      <c r="Q36" s="1716" t="str">
        <f>IF('INGRESO DE DATOS'!AA173&lt;&gt;"",'INGRESO DE DATOS'!AA173,"")</f>
        <v/>
      </c>
      <c r="R36" s="1717"/>
      <c r="S36" s="1717"/>
      <c r="T36" s="1717"/>
      <c r="U36" s="1717"/>
      <c r="V36" s="1718"/>
      <c r="W36" s="1683" t="str">
        <f>IF('INGRESO DE DATOS'!AB173&lt;&gt;"",'INGRESO DE DATOS'!AB173,"")</f>
        <v/>
      </c>
      <c r="X36" s="1684"/>
      <c r="Y36" s="1684"/>
      <c r="Z36" s="1684"/>
      <c r="AA36" s="1684"/>
      <c r="AB36" s="1685"/>
      <c r="AC36" s="1692"/>
      <c r="AD36" s="1693"/>
      <c r="AE36" s="1693"/>
      <c r="AF36" s="1693"/>
      <c r="AG36" s="1693"/>
      <c r="AH36" s="1693"/>
      <c r="AI36" s="1694"/>
      <c r="AJ36" s="1683" t="str">
        <f>IF(W36="","",W36)</f>
        <v/>
      </c>
      <c r="AK36" s="1684"/>
      <c r="AL36" s="1684"/>
      <c r="AM36" s="1684"/>
      <c r="AN36" s="1684"/>
      <c r="AO36" s="1684"/>
      <c r="AP36" s="1685"/>
      <c r="AQ36" s="1730" t="str">
        <f>IF(Q36="","",IF(Q36&lt;&gt;0,IF(Q36="N.D","N.D",(AJ36*VLOOKUP(Q36,$CZ$14:$DQ$30,10,FALSE)))))</f>
        <v/>
      </c>
      <c r="AR36" s="1687"/>
      <c r="AS36" s="1687"/>
      <c r="AT36" s="1687"/>
      <c r="AU36" s="1687"/>
      <c r="AV36" s="1688"/>
      <c r="AW36" s="1732" t="s">
        <v>53</v>
      </c>
      <c r="AX36" s="1733"/>
      <c r="AY36" s="1733"/>
      <c r="AZ36" s="1733"/>
      <c r="BA36" s="1733"/>
      <c r="BB36" s="1733"/>
      <c r="BC36" s="1733"/>
      <c r="BD36" s="1733"/>
      <c r="BE36" s="1733"/>
      <c r="BF36" s="1734"/>
      <c r="BG36" s="1692"/>
      <c r="BH36" s="1693"/>
      <c r="BI36" s="1693"/>
      <c r="BJ36" s="1693"/>
      <c r="BK36" s="1694"/>
      <c r="BL36" s="1692"/>
      <c r="BM36" s="1693"/>
      <c r="BN36" s="1693"/>
      <c r="BO36" s="1693"/>
      <c r="BP36" s="1693"/>
      <c r="BQ36" s="1694"/>
      <c r="BR36" s="1692"/>
      <c r="BS36" s="1693"/>
      <c r="BT36" s="1693"/>
      <c r="BU36" s="1693"/>
      <c r="BV36" s="1693"/>
      <c r="BW36" s="1694"/>
      <c r="BX36" s="1692"/>
      <c r="BY36" s="1693"/>
      <c r="BZ36" s="1693"/>
      <c r="CA36" s="1693"/>
      <c r="CB36" s="1693"/>
      <c r="CC36" s="1693"/>
      <c r="CD36" s="1694"/>
      <c r="CE36" s="1692"/>
      <c r="CF36" s="1693"/>
      <c r="CG36" s="1693"/>
      <c r="CH36" s="1693"/>
      <c r="CI36" s="1693"/>
      <c r="CJ36" s="1693"/>
      <c r="CK36" s="1694"/>
      <c r="CL36" s="1692"/>
      <c r="CM36" s="1693"/>
      <c r="CN36" s="1693"/>
      <c r="CO36" s="1693"/>
      <c r="CP36" s="1693"/>
      <c r="CQ36" s="1693"/>
      <c r="CR36" s="1731"/>
    </row>
    <row r="37" spans="2:119" ht="15.95" customHeight="1" x14ac:dyDescent="0.2">
      <c r="B37" s="1660">
        <v>21</v>
      </c>
      <c r="C37" s="1661"/>
      <c r="D37" s="1661"/>
      <c r="E37" s="1661"/>
      <c r="F37" s="1716" t="str">
        <f>IF('INGRESO DE DATOS'!A174&lt;&gt;"",'INGRESO DE DATOS'!A174,"")</f>
        <v/>
      </c>
      <c r="G37" s="1717"/>
      <c r="H37" s="1717"/>
      <c r="I37" s="1717"/>
      <c r="J37" s="1717"/>
      <c r="K37" s="1718"/>
      <c r="L37" s="1686"/>
      <c r="M37" s="1687"/>
      <c r="N37" s="1687"/>
      <c r="O37" s="1687"/>
      <c r="P37" s="1729"/>
      <c r="Q37" s="1716" t="str">
        <f>IF('INGRESO DE DATOS'!AA174&lt;&gt;"",'INGRESO DE DATOS'!AA174,"")</f>
        <v/>
      </c>
      <c r="R37" s="1717"/>
      <c r="S37" s="1717"/>
      <c r="T37" s="1717"/>
      <c r="U37" s="1717"/>
      <c r="V37" s="1718"/>
      <c r="W37" s="1683" t="str">
        <f>IF('INGRESO DE DATOS'!AB174&lt;&gt;"",'INGRESO DE DATOS'!AB174,"")</f>
        <v/>
      </c>
      <c r="X37" s="1684"/>
      <c r="Y37" s="1684"/>
      <c r="Z37" s="1684"/>
      <c r="AA37" s="1684"/>
      <c r="AB37" s="1685"/>
      <c r="AC37" s="1692"/>
      <c r="AD37" s="1693"/>
      <c r="AE37" s="1693"/>
      <c r="AF37" s="1693"/>
      <c r="AG37" s="1693"/>
      <c r="AH37" s="1693"/>
      <c r="AI37" s="1694"/>
      <c r="AJ37" s="1683" t="str">
        <f>IF(W37="","",W37)</f>
        <v/>
      </c>
      <c r="AK37" s="1684"/>
      <c r="AL37" s="1684"/>
      <c r="AM37" s="1684"/>
      <c r="AN37" s="1684"/>
      <c r="AO37" s="1684"/>
      <c r="AP37" s="1685"/>
      <c r="AQ37" s="1730" t="str">
        <f>IF(Q37="","",IF(Q37&lt;&gt;0,IF(Q37="N.D","N.D",(AJ37*VLOOKUP(Q37,$CZ$14:$DQ$30,10,FALSE)))))</f>
        <v/>
      </c>
      <c r="AR37" s="1687"/>
      <c r="AS37" s="1687"/>
      <c r="AT37" s="1687"/>
      <c r="AU37" s="1687"/>
      <c r="AV37" s="1688"/>
      <c r="AW37" s="1660">
        <v>42</v>
      </c>
      <c r="AX37" s="1661"/>
      <c r="AY37" s="1661"/>
      <c r="AZ37" s="1661"/>
      <c r="BA37" s="1716" t="str">
        <f>IF('INGRESO DE DATOS'!A200&lt;&gt;"",'INGRESO DE DATOS'!A200,"")</f>
        <v/>
      </c>
      <c r="BB37" s="1717"/>
      <c r="BC37" s="1717"/>
      <c r="BD37" s="1717"/>
      <c r="BE37" s="1717"/>
      <c r="BF37" s="1718"/>
      <c r="BG37" s="1686"/>
      <c r="BH37" s="1687"/>
      <c r="BI37" s="1687"/>
      <c r="BJ37" s="1687"/>
      <c r="BK37" s="1729"/>
      <c r="BL37" s="1716" t="str">
        <f>IF('INGRESO DE DATOS'!AA200&lt;&gt;"",'INGRESO DE DATOS'!AA200,"")</f>
        <v/>
      </c>
      <c r="BM37" s="1717"/>
      <c r="BN37" s="1717"/>
      <c r="BO37" s="1717"/>
      <c r="BP37" s="1717"/>
      <c r="BQ37" s="1718"/>
      <c r="BR37" s="1683" t="str">
        <f>IF('INGRESO DE DATOS'!AB200&lt;&gt;"",'INGRESO DE DATOS'!AB200,"")</f>
        <v/>
      </c>
      <c r="BS37" s="1684"/>
      <c r="BT37" s="1684"/>
      <c r="BU37" s="1684"/>
      <c r="BV37" s="1684"/>
      <c r="BW37" s="1685"/>
      <c r="BX37" s="1692"/>
      <c r="BY37" s="1693"/>
      <c r="BZ37" s="1693"/>
      <c r="CA37" s="1693"/>
      <c r="CB37" s="1693"/>
      <c r="CC37" s="1693"/>
      <c r="CD37" s="1694"/>
      <c r="CE37" s="1683" t="str">
        <f>IF(BR37="","",BR37)</f>
        <v/>
      </c>
      <c r="CF37" s="1684"/>
      <c r="CG37" s="1684"/>
      <c r="CH37" s="1684"/>
      <c r="CI37" s="1684"/>
      <c r="CJ37" s="1684"/>
      <c r="CK37" s="1685"/>
      <c r="CL37" s="1730" t="str">
        <f>IF(BL37="","",IF(BL37&lt;&gt;0,IF(BL37="N.D","N.D",(BR37*VLOOKUP(BL37,$CZ$14:$DQ$30,10,FALSE)))))</f>
        <v/>
      </c>
      <c r="CM37" s="1687"/>
      <c r="CN37" s="1687"/>
      <c r="CO37" s="1687"/>
      <c r="CP37" s="1687"/>
      <c r="CQ37" s="1687"/>
      <c r="CR37" s="1688"/>
    </row>
    <row r="38" spans="2:119" ht="15.95" customHeight="1" x14ac:dyDescent="0.2">
      <c r="B38" s="1732" t="s">
        <v>53</v>
      </c>
      <c r="C38" s="1733"/>
      <c r="D38" s="1733"/>
      <c r="E38" s="1733"/>
      <c r="F38" s="1733"/>
      <c r="G38" s="1733"/>
      <c r="H38" s="1733"/>
      <c r="I38" s="1733"/>
      <c r="J38" s="1733"/>
      <c r="K38" s="1734"/>
      <c r="L38" s="1735"/>
      <c r="M38" s="1736"/>
      <c r="N38" s="1736"/>
      <c r="O38" s="1736"/>
      <c r="P38" s="1737"/>
      <c r="Q38" s="1735"/>
      <c r="R38" s="1736"/>
      <c r="S38" s="1736"/>
      <c r="T38" s="1736"/>
      <c r="U38" s="1736"/>
      <c r="V38" s="1737"/>
      <c r="W38" s="1692"/>
      <c r="X38" s="1693"/>
      <c r="Y38" s="1693"/>
      <c r="Z38" s="1693"/>
      <c r="AA38" s="1693"/>
      <c r="AB38" s="1694"/>
      <c r="AC38" s="1692"/>
      <c r="AD38" s="1693"/>
      <c r="AE38" s="1693"/>
      <c r="AF38" s="1693"/>
      <c r="AG38" s="1693"/>
      <c r="AH38" s="1693"/>
      <c r="AI38" s="1694"/>
      <c r="AJ38" s="1692"/>
      <c r="AK38" s="1693"/>
      <c r="AL38" s="1693"/>
      <c r="AM38" s="1693"/>
      <c r="AN38" s="1693"/>
      <c r="AO38" s="1693"/>
      <c r="AP38" s="1694"/>
      <c r="AQ38" s="1692"/>
      <c r="AR38" s="1693"/>
      <c r="AS38" s="1693"/>
      <c r="AT38" s="1693"/>
      <c r="AU38" s="1693"/>
      <c r="AV38" s="1731"/>
      <c r="AW38" s="1712">
        <v>43</v>
      </c>
      <c r="AX38" s="1693"/>
      <c r="AY38" s="1693"/>
      <c r="AZ38" s="1694"/>
      <c r="BA38" s="1716" t="str">
        <f>IF('INGRESO DE DATOS'!A201&lt;&gt;"",'INGRESO DE DATOS'!A201,"")</f>
        <v/>
      </c>
      <c r="BB38" s="1717"/>
      <c r="BC38" s="1717"/>
      <c r="BD38" s="1717"/>
      <c r="BE38" s="1717"/>
      <c r="BF38" s="1718"/>
      <c r="BG38" s="1686"/>
      <c r="BH38" s="1687"/>
      <c r="BI38" s="1687"/>
      <c r="BJ38" s="1687"/>
      <c r="BK38" s="1729"/>
      <c r="BL38" s="1716" t="str">
        <f>IF('INGRESO DE DATOS'!AA201&lt;&gt;"",'INGRESO DE DATOS'!AA201,"")</f>
        <v/>
      </c>
      <c r="BM38" s="1717"/>
      <c r="BN38" s="1717"/>
      <c r="BO38" s="1717"/>
      <c r="BP38" s="1717"/>
      <c r="BQ38" s="1718"/>
      <c r="BR38" s="1683" t="str">
        <f>IF('INGRESO DE DATOS'!AB201&lt;&gt;"",'INGRESO DE DATOS'!AB201,"")</f>
        <v/>
      </c>
      <c r="BS38" s="1684"/>
      <c r="BT38" s="1684"/>
      <c r="BU38" s="1684"/>
      <c r="BV38" s="1684"/>
      <c r="BW38" s="1685"/>
      <c r="BX38" s="1692"/>
      <c r="BY38" s="1693"/>
      <c r="BZ38" s="1693"/>
      <c r="CA38" s="1693"/>
      <c r="CB38" s="1693"/>
      <c r="CC38" s="1693"/>
      <c r="CD38" s="1694"/>
      <c r="CE38" s="1683" t="str">
        <f>IF(BR38="","",BR38)</f>
        <v/>
      </c>
      <c r="CF38" s="1684"/>
      <c r="CG38" s="1684"/>
      <c r="CH38" s="1684"/>
      <c r="CI38" s="1684"/>
      <c r="CJ38" s="1684"/>
      <c r="CK38" s="1685"/>
      <c r="CL38" s="1730" t="str">
        <f>IF(BL38="","",IF(BL38&lt;&gt;0,IF(BL38="N.D","N.D",(BR38*VLOOKUP(BL38,$CZ$14:$DQ$30,10,FALSE)))))</f>
        <v/>
      </c>
      <c r="CM38" s="1687"/>
      <c r="CN38" s="1687"/>
      <c r="CO38" s="1687"/>
      <c r="CP38" s="1687"/>
      <c r="CQ38" s="1687"/>
      <c r="CR38" s="1688"/>
    </row>
    <row r="39" spans="2:119" ht="14.25" customHeight="1" x14ac:dyDescent="0.2">
      <c r="B39" s="1752">
        <v>22</v>
      </c>
      <c r="C39" s="1753"/>
      <c r="D39" s="1753"/>
      <c r="E39" s="1753"/>
      <c r="F39" s="1754" t="str">
        <f>IF('INGRESO DE DATOS'!A176&lt;&gt;"",'INGRESO DE DATOS'!A176,"")</f>
        <v/>
      </c>
      <c r="G39" s="1755"/>
      <c r="H39" s="1755"/>
      <c r="I39" s="1755"/>
      <c r="J39" s="1755"/>
      <c r="K39" s="1756"/>
      <c r="L39" s="1757"/>
      <c r="M39" s="1758"/>
      <c r="N39" s="1758"/>
      <c r="O39" s="1758"/>
      <c r="P39" s="1759"/>
      <c r="Q39" s="1754" t="str">
        <f>IF('INGRESO DE DATOS'!AA176&lt;&gt;"",'INGRESO DE DATOS'!AA176,"")</f>
        <v/>
      </c>
      <c r="R39" s="1755"/>
      <c r="S39" s="1755"/>
      <c r="T39" s="1755"/>
      <c r="U39" s="1755"/>
      <c r="V39" s="1756"/>
      <c r="W39" s="1760" t="str">
        <f>IF('INGRESO DE DATOS'!AB176&lt;&gt;"",'INGRESO DE DATOS'!AB176,"")</f>
        <v/>
      </c>
      <c r="X39" s="1761"/>
      <c r="Y39" s="1761"/>
      <c r="Z39" s="1761"/>
      <c r="AA39" s="1761"/>
      <c r="AB39" s="1762"/>
      <c r="AC39" s="1763"/>
      <c r="AD39" s="1764"/>
      <c r="AE39" s="1764"/>
      <c r="AF39" s="1764"/>
      <c r="AG39" s="1764"/>
      <c r="AH39" s="1764"/>
      <c r="AI39" s="1765"/>
      <c r="AJ39" s="1760" t="str">
        <f>IF(W39="","",W39)</f>
        <v/>
      </c>
      <c r="AK39" s="1761"/>
      <c r="AL39" s="1761"/>
      <c r="AM39" s="1761"/>
      <c r="AN39" s="1761"/>
      <c r="AO39" s="1761"/>
      <c r="AP39" s="1762"/>
      <c r="AQ39" s="1766" t="str">
        <f>IF(Q39="","",IF(Q39&lt;&gt;0,IF(Q39="N.D","N.D",(AJ39*VLOOKUP(Q39,$CZ$14:$DQ$30,10,FALSE)))))</f>
        <v/>
      </c>
      <c r="AR39" s="1758"/>
      <c r="AS39" s="1758"/>
      <c r="AT39" s="1758"/>
      <c r="AU39" s="1758"/>
      <c r="AV39" s="1767"/>
      <c r="AW39" s="1752">
        <v>44</v>
      </c>
      <c r="AX39" s="1753"/>
      <c r="AY39" s="1753"/>
      <c r="AZ39" s="1753"/>
      <c r="BA39" s="1768" t="s">
        <v>52</v>
      </c>
      <c r="BB39" s="1769"/>
      <c r="BC39" s="1769"/>
      <c r="BD39" s="1769"/>
      <c r="BE39" s="1769"/>
      <c r="BF39" s="1770"/>
      <c r="BG39" s="1757"/>
      <c r="BH39" s="1758"/>
      <c r="BI39" s="1758"/>
      <c r="BJ39" s="1758"/>
      <c r="BK39" s="1759"/>
      <c r="BL39" s="1754" t="str">
        <f>IF('INGRESO DE DATOS'!AA202&lt;&gt;"",'INGRESO DE DATOS'!AA202,"")</f>
        <v/>
      </c>
      <c r="BM39" s="1755"/>
      <c r="BN39" s="1755"/>
      <c r="BO39" s="1755"/>
      <c r="BP39" s="1755"/>
      <c r="BQ39" s="1756"/>
      <c r="BR39" s="1760" t="str">
        <f>IF('INGRESO DE DATOS'!AB202&lt;&gt;"",'INGRESO DE DATOS'!AB202,"")</f>
        <v/>
      </c>
      <c r="BS39" s="1761"/>
      <c r="BT39" s="1761"/>
      <c r="BU39" s="1761"/>
      <c r="BV39" s="1761"/>
      <c r="BW39" s="1762"/>
      <c r="BX39" s="1763"/>
      <c r="BY39" s="1764"/>
      <c r="BZ39" s="1764"/>
      <c r="CA39" s="1764"/>
      <c r="CB39" s="1764"/>
      <c r="CC39" s="1764"/>
      <c r="CD39" s="1765"/>
      <c r="CE39" s="1760" t="str">
        <f>IF(BR39="","",BR39)</f>
        <v/>
      </c>
      <c r="CF39" s="1761"/>
      <c r="CG39" s="1761"/>
      <c r="CH39" s="1761"/>
      <c r="CI39" s="1761"/>
      <c r="CJ39" s="1761"/>
      <c r="CK39" s="1762"/>
      <c r="CL39" s="1766" t="str">
        <f>IF(BL39="","",IF(BL39&lt;&gt;0,IF(BL39="N.D","N.D",(BR39*VLOOKUP(BL39,$CZ$14:$DQ$30,10,FALSE)))))</f>
        <v/>
      </c>
      <c r="CM39" s="1758"/>
      <c r="CN39" s="1758"/>
      <c r="CO39" s="1758"/>
      <c r="CP39" s="1758"/>
      <c r="CQ39" s="1758"/>
      <c r="CR39" s="1767"/>
    </row>
    <row r="40" spans="2:119" s="676" customFormat="1" ht="16.5" customHeight="1" x14ac:dyDescent="0.2">
      <c r="B40" s="1738" t="s">
        <v>54</v>
      </c>
      <c r="C40" s="1739"/>
      <c r="D40" s="1739"/>
      <c r="E40" s="1739"/>
      <c r="F40" s="1740"/>
      <c r="G40" s="1744" t="s">
        <v>303</v>
      </c>
      <c r="H40" s="1745"/>
      <c r="I40" s="1745"/>
      <c r="J40" s="1745"/>
      <c r="K40" s="1745"/>
      <c r="L40" s="1745"/>
      <c r="M40" s="1746"/>
      <c r="N40" s="1844" t="s">
        <v>254</v>
      </c>
      <c r="O40" s="1845"/>
      <c r="P40" s="1845"/>
      <c r="Q40" s="1845"/>
      <c r="R40" s="1845"/>
      <c r="S40" s="1845"/>
      <c r="T40" s="1845"/>
      <c r="U40" s="1845"/>
      <c r="V40" s="1845"/>
      <c r="W40" s="1845"/>
      <c r="X40" s="1845"/>
      <c r="Y40" s="1845"/>
      <c r="Z40" s="1845"/>
      <c r="AA40" s="1845"/>
      <c r="AB40" s="1845"/>
      <c r="AC40" s="1846"/>
      <c r="AD40" s="694" t="s">
        <v>55</v>
      </c>
      <c r="AM40" s="1849" t="s">
        <v>339</v>
      </c>
      <c r="AN40" s="1849"/>
      <c r="AO40" s="1849"/>
      <c r="AP40" s="1849"/>
      <c r="AQ40" s="1849"/>
      <c r="AR40" s="1849"/>
      <c r="AS40" s="1849"/>
      <c r="AT40" s="1849"/>
      <c r="AU40" s="1849"/>
      <c r="AV40" s="1849"/>
      <c r="AW40" s="1849"/>
      <c r="AX40" s="1849"/>
      <c r="AY40" s="1849"/>
      <c r="AZ40" s="1849"/>
      <c r="BA40" s="1849"/>
      <c r="BB40" s="1849"/>
      <c r="BC40" s="1849"/>
      <c r="BD40" s="1849"/>
      <c r="BE40" s="1849"/>
      <c r="BF40" s="1849"/>
      <c r="BG40" s="1849"/>
      <c r="BH40" s="1849"/>
      <c r="BI40" s="1849"/>
      <c r="BJ40" s="1849"/>
      <c r="BK40" s="1849"/>
      <c r="BL40" s="1849"/>
      <c r="BM40" s="1849"/>
      <c r="BN40" s="1849"/>
      <c r="BO40" s="1849"/>
      <c r="BP40" s="1849"/>
      <c r="BQ40" s="1849"/>
      <c r="BR40" s="1849"/>
      <c r="BS40" s="1849"/>
      <c r="BT40" s="1849"/>
      <c r="BU40" s="1849"/>
      <c r="BV40" s="1849"/>
      <c r="BW40" s="1849"/>
      <c r="BX40" s="1849"/>
      <c r="BY40" s="1849"/>
      <c r="BZ40" s="1849"/>
      <c r="CA40" s="1849"/>
      <c r="CB40" s="1849"/>
      <c r="CC40" s="1849"/>
      <c r="CD40" s="1849"/>
      <c r="CE40" s="1849"/>
      <c r="CF40" s="1849"/>
      <c r="CG40" s="1849"/>
      <c r="CH40" s="1849"/>
      <c r="CI40" s="1849"/>
      <c r="CJ40" s="1849"/>
      <c r="CK40" s="1849"/>
      <c r="CL40" s="1849"/>
      <c r="CM40" s="1849"/>
      <c r="CN40" s="1849"/>
      <c r="CO40" s="1849"/>
      <c r="CP40" s="1849"/>
      <c r="CQ40" s="1849"/>
      <c r="CR40" s="695"/>
      <c r="CS40" s="696"/>
      <c r="CT40" s="696"/>
      <c r="CU40" s="696"/>
      <c r="CV40" s="696"/>
      <c r="CW40" s="696"/>
      <c r="CX40" s="696"/>
      <c r="CY40" s="696"/>
      <c r="CZ40" s="696"/>
      <c r="DA40" s="696"/>
      <c r="DB40" s="696"/>
      <c r="DC40" s="696"/>
      <c r="DD40" s="696"/>
      <c r="DE40" s="696"/>
      <c r="DF40" s="696"/>
      <c r="DG40" s="696"/>
      <c r="DH40" s="696"/>
      <c r="DI40" s="696"/>
      <c r="DJ40" s="696"/>
      <c r="DK40" s="696"/>
      <c r="DL40" s="696"/>
      <c r="DM40" s="696"/>
      <c r="DN40" s="696"/>
      <c r="DO40" s="696"/>
    </row>
    <row r="41" spans="2:119" s="676" customFormat="1" ht="9" customHeight="1" x14ac:dyDescent="0.2">
      <c r="B41" s="1741"/>
      <c r="C41" s="1740"/>
      <c r="D41" s="1740"/>
      <c r="E41" s="1740"/>
      <c r="F41" s="1740"/>
      <c r="G41" s="697"/>
      <c r="H41" s="1747"/>
      <c r="I41" s="1747"/>
      <c r="J41" s="1747"/>
      <c r="K41" s="1747"/>
      <c r="L41" s="1747"/>
      <c r="M41" s="698"/>
      <c r="N41" s="1844"/>
      <c r="O41" s="1845"/>
      <c r="P41" s="1845"/>
      <c r="Q41" s="1845"/>
      <c r="R41" s="1845"/>
      <c r="S41" s="1845"/>
      <c r="T41" s="1845"/>
      <c r="U41" s="1845"/>
      <c r="V41" s="1845"/>
      <c r="W41" s="1845"/>
      <c r="X41" s="1845"/>
      <c r="Y41" s="1845"/>
      <c r="Z41" s="1845"/>
      <c r="AA41" s="1845"/>
      <c r="AB41" s="1845"/>
      <c r="AC41" s="1846"/>
      <c r="AD41" s="659"/>
      <c r="AE41" s="1850"/>
      <c r="AF41" s="1850"/>
      <c r="AG41" s="1850"/>
      <c r="AH41" s="1850"/>
      <c r="AI41" s="1850"/>
      <c r="AJ41" s="1850"/>
      <c r="AK41" s="1850"/>
      <c r="AL41" s="1850"/>
      <c r="AM41" s="1850"/>
      <c r="AN41" s="1850"/>
      <c r="AO41" s="1850"/>
      <c r="AP41" s="1850"/>
      <c r="AQ41" s="1850"/>
      <c r="AR41" s="1850"/>
      <c r="AS41" s="1850"/>
      <c r="AT41" s="1850"/>
      <c r="AU41" s="1850"/>
      <c r="AV41" s="1850"/>
      <c r="AW41" s="1850"/>
      <c r="AX41" s="1850"/>
      <c r="AY41" s="1850"/>
      <c r="AZ41" s="1850"/>
      <c r="BA41" s="1850"/>
      <c r="BB41" s="1850"/>
      <c r="BC41" s="1850"/>
      <c r="BD41" s="1850"/>
      <c r="BE41" s="1850"/>
      <c r="BF41" s="1850"/>
      <c r="BG41" s="1850"/>
      <c r="BH41" s="1850"/>
      <c r="BI41" s="1850"/>
      <c r="BJ41" s="1850"/>
      <c r="BK41" s="1850"/>
      <c r="BL41" s="1850"/>
      <c r="BM41" s="1850"/>
      <c r="BN41" s="1850"/>
      <c r="BO41" s="1850"/>
      <c r="BP41" s="1850"/>
      <c r="BQ41" s="1850"/>
      <c r="BR41" s="1850"/>
      <c r="BS41" s="1850"/>
      <c r="BT41" s="1850"/>
      <c r="BU41" s="1850"/>
      <c r="BV41" s="1850"/>
      <c r="BW41" s="1850"/>
      <c r="BX41" s="1850"/>
      <c r="BY41" s="1850"/>
      <c r="BZ41" s="1850"/>
      <c r="CA41" s="1850"/>
      <c r="CB41" s="1850"/>
      <c r="CC41" s="1850"/>
      <c r="CD41" s="1850"/>
      <c r="CE41" s="1850"/>
      <c r="CF41" s="1850"/>
      <c r="CG41" s="1850"/>
      <c r="CH41" s="1850"/>
      <c r="CI41" s="1850"/>
      <c r="CJ41" s="1850"/>
      <c r="CK41" s="1850"/>
      <c r="CL41" s="1850"/>
      <c r="CM41" s="1850"/>
      <c r="CN41" s="1850"/>
      <c r="CO41" s="1850"/>
      <c r="CP41" s="1850"/>
      <c r="CQ41" s="1850"/>
      <c r="CR41" s="695"/>
      <c r="CS41" s="696"/>
      <c r="CT41" s="696"/>
      <c r="CU41" s="696"/>
      <c r="CV41" s="696"/>
      <c r="CW41" s="696"/>
      <c r="CX41" s="696"/>
      <c r="CY41" s="696"/>
      <c r="CZ41" s="696"/>
      <c r="DA41" s="696"/>
      <c r="DB41" s="696"/>
      <c r="DC41" s="696"/>
      <c r="DD41" s="696"/>
      <c r="DE41" s="696"/>
      <c r="DF41" s="696"/>
      <c r="DG41" s="696"/>
      <c r="DH41" s="696"/>
      <c r="DI41" s="696"/>
      <c r="DJ41" s="696"/>
      <c r="DK41" s="696"/>
      <c r="DL41" s="696"/>
      <c r="DM41" s="696"/>
      <c r="DN41" s="696"/>
      <c r="DO41" s="696"/>
    </row>
    <row r="42" spans="2:119" s="676" customFormat="1" ht="3.75" customHeight="1" x14ac:dyDescent="0.2">
      <c r="B42" s="1742"/>
      <c r="C42" s="1743"/>
      <c r="D42" s="1743"/>
      <c r="E42" s="1743"/>
      <c r="F42" s="1743"/>
      <c r="G42" s="699"/>
      <c r="H42" s="700"/>
      <c r="I42" s="700"/>
      <c r="J42" s="700"/>
      <c r="K42" s="700"/>
      <c r="L42" s="700"/>
      <c r="M42" s="701"/>
      <c r="N42" s="1847"/>
      <c r="O42" s="1747"/>
      <c r="P42" s="1747"/>
      <c r="Q42" s="1747"/>
      <c r="R42" s="1747"/>
      <c r="S42" s="1747"/>
      <c r="T42" s="1747"/>
      <c r="U42" s="1747"/>
      <c r="V42" s="1747"/>
      <c r="W42" s="1747"/>
      <c r="X42" s="1747"/>
      <c r="Y42" s="1747"/>
      <c r="Z42" s="1747"/>
      <c r="AA42" s="1747"/>
      <c r="AB42" s="1747"/>
      <c r="AC42" s="1848"/>
      <c r="AD42" s="660"/>
      <c r="AE42" s="1849"/>
      <c r="AF42" s="1849"/>
      <c r="AG42" s="1849"/>
      <c r="AH42" s="1849"/>
      <c r="AI42" s="1849"/>
      <c r="AJ42" s="1849"/>
      <c r="AK42" s="1849"/>
      <c r="AL42" s="1849"/>
      <c r="AM42" s="1849"/>
      <c r="AN42" s="1849"/>
      <c r="AO42" s="1849"/>
      <c r="AP42" s="1849"/>
      <c r="AQ42" s="1849"/>
      <c r="AR42" s="1849"/>
      <c r="AS42" s="1849"/>
      <c r="AT42" s="1849"/>
      <c r="AU42" s="1849"/>
      <c r="AV42" s="1849"/>
      <c r="AW42" s="1849"/>
      <c r="AX42" s="1849"/>
      <c r="AY42" s="1849"/>
      <c r="AZ42" s="1849"/>
      <c r="BA42" s="1849"/>
      <c r="BB42" s="1849"/>
      <c r="BC42" s="1849"/>
      <c r="BD42" s="1849"/>
      <c r="BE42" s="1849"/>
      <c r="BF42" s="1849"/>
      <c r="BG42" s="1849"/>
      <c r="BH42" s="1849"/>
      <c r="BI42" s="1849"/>
      <c r="BJ42" s="1849"/>
      <c r="BK42" s="1849"/>
      <c r="BL42" s="1849"/>
      <c r="BM42" s="1849"/>
      <c r="BN42" s="1849"/>
      <c r="BO42" s="1849"/>
      <c r="BP42" s="1849"/>
      <c r="BQ42" s="1849"/>
      <c r="BR42" s="1849"/>
      <c r="BS42" s="1849"/>
      <c r="BT42" s="1849"/>
      <c r="BU42" s="1849"/>
      <c r="BV42" s="1849"/>
      <c r="BW42" s="1849"/>
      <c r="BX42" s="1849"/>
      <c r="BY42" s="1849"/>
      <c r="BZ42" s="1849"/>
      <c r="CA42" s="1849"/>
      <c r="CB42" s="1849"/>
      <c r="CC42" s="1849"/>
      <c r="CD42" s="1849"/>
      <c r="CE42" s="1849"/>
      <c r="CF42" s="1849"/>
      <c r="CG42" s="1849"/>
      <c r="CH42" s="1849"/>
      <c r="CI42" s="1849"/>
      <c r="CJ42" s="1849"/>
      <c r="CK42" s="1849"/>
      <c r="CL42" s="1849"/>
      <c r="CM42" s="1849"/>
      <c r="CN42" s="1849"/>
      <c r="CO42" s="1849"/>
      <c r="CP42" s="1849"/>
      <c r="CQ42" s="1849"/>
      <c r="CR42" s="695"/>
      <c r="CS42" s="696"/>
      <c r="CT42" s="696"/>
      <c r="CU42" s="696"/>
      <c r="CV42" s="696"/>
      <c r="CW42" s="696"/>
      <c r="CX42" s="696"/>
      <c r="CY42" s="696"/>
      <c r="CZ42" s="696"/>
      <c r="DA42" s="696"/>
      <c r="DB42" s="696"/>
      <c r="DC42" s="696"/>
      <c r="DD42" s="696"/>
      <c r="DE42" s="696"/>
      <c r="DF42" s="696"/>
      <c r="DG42" s="696"/>
      <c r="DH42" s="696"/>
      <c r="DI42" s="696"/>
      <c r="DJ42" s="696"/>
      <c r="DK42" s="696"/>
      <c r="DL42" s="696"/>
      <c r="DM42" s="696"/>
      <c r="DN42" s="696"/>
      <c r="DO42" s="696"/>
    </row>
    <row r="43" spans="2:119" s="676" customFormat="1" ht="16.5" customHeight="1" x14ac:dyDescent="0.2">
      <c r="B43" s="1786" t="s">
        <v>56</v>
      </c>
      <c r="C43" s="1787"/>
      <c r="D43" s="1787"/>
      <c r="E43" s="1787"/>
      <c r="F43" s="1787"/>
      <c r="G43" s="1699"/>
      <c r="H43" s="1699"/>
      <c r="I43" s="1699"/>
      <c r="J43" s="1699"/>
      <c r="K43" s="1699"/>
      <c r="L43" s="1699"/>
      <c r="M43" s="1788"/>
      <c r="N43" s="1748" t="s">
        <v>255</v>
      </c>
      <c r="O43" s="1749"/>
      <c r="P43" s="1749"/>
      <c r="Q43" s="1749"/>
      <c r="R43" s="1749"/>
      <c r="S43" s="1749"/>
      <c r="T43" s="1749"/>
      <c r="U43" s="1750"/>
      <c r="V43" s="1721" t="str">
        <f>IF('INGRESO DE DATOS'!E161&lt;&gt;"",'INGRESO DE DATOS'!E161,"")</f>
        <v/>
      </c>
      <c r="W43" s="1722"/>
      <c r="X43" s="1722"/>
      <c r="Y43" s="1722"/>
      <c r="Z43" s="1722"/>
      <c r="AA43" s="1722"/>
      <c r="AB43" s="1722"/>
      <c r="AC43" s="1751"/>
      <c r="AD43" s="661"/>
      <c r="AE43" s="1851"/>
      <c r="AF43" s="1851"/>
      <c r="AG43" s="1851"/>
      <c r="AH43" s="1851"/>
      <c r="AI43" s="1851"/>
      <c r="AJ43" s="1851"/>
      <c r="AK43" s="1851"/>
      <c r="AL43" s="1851"/>
      <c r="AM43" s="1851"/>
      <c r="AN43" s="1851"/>
      <c r="AO43" s="1851"/>
      <c r="AP43" s="1851"/>
      <c r="AQ43" s="1851"/>
      <c r="AR43" s="1851"/>
      <c r="AS43" s="1851"/>
      <c r="AT43" s="1851"/>
      <c r="AU43" s="1851"/>
      <c r="AV43" s="1851"/>
      <c r="AW43" s="1851"/>
      <c r="AX43" s="1851"/>
      <c r="AY43" s="1851"/>
      <c r="AZ43" s="1851"/>
      <c r="BA43" s="1851"/>
      <c r="BB43" s="1851"/>
      <c r="BC43" s="1851"/>
      <c r="BD43" s="1851"/>
      <c r="BE43" s="1851"/>
      <c r="BF43" s="1851"/>
      <c r="BG43" s="1851"/>
      <c r="BH43" s="1851"/>
      <c r="BI43" s="1851"/>
      <c r="BJ43" s="1851"/>
      <c r="BK43" s="1851"/>
      <c r="BL43" s="1851"/>
      <c r="BM43" s="1851"/>
      <c r="BN43" s="1851"/>
      <c r="BO43" s="1851"/>
      <c r="BP43" s="1851"/>
      <c r="BQ43" s="1851"/>
      <c r="BR43" s="1851"/>
      <c r="BS43" s="1851"/>
      <c r="BT43" s="1851"/>
      <c r="BU43" s="1851"/>
      <c r="BV43" s="1851"/>
      <c r="BW43" s="1851"/>
      <c r="BX43" s="1851"/>
      <c r="BY43" s="1851"/>
      <c r="BZ43" s="1851"/>
      <c r="CA43" s="1851"/>
      <c r="CB43" s="1851"/>
      <c r="CC43" s="1851"/>
      <c r="CD43" s="1851"/>
      <c r="CE43" s="1851"/>
      <c r="CF43" s="1851"/>
      <c r="CG43" s="1851"/>
      <c r="CH43" s="1851"/>
      <c r="CI43" s="1851"/>
      <c r="CJ43" s="1851"/>
      <c r="CK43" s="1851"/>
      <c r="CL43" s="1851"/>
      <c r="CM43" s="1851"/>
      <c r="CN43" s="1851"/>
      <c r="CO43" s="1851"/>
      <c r="CP43" s="1851"/>
      <c r="CQ43" s="1851"/>
      <c r="CR43" s="679"/>
    </row>
    <row r="44" spans="2:119" s="676" customFormat="1" ht="16.5" customHeight="1" x14ac:dyDescent="0.2">
      <c r="B44" s="1779" t="s">
        <v>57</v>
      </c>
      <c r="C44" s="1780"/>
      <c r="D44" s="1780"/>
      <c r="E44" s="1780"/>
      <c r="F44" s="1780"/>
      <c r="G44" s="1661"/>
      <c r="H44" s="1661"/>
      <c r="I44" s="1661"/>
      <c r="J44" s="1661"/>
      <c r="K44" s="1661"/>
      <c r="L44" s="1661"/>
      <c r="M44" s="1781"/>
      <c r="N44" s="1782" t="s">
        <v>259</v>
      </c>
      <c r="O44" s="1783"/>
      <c r="P44" s="1783"/>
      <c r="Q44" s="1783"/>
      <c r="R44" s="1783"/>
      <c r="S44" s="1783"/>
      <c r="T44" s="1783"/>
      <c r="U44" s="1784"/>
      <c r="V44" s="1716" t="str">
        <f>IF('INGRESO DE DATOS'!E165&lt;&gt;"",'INGRESO DE DATOS'!E165,"")</f>
        <v/>
      </c>
      <c r="W44" s="1717"/>
      <c r="X44" s="1717"/>
      <c r="Y44" s="1717"/>
      <c r="Z44" s="1717"/>
      <c r="AA44" s="1717"/>
      <c r="AB44" s="1717"/>
      <c r="AC44" s="1785"/>
      <c r="AD44" s="702"/>
      <c r="AE44" s="1673"/>
      <c r="AF44" s="1673"/>
      <c r="AG44" s="1673"/>
      <c r="AH44" s="1673"/>
      <c r="AI44" s="1673"/>
      <c r="AJ44" s="1673"/>
      <c r="AK44" s="1673"/>
      <c r="AL44" s="1673"/>
      <c r="AM44" s="1673"/>
      <c r="AN44" s="1673"/>
      <c r="AO44" s="1673"/>
      <c r="AP44" s="1673"/>
      <c r="AQ44" s="1673"/>
      <c r="AR44" s="1673"/>
      <c r="AS44" s="1673"/>
      <c r="AT44" s="1673"/>
      <c r="AU44" s="1673"/>
      <c r="AV44" s="1673"/>
      <c r="AW44" s="1673"/>
      <c r="AX44" s="1673"/>
      <c r="AY44" s="1673"/>
      <c r="AZ44" s="1673"/>
      <c r="BA44" s="1673"/>
      <c r="BB44" s="1673"/>
      <c r="BC44" s="1673"/>
      <c r="BD44" s="1673"/>
      <c r="BE44" s="1673"/>
      <c r="BF44" s="1673"/>
      <c r="BG44" s="1673"/>
      <c r="BH44" s="1673"/>
      <c r="BI44" s="1673"/>
      <c r="BJ44" s="1673"/>
      <c r="BK44" s="1673"/>
      <c r="BL44" s="1673"/>
      <c r="BM44" s="1673"/>
      <c r="BN44" s="1673"/>
      <c r="BO44" s="1673"/>
      <c r="BP44" s="1673"/>
      <c r="BQ44" s="1673"/>
      <c r="BR44" s="1673"/>
      <c r="BS44" s="1673"/>
      <c r="BT44" s="1673"/>
      <c r="BU44" s="1673"/>
      <c r="BV44" s="1673"/>
      <c r="BW44" s="1673"/>
      <c r="BX44" s="1673"/>
      <c r="BY44" s="1673"/>
      <c r="BZ44" s="1673"/>
      <c r="CA44" s="1673"/>
      <c r="CB44" s="1673"/>
      <c r="CC44" s="1673"/>
      <c r="CD44" s="1673"/>
      <c r="CE44" s="1673"/>
      <c r="CF44" s="1673"/>
      <c r="CG44" s="1673"/>
      <c r="CH44" s="1673"/>
      <c r="CI44" s="1673"/>
      <c r="CJ44" s="1673"/>
      <c r="CK44" s="1673"/>
      <c r="CL44" s="1673"/>
      <c r="CM44" s="1673"/>
      <c r="CN44" s="1673"/>
      <c r="CO44" s="1673"/>
      <c r="CP44" s="1673"/>
      <c r="CQ44" s="1673"/>
      <c r="CR44" s="704"/>
    </row>
    <row r="45" spans="2:119" s="676" customFormat="1" ht="16.5" customHeight="1" x14ac:dyDescent="0.2">
      <c r="B45" s="1779" t="s">
        <v>58</v>
      </c>
      <c r="C45" s="1780"/>
      <c r="D45" s="1780"/>
      <c r="E45" s="1780"/>
      <c r="F45" s="1780"/>
      <c r="G45" s="1661"/>
      <c r="H45" s="1661"/>
      <c r="I45" s="1661"/>
      <c r="J45" s="1661"/>
      <c r="K45" s="1661"/>
      <c r="L45" s="1661"/>
      <c r="M45" s="1781"/>
      <c r="N45" s="1782" t="s">
        <v>256</v>
      </c>
      <c r="O45" s="1783"/>
      <c r="P45" s="1783"/>
      <c r="Q45" s="1783"/>
      <c r="R45" s="1783"/>
      <c r="S45" s="1783"/>
      <c r="T45" s="1783"/>
      <c r="U45" s="1784"/>
      <c r="V45" s="1716" t="str">
        <f>IF('INGRESO DE DATOS'!E169&lt;&gt;"",'INGRESO DE DATOS'!E169,"")</f>
        <v/>
      </c>
      <c r="W45" s="1717"/>
      <c r="X45" s="1717"/>
      <c r="Y45" s="1717"/>
      <c r="Z45" s="1717"/>
      <c r="AA45" s="1717"/>
      <c r="AB45" s="1717"/>
      <c r="AC45" s="1785"/>
      <c r="AD45" s="705" t="s">
        <v>59</v>
      </c>
      <c r="AE45" s="705"/>
      <c r="AF45" s="705"/>
      <c r="AG45" s="705"/>
      <c r="AH45" s="705"/>
      <c r="AI45" s="1843" t="str">
        <f>IF('INGRESO DE DATOS'!AB203&lt;&gt;"",'INGRESO DE DATOS'!AB203,"")</f>
        <v/>
      </c>
      <c r="AJ45" s="1843"/>
      <c r="AK45" s="1843"/>
      <c r="AL45" s="1843"/>
      <c r="AM45" s="1843"/>
      <c r="AN45" s="1843"/>
      <c r="AO45" s="1843"/>
      <c r="AP45" s="1843"/>
      <c r="AQ45" s="1843"/>
      <c r="AR45" s="1843"/>
      <c r="AS45" s="1843"/>
      <c r="AT45" s="1843"/>
      <c r="AU45" s="1843"/>
      <c r="AV45" s="1843"/>
      <c r="AW45" s="1843"/>
      <c r="AX45" s="1843"/>
      <c r="AY45" s="1843"/>
      <c r="AZ45" s="1843"/>
      <c r="BA45" s="1843"/>
      <c r="BB45" s="1843"/>
      <c r="BC45" s="1843"/>
      <c r="BD45" s="1843"/>
      <c r="BE45" s="1843"/>
      <c r="BF45" s="1843"/>
      <c r="BG45" s="1843"/>
      <c r="BH45" s="1843"/>
      <c r="BI45" s="1843"/>
      <c r="BJ45" s="1843"/>
      <c r="BK45" s="1843"/>
      <c r="BL45" s="1843"/>
      <c r="BM45" s="1843"/>
      <c r="BN45" s="1843"/>
      <c r="BO45" s="1843"/>
      <c r="BP45" s="1843"/>
      <c r="BQ45" s="1843"/>
      <c r="BR45" s="1843"/>
      <c r="BS45" s="1843"/>
      <c r="BT45" s="1843"/>
      <c r="BU45" s="1843"/>
      <c r="BV45" s="1843"/>
      <c r="BW45" s="1843"/>
      <c r="BX45" s="1843"/>
      <c r="BY45" s="1843"/>
      <c r="BZ45" s="1843"/>
      <c r="CA45" s="1843"/>
      <c r="CB45" s="1843"/>
      <c r="CC45" s="1843"/>
      <c r="CD45" s="1843"/>
      <c r="CE45" s="1843"/>
      <c r="CF45" s="1843"/>
      <c r="CG45" s="1843"/>
      <c r="CH45" s="1843"/>
      <c r="CI45" s="1843"/>
      <c r="CJ45" s="1843"/>
      <c r="CK45" s="1843"/>
      <c r="CL45" s="1843"/>
      <c r="CM45" s="1843"/>
      <c r="CN45" s="1843"/>
      <c r="CO45" s="1843"/>
      <c r="CP45" s="1843"/>
      <c r="CQ45" s="1843"/>
      <c r="CR45" s="706"/>
    </row>
    <row r="46" spans="2:119" s="676" customFormat="1" ht="16.5" customHeight="1" x14ac:dyDescent="0.2">
      <c r="B46" s="1779" t="s">
        <v>60</v>
      </c>
      <c r="C46" s="1780"/>
      <c r="D46" s="1780"/>
      <c r="E46" s="1780"/>
      <c r="F46" s="1780"/>
      <c r="G46" s="1661"/>
      <c r="H46" s="1661"/>
      <c r="I46" s="1661"/>
      <c r="J46" s="1661"/>
      <c r="K46" s="1661"/>
      <c r="L46" s="1661"/>
      <c r="M46" s="1781"/>
      <c r="N46" s="1789" t="s">
        <v>304</v>
      </c>
      <c r="O46" s="1790"/>
      <c r="P46" s="1790"/>
      <c r="Q46" s="1790"/>
      <c r="R46" s="1790"/>
      <c r="S46" s="1790"/>
      <c r="T46" s="1790"/>
      <c r="U46" s="1791"/>
      <c r="V46" s="1798" t="str">
        <f>IF('INGRESO DE DATOS'!E173&lt;&gt;"",'INGRESO DE DATOS'!E173,"")</f>
        <v/>
      </c>
      <c r="W46" s="1799"/>
      <c r="X46" s="1799"/>
      <c r="Y46" s="1799"/>
      <c r="Z46" s="1799"/>
      <c r="AA46" s="1799"/>
      <c r="AB46" s="1799"/>
      <c r="AC46" s="1800"/>
      <c r="AD46" s="673"/>
      <c r="AI46" s="1840" t="s">
        <v>8</v>
      </c>
      <c r="AJ46" s="1840"/>
      <c r="AK46" s="1840"/>
      <c r="AL46" s="1840"/>
      <c r="AM46" s="1840"/>
      <c r="AN46" s="1840"/>
      <c r="AO46" s="1840"/>
      <c r="AP46" s="1840"/>
      <c r="AQ46" s="1840"/>
      <c r="AR46" s="1840"/>
      <c r="AS46" s="1840"/>
      <c r="AT46" s="1840"/>
      <c r="AU46" s="1840"/>
      <c r="AV46" s="1840"/>
      <c r="AW46" s="1840"/>
      <c r="AX46" s="1840"/>
      <c r="AY46" s="1840"/>
      <c r="AZ46" s="1840"/>
      <c r="BA46" s="1840"/>
      <c r="BB46" s="1840"/>
      <c r="BC46" s="1840"/>
      <c r="BD46" s="1840"/>
      <c r="BE46" s="1840"/>
      <c r="BF46" s="1840"/>
      <c r="BG46" s="1840"/>
      <c r="BH46" s="1840"/>
      <c r="BI46" s="1840"/>
      <c r="BJ46" s="1840"/>
      <c r="BK46" s="1840"/>
      <c r="BL46" s="1840"/>
      <c r="BM46" s="1840"/>
      <c r="BN46" s="1840"/>
      <c r="BO46" s="1840"/>
      <c r="BP46" s="1840"/>
      <c r="BQ46" s="1840"/>
      <c r="BR46" s="1840"/>
      <c r="BS46" s="1840"/>
      <c r="BT46" s="1840"/>
      <c r="BU46" s="1840"/>
      <c r="BV46" s="1840"/>
      <c r="BW46" s="1840"/>
      <c r="BX46" s="1840"/>
      <c r="BY46" s="1840"/>
      <c r="BZ46" s="1840"/>
      <c r="CA46" s="1840"/>
      <c r="CB46" s="1840"/>
      <c r="CC46" s="1840"/>
      <c r="CD46" s="1840"/>
      <c r="CE46" s="1840"/>
      <c r="CF46" s="1840"/>
      <c r="CG46" s="1840"/>
      <c r="CH46" s="1840"/>
      <c r="CI46" s="1840"/>
      <c r="CJ46" s="1840"/>
      <c r="CK46" s="1840"/>
      <c r="CL46" s="1840"/>
      <c r="CM46" s="1840"/>
      <c r="CN46" s="1840"/>
      <c r="CO46" s="1840"/>
      <c r="CP46" s="1840"/>
      <c r="CQ46" s="1840"/>
      <c r="CR46" s="679"/>
    </row>
    <row r="47" spans="2:119" s="676" customFormat="1" ht="11.25" customHeight="1" x14ac:dyDescent="0.2">
      <c r="B47" s="1771" t="s">
        <v>70</v>
      </c>
      <c r="C47" s="1772"/>
      <c r="D47" s="1772"/>
      <c r="E47" s="1772"/>
      <c r="F47" s="1772"/>
      <c r="G47" s="1775"/>
      <c r="H47" s="1775"/>
      <c r="I47" s="1775"/>
      <c r="J47" s="1775"/>
      <c r="K47" s="1775"/>
      <c r="L47" s="1775"/>
      <c r="M47" s="1776"/>
      <c r="N47" s="1792"/>
      <c r="O47" s="1793"/>
      <c r="P47" s="1793"/>
      <c r="Q47" s="1793"/>
      <c r="R47" s="1793"/>
      <c r="S47" s="1793"/>
      <c r="T47" s="1793"/>
      <c r="U47" s="1794"/>
      <c r="V47" s="1801"/>
      <c r="W47" s="1802"/>
      <c r="X47" s="1802"/>
      <c r="Y47" s="1802"/>
      <c r="Z47" s="1802"/>
      <c r="AA47" s="1802"/>
      <c r="AB47" s="1802"/>
      <c r="AC47" s="1803"/>
      <c r="AD47" s="707" t="s">
        <v>61</v>
      </c>
      <c r="AE47" s="708"/>
      <c r="AF47" s="708"/>
      <c r="AG47" s="708"/>
      <c r="AH47" s="708"/>
      <c r="AI47" s="1841"/>
      <c r="AJ47" s="1841"/>
      <c r="AK47" s="1841"/>
      <c r="AL47" s="1841"/>
      <c r="AM47" s="1841"/>
      <c r="AN47" s="1841"/>
      <c r="AO47" s="1841"/>
      <c r="AP47" s="1841"/>
      <c r="AQ47" s="1841"/>
      <c r="AR47" s="1841"/>
      <c r="AS47" s="1841"/>
      <c r="AT47" s="1841"/>
      <c r="AU47" s="1841"/>
      <c r="AV47" s="1841"/>
      <c r="AW47" s="1841"/>
      <c r="AX47" s="1841"/>
      <c r="AY47" s="1841"/>
      <c r="AZ47" s="1841"/>
      <c r="BA47" s="1841"/>
      <c r="BB47" s="1841"/>
      <c r="BC47" s="1841"/>
      <c r="BD47" s="1841"/>
      <c r="BE47" s="1841"/>
      <c r="BF47" s="1841"/>
      <c r="BG47" s="1841"/>
      <c r="BH47" s="1841"/>
      <c r="BI47" s="1841"/>
      <c r="BJ47" s="1841"/>
      <c r="BK47" s="1841"/>
      <c r="BL47" s="1841"/>
      <c r="BM47" s="1841"/>
      <c r="BN47" s="1841"/>
      <c r="BO47" s="1841"/>
      <c r="BP47" s="1841"/>
      <c r="BQ47" s="1841"/>
      <c r="BR47" s="1841"/>
      <c r="BS47" s="1841"/>
      <c r="BT47" s="1841"/>
      <c r="BU47" s="1841"/>
      <c r="BV47" s="1841"/>
      <c r="BW47" s="1841"/>
      <c r="BX47" s="1841"/>
      <c r="BY47" s="1841"/>
      <c r="BZ47" s="1841"/>
      <c r="CA47" s="1841"/>
      <c r="CB47" s="1841"/>
      <c r="CC47" s="1841"/>
      <c r="CD47" s="1841"/>
      <c r="CE47" s="1841"/>
      <c r="CF47" s="1841"/>
      <c r="CG47" s="1841"/>
      <c r="CH47" s="1841"/>
      <c r="CI47" s="1841"/>
      <c r="CJ47" s="1841"/>
      <c r="CK47" s="1841"/>
      <c r="CL47" s="1841"/>
      <c r="CM47" s="1841"/>
      <c r="CN47" s="1841"/>
      <c r="CO47" s="1841"/>
      <c r="CP47" s="1841"/>
      <c r="CQ47" s="1841"/>
      <c r="CR47" s="706"/>
    </row>
    <row r="48" spans="2:119" s="676" customFormat="1" ht="10.5" customHeight="1" x14ac:dyDescent="0.2">
      <c r="B48" s="1773"/>
      <c r="C48" s="1774"/>
      <c r="D48" s="1774"/>
      <c r="E48" s="1774"/>
      <c r="F48" s="1774"/>
      <c r="G48" s="1777"/>
      <c r="H48" s="1777"/>
      <c r="I48" s="1777"/>
      <c r="J48" s="1777"/>
      <c r="K48" s="1777"/>
      <c r="L48" s="1777"/>
      <c r="M48" s="1778"/>
      <c r="N48" s="1795"/>
      <c r="O48" s="1796"/>
      <c r="P48" s="1796"/>
      <c r="Q48" s="1796"/>
      <c r="R48" s="1796"/>
      <c r="S48" s="1796"/>
      <c r="T48" s="1796"/>
      <c r="U48" s="1797"/>
      <c r="V48" s="1804"/>
      <c r="W48" s="1805"/>
      <c r="X48" s="1805"/>
      <c r="Y48" s="1805"/>
      <c r="Z48" s="1805"/>
      <c r="AA48" s="1805"/>
      <c r="AB48" s="1805"/>
      <c r="AC48" s="1806"/>
      <c r="AD48" s="702"/>
      <c r="AE48" s="703"/>
      <c r="AF48" s="703"/>
      <c r="AG48" s="703"/>
      <c r="AH48" s="703"/>
      <c r="AI48" s="1840" t="s">
        <v>8</v>
      </c>
      <c r="AJ48" s="1840"/>
      <c r="AK48" s="1840"/>
      <c r="AL48" s="1840"/>
      <c r="AM48" s="1840"/>
      <c r="AN48" s="1840"/>
      <c r="AO48" s="1840"/>
      <c r="AP48" s="1840"/>
      <c r="AQ48" s="1840"/>
      <c r="AR48" s="1840"/>
      <c r="AS48" s="1840"/>
      <c r="AT48" s="1840"/>
      <c r="AU48" s="1840"/>
      <c r="AV48" s="1840"/>
      <c r="AW48" s="1840"/>
      <c r="AX48" s="1840"/>
      <c r="AY48" s="1840"/>
      <c r="AZ48" s="1840"/>
      <c r="BA48" s="1840"/>
      <c r="BB48" s="1840"/>
      <c r="BC48" s="1840"/>
      <c r="BD48" s="1840"/>
      <c r="BE48" s="1840"/>
      <c r="BF48" s="1840"/>
      <c r="BG48" s="1840"/>
      <c r="BH48" s="1840"/>
      <c r="BI48" s="1840"/>
      <c r="BJ48" s="1840"/>
      <c r="BK48" s="1840"/>
      <c r="BL48" s="1840"/>
      <c r="BM48" s="1840"/>
      <c r="BN48" s="1840"/>
      <c r="BO48" s="1840"/>
      <c r="BP48" s="1840"/>
      <c r="BQ48" s="1840"/>
      <c r="BR48" s="1840"/>
      <c r="BS48" s="1840"/>
      <c r="BT48" s="1840"/>
      <c r="BU48" s="1840"/>
      <c r="BV48" s="1840"/>
      <c r="BW48" s="1840"/>
      <c r="BX48" s="1840"/>
      <c r="BY48" s="1840"/>
      <c r="BZ48" s="1840"/>
      <c r="CA48" s="1840"/>
      <c r="CB48" s="1840"/>
      <c r="CC48" s="1840"/>
      <c r="CD48" s="1840"/>
      <c r="CE48" s="1840"/>
      <c r="CF48" s="1840"/>
      <c r="CG48" s="1840"/>
      <c r="CH48" s="1840"/>
      <c r="CI48" s="1840"/>
      <c r="CJ48" s="1840"/>
      <c r="CK48" s="1840"/>
      <c r="CL48" s="1840"/>
      <c r="CM48" s="1840"/>
      <c r="CN48" s="1840"/>
      <c r="CO48" s="1840"/>
      <c r="CP48" s="1840"/>
      <c r="CQ48" s="1840"/>
      <c r="CR48" s="709"/>
    </row>
    <row r="49" spans="2:96" s="676" customFormat="1" ht="9.75" customHeight="1" x14ac:dyDescent="0.2">
      <c r="B49" s="1704" t="s">
        <v>290</v>
      </c>
      <c r="C49" s="1704"/>
      <c r="D49" s="1704"/>
      <c r="E49" s="1704"/>
      <c r="F49" s="1704"/>
      <c r="G49" s="1704"/>
      <c r="H49" s="1704"/>
      <c r="I49" s="1704"/>
      <c r="J49" s="1704"/>
      <c r="K49" s="1704"/>
      <c r="L49" s="1704"/>
      <c r="M49" s="1704"/>
      <c r="N49" s="1705"/>
      <c r="O49" s="1705"/>
      <c r="P49" s="1705"/>
      <c r="Q49" s="1705"/>
      <c r="R49" s="1705"/>
      <c r="S49" s="1705"/>
      <c r="T49" s="1705"/>
      <c r="U49" s="1705"/>
      <c r="V49" s="1705"/>
      <c r="CL49" s="1647" t="s">
        <v>305</v>
      </c>
      <c r="CM49" s="1647"/>
      <c r="CN49" s="1647"/>
      <c r="CO49" s="1647"/>
      <c r="CP49" s="1647"/>
      <c r="CQ49" s="1647"/>
      <c r="CR49" s="1648"/>
    </row>
    <row r="50" spans="2:96" s="676" customFormat="1" ht="12" x14ac:dyDescent="0.2"/>
    <row r="52" spans="2:96" x14ac:dyDescent="0.2">
      <c r="U52" s="680"/>
    </row>
  </sheetData>
  <mergeCells count="535">
    <mergeCell ref="B45:F45"/>
    <mergeCell ref="G45:M45"/>
    <mergeCell ref="N45:U45"/>
    <mergeCell ref="V45:AC45"/>
    <mergeCell ref="AE43:CQ43"/>
    <mergeCell ref="N44:U44"/>
    <mergeCell ref="V44:AC44"/>
    <mergeCell ref="AE44:CQ44"/>
    <mergeCell ref="B49:V49"/>
    <mergeCell ref="CL49:CR49"/>
    <mergeCell ref="B47:F48"/>
    <mergeCell ref="G47:M48"/>
    <mergeCell ref="B46:F46"/>
    <mergeCell ref="G46:M46"/>
    <mergeCell ref="AI45:CQ45"/>
    <mergeCell ref="N46:U48"/>
    <mergeCell ref="V46:AC48"/>
    <mergeCell ref="AI46:CQ46"/>
    <mergeCell ref="AI47:CQ47"/>
    <mergeCell ref="AI48:CQ48"/>
    <mergeCell ref="B39:E39"/>
    <mergeCell ref="F39:K39"/>
    <mergeCell ref="L39:P39"/>
    <mergeCell ref="Q39:V39"/>
    <mergeCell ref="W39:AB39"/>
    <mergeCell ref="AC39:AI39"/>
    <mergeCell ref="B40:F42"/>
    <mergeCell ref="G40:M40"/>
    <mergeCell ref="B44:F44"/>
    <mergeCell ref="G44:M44"/>
    <mergeCell ref="B43:F43"/>
    <mergeCell ref="G43:M43"/>
    <mergeCell ref="H41:L41"/>
    <mergeCell ref="N43:U43"/>
    <mergeCell ref="V43:AC43"/>
    <mergeCell ref="CL39:CR39"/>
    <mergeCell ref="BL39:BQ39"/>
    <mergeCell ref="BR39:BW39"/>
    <mergeCell ref="CL38:CR38"/>
    <mergeCell ref="BX38:CD38"/>
    <mergeCell ref="CE38:CK38"/>
    <mergeCell ref="BX39:CD39"/>
    <mergeCell ref="CE39:CK39"/>
    <mergeCell ref="AJ39:AP39"/>
    <mergeCell ref="BG39:BK39"/>
    <mergeCell ref="AQ39:AV39"/>
    <mergeCell ref="AW39:AZ39"/>
    <mergeCell ref="BA39:BF39"/>
    <mergeCell ref="CL37:CR37"/>
    <mergeCell ref="B38:K38"/>
    <mergeCell ref="L38:P38"/>
    <mergeCell ref="Q38:V38"/>
    <mergeCell ref="W38:AB38"/>
    <mergeCell ref="AC38:AI38"/>
    <mergeCell ref="AJ38:AP38"/>
    <mergeCell ref="AQ38:AV38"/>
    <mergeCell ref="AW38:AZ38"/>
    <mergeCell ref="AC37:AI37"/>
    <mergeCell ref="AJ37:AP37"/>
    <mergeCell ref="AQ37:AV37"/>
    <mergeCell ref="AW37:AZ37"/>
    <mergeCell ref="BA37:BF37"/>
    <mergeCell ref="BG37:BK37"/>
    <mergeCell ref="BA38:BF38"/>
    <mergeCell ref="BG38:BK38"/>
    <mergeCell ref="BL38:BQ38"/>
    <mergeCell ref="BR38:BW38"/>
    <mergeCell ref="BR37:BW37"/>
    <mergeCell ref="BX37:CD37"/>
    <mergeCell ref="CE37:CK37"/>
    <mergeCell ref="B37:E37"/>
    <mergeCell ref="F37:K37"/>
    <mergeCell ref="L37:P37"/>
    <mergeCell ref="Q37:V37"/>
    <mergeCell ref="W37:AB37"/>
    <mergeCell ref="BL37:BQ37"/>
    <mergeCell ref="CL36:CR36"/>
    <mergeCell ref="CL35:CR35"/>
    <mergeCell ref="B36:E36"/>
    <mergeCell ref="F36:K36"/>
    <mergeCell ref="L36:P36"/>
    <mergeCell ref="Q36:V36"/>
    <mergeCell ref="W36:AB36"/>
    <mergeCell ref="AC36:AI36"/>
    <mergeCell ref="AJ36:AP36"/>
    <mergeCell ref="AQ36:AV36"/>
    <mergeCell ref="AW36:BF36"/>
    <mergeCell ref="BA35:BF35"/>
    <mergeCell ref="BG35:BK35"/>
    <mergeCell ref="BL35:BQ35"/>
    <mergeCell ref="BR35:BW35"/>
    <mergeCell ref="BX35:CD35"/>
    <mergeCell ref="AW35:AZ35"/>
    <mergeCell ref="BG36:BK36"/>
    <mergeCell ref="BL36:BQ36"/>
    <mergeCell ref="BR36:BW36"/>
    <mergeCell ref="CE35:CK35"/>
    <mergeCell ref="BX36:CD36"/>
    <mergeCell ref="CE36:CK36"/>
    <mergeCell ref="CL34:CR34"/>
    <mergeCell ref="B35:E35"/>
    <mergeCell ref="F35:K35"/>
    <mergeCell ref="L35:P35"/>
    <mergeCell ref="Q35:V35"/>
    <mergeCell ref="W35:AB35"/>
    <mergeCell ref="AC35:AI35"/>
    <mergeCell ref="AJ35:AP35"/>
    <mergeCell ref="AQ35:AV35"/>
    <mergeCell ref="BA34:BF34"/>
    <mergeCell ref="BG34:BK34"/>
    <mergeCell ref="BL34:BQ34"/>
    <mergeCell ref="BR34:BW34"/>
    <mergeCell ref="BX34:CD34"/>
    <mergeCell ref="CE34:CK34"/>
    <mergeCell ref="B34:E34"/>
    <mergeCell ref="F34:K34"/>
    <mergeCell ref="L34:P34"/>
    <mergeCell ref="Q34:V34"/>
    <mergeCell ref="W34:AB34"/>
    <mergeCell ref="AC34:AI34"/>
    <mergeCell ref="AJ34:AP34"/>
    <mergeCell ref="AQ34:AV34"/>
    <mergeCell ref="CL32:CR32"/>
    <mergeCell ref="B33:E33"/>
    <mergeCell ref="F33:K33"/>
    <mergeCell ref="L33:P33"/>
    <mergeCell ref="Q33:V33"/>
    <mergeCell ref="W33:AB33"/>
    <mergeCell ref="AC33:AI33"/>
    <mergeCell ref="AJ33:AP33"/>
    <mergeCell ref="AQ33:AV33"/>
    <mergeCell ref="AW33:AZ33"/>
    <mergeCell ref="BA32:BF32"/>
    <mergeCell ref="BG32:BK32"/>
    <mergeCell ref="BL32:BQ32"/>
    <mergeCell ref="BR32:BW32"/>
    <mergeCell ref="AQ32:AV32"/>
    <mergeCell ref="AW32:AZ32"/>
    <mergeCell ref="BX32:CD32"/>
    <mergeCell ref="CE32:CK32"/>
    <mergeCell ref="CL33:CR33"/>
    <mergeCell ref="BA33:BF33"/>
    <mergeCell ref="BG33:BK33"/>
    <mergeCell ref="BL33:BQ33"/>
    <mergeCell ref="BR33:BW33"/>
    <mergeCell ref="BX33:CD33"/>
    <mergeCell ref="CE33:CK33"/>
    <mergeCell ref="B32:K32"/>
    <mergeCell ref="L32:P32"/>
    <mergeCell ref="Q32:V32"/>
    <mergeCell ref="W32:AB32"/>
    <mergeCell ref="AC32:AI32"/>
    <mergeCell ref="AJ32:AP32"/>
    <mergeCell ref="B31:E31"/>
    <mergeCell ref="F31:K31"/>
    <mergeCell ref="L31:P31"/>
    <mergeCell ref="Q31:V31"/>
    <mergeCell ref="W31:AB31"/>
    <mergeCell ref="AC31:AI31"/>
    <mergeCell ref="BR31:BW31"/>
    <mergeCell ref="BX31:CD31"/>
    <mergeCell ref="CE29:CK29"/>
    <mergeCell ref="AW29:AZ29"/>
    <mergeCell ref="B29:E29"/>
    <mergeCell ref="AW30:BF30"/>
    <mergeCell ref="AQ29:AV29"/>
    <mergeCell ref="Q29:V29"/>
    <mergeCell ref="AW31:AZ31"/>
    <mergeCell ref="AJ31:AP31"/>
    <mergeCell ref="AQ31:AV31"/>
    <mergeCell ref="L29:P29"/>
    <mergeCell ref="AJ30:AP30"/>
    <mergeCell ref="Q28:V28"/>
    <mergeCell ref="W28:AB28"/>
    <mergeCell ref="AC28:AI28"/>
    <mergeCell ref="AJ28:AP28"/>
    <mergeCell ref="L28:P28"/>
    <mergeCell ref="CL28:CR28"/>
    <mergeCell ref="CE28:CK28"/>
    <mergeCell ref="AQ30:AV30"/>
    <mergeCell ref="B30:E30"/>
    <mergeCell ref="F28:K28"/>
    <mergeCell ref="F30:K30"/>
    <mergeCell ref="L30:P30"/>
    <mergeCell ref="Q30:V30"/>
    <mergeCell ref="W30:AB30"/>
    <mergeCell ref="AC30:AI30"/>
    <mergeCell ref="BR28:BW28"/>
    <mergeCell ref="W29:AB29"/>
    <mergeCell ref="AC29:AI29"/>
    <mergeCell ref="AJ29:AP29"/>
    <mergeCell ref="AQ28:AV28"/>
    <mergeCell ref="CL29:CR29"/>
    <mergeCell ref="BA29:BF29"/>
    <mergeCell ref="BG29:BK29"/>
    <mergeCell ref="BL29:BQ29"/>
    <mergeCell ref="BR29:BW29"/>
    <mergeCell ref="BX29:CD29"/>
    <mergeCell ref="F29:K29"/>
    <mergeCell ref="BA28:BF28"/>
    <mergeCell ref="AW28:AZ28"/>
    <mergeCell ref="Q26:V26"/>
    <mergeCell ref="W26:AB26"/>
    <mergeCell ref="AC26:AI26"/>
    <mergeCell ref="AJ26:AP26"/>
    <mergeCell ref="BR27:BW27"/>
    <mergeCell ref="AJ27:AP27"/>
    <mergeCell ref="AQ26:AV26"/>
    <mergeCell ref="AW26:AZ26"/>
    <mergeCell ref="AQ27:AV27"/>
    <mergeCell ref="AW27:AZ27"/>
    <mergeCell ref="BG28:BK28"/>
    <mergeCell ref="BL28:BQ28"/>
    <mergeCell ref="BA26:BF26"/>
    <mergeCell ref="BG26:BK26"/>
    <mergeCell ref="B28:E28"/>
    <mergeCell ref="CE27:CK27"/>
    <mergeCell ref="BL26:BQ26"/>
    <mergeCell ref="CL27:CR27"/>
    <mergeCell ref="BA27:BF27"/>
    <mergeCell ref="BG27:BK27"/>
    <mergeCell ref="BL27:BQ27"/>
    <mergeCell ref="CL26:CR26"/>
    <mergeCell ref="BX26:CD26"/>
    <mergeCell ref="CE26:CK26"/>
    <mergeCell ref="B27:E27"/>
    <mergeCell ref="F27:K27"/>
    <mergeCell ref="L27:P27"/>
    <mergeCell ref="Q27:V27"/>
    <mergeCell ref="W27:AB27"/>
    <mergeCell ref="AC27:AI27"/>
    <mergeCell ref="BR26:BW26"/>
    <mergeCell ref="BX27:CD27"/>
    <mergeCell ref="B26:K26"/>
    <mergeCell ref="L26:P26"/>
    <mergeCell ref="BG25:BK25"/>
    <mergeCell ref="BL25:BQ25"/>
    <mergeCell ref="BR23:BW23"/>
    <mergeCell ref="B25:E25"/>
    <mergeCell ref="F25:K25"/>
    <mergeCell ref="L25:P25"/>
    <mergeCell ref="Q25:V25"/>
    <mergeCell ref="W25:AB25"/>
    <mergeCell ref="AC25:AI25"/>
    <mergeCell ref="AC23:AI23"/>
    <mergeCell ref="AJ23:AP23"/>
    <mergeCell ref="AJ25:AP25"/>
    <mergeCell ref="AQ25:AV25"/>
    <mergeCell ref="AW25:AZ25"/>
    <mergeCell ref="BA25:BF25"/>
    <mergeCell ref="BR25:BW25"/>
    <mergeCell ref="Q24:V24"/>
    <mergeCell ref="W24:AB24"/>
    <mergeCell ref="AQ24:AV24"/>
    <mergeCell ref="AW24:BF24"/>
    <mergeCell ref="AQ23:AV23"/>
    <mergeCell ref="AW23:AZ23"/>
    <mergeCell ref="BA23:BF23"/>
    <mergeCell ref="BX25:CD25"/>
    <mergeCell ref="CE25:CK25"/>
    <mergeCell ref="CL25:CR25"/>
    <mergeCell ref="BL23:BQ23"/>
    <mergeCell ref="B24:E24"/>
    <mergeCell ref="BX23:CD23"/>
    <mergeCell ref="BL24:BQ24"/>
    <mergeCell ref="BR24:BW24"/>
    <mergeCell ref="BX24:CD24"/>
    <mergeCell ref="AC24:AI24"/>
    <mergeCell ref="AJ24:AP24"/>
    <mergeCell ref="B23:E23"/>
    <mergeCell ref="F23:K23"/>
    <mergeCell ref="CE24:CK24"/>
    <mergeCell ref="CL24:CR24"/>
    <mergeCell ref="CE23:CK23"/>
    <mergeCell ref="BG24:BK24"/>
    <mergeCell ref="BG23:BK23"/>
    <mergeCell ref="CL23:CR23"/>
    <mergeCell ref="L23:P23"/>
    <mergeCell ref="Q23:V23"/>
    <mergeCell ref="W23:AB23"/>
    <mergeCell ref="F24:K24"/>
    <mergeCell ref="L24:P24"/>
    <mergeCell ref="CL22:CR22"/>
    <mergeCell ref="BA22:BF22"/>
    <mergeCell ref="BG22:BK22"/>
    <mergeCell ref="B22:E22"/>
    <mergeCell ref="F22:K22"/>
    <mergeCell ref="L22:P22"/>
    <mergeCell ref="Q22:V22"/>
    <mergeCell ref="W22:AB22"/>
    <mergeCell ref="AC22:AI22"/>
    <mergeCell ref="BX22:CD22"/>
    <mergeCell ref="B21:E21"/>
    <mergeCell ref="F21:K21"/>
    <mergeCell ref="L21:P21"/>
    <mergeCell ref="Q21:V21"/>
    <mergeCell ref="CL20:CR20"/>
    <mergeCell ref="BG20:BK20"/>
    <mergeCell ref="BL20:BQ20"/>
    <mergeCell ref="BR20:BW20"/>
    <mergeCell ref="AQ21:AV21"/>
    <mergeCell ref="BX21:CD21"/>
    <mergeCell ref="BL21:BQ21"/>
    <mergeCell ref="BR21:BW21"/>
    <mergeCell ref="AQ20:AV20"/>
    <mergeCell ref="BA20:BF20"/>
    <mergeCell ref="AW21:AZ21"/>
    <mergeCell ref="BA21:BF21"/>
    <mergeCell ref="BX20:CD20"/>
    <mergeCell ref="CE21:CK21"/>
    <mergeCell ref="CE20:CK20"/>
    <mergeCell ref="CL21:CR21"/>
    <mergeCell ref="W21:AB21"/>
    <mergeCell ref="AC21:AI21"/>
    <mergeCell ref="AW20:AZ20"/>
    <mergeCell ref="BG21:BK21"/>
    <mergeCell ref="AJ21:AP21"/>
    <mergeCell ref="BL22:BQ22"/>
    <mergeCell ref="BR22:BW22"/>
    <mergeCell ref="AJ22:AP22"/>
    <mergeCell ref="AQ22:AV22"/>
    <mergeCell ref="AW22:AZ22"/>
    <mergeCell ref="BR18:BW18"/>
    <mergeCell ref="BX18:CD18"/>
    <mergeCell ref="CE18:CK18"/>
    <mergeCell ref="AW18:BF18"/>
    <mergeCell ref="BG18:BK18"/>
    <mergeCell ref="BL18:BQ18"/>
    <mergeCell ref="BR19:BW19"/>
    <mergeCell ref="CE22:CK22"/>
    <mergeCell ref="CL18:CR18"/>
    <mergeCell ref="B19:E19"/>
    <mergeCell ref="F19:K19"/>
    <mergeCell ref="L19:P19"/>
    <mergeCell ref="Q19:V19"/>
    <mergeCell ref="W19:AB19"/>
    <mergeCell ref="AC19:AI19"/>
    <mergeCell ref="AC18:AI18"/>
    <mergeCell ref="AJ18:AP18"/>
    <mergeCell ref="AQ18:AV18"/>
    <mergeCell ref="BX19:CD19"/>
    <mergeCell ref="CE19:CK19"/>
    <mergeCell ref="CL19:CR19"/>
    <mergeCell ref="BA19:BF19"/>
    <mergeCell ref="BG19:BK19"/>
    <mergeCell ref="BL19:BQ19"/>
    <mergeCell ref="B18:E18"/>
    <mergeCell ref="F18:K18"/>
    <mergeCell ref="AJ19:AP19"/>
    <mergeCell ref="AQ19:AV19"/>
    <mergeCell ref="AW19:AZ19"/>
    <mergeCell ref="AC17:AI17"/>
    <mergeCell ref="AJ17:AP17"/>
    <mergeCell ref="AQ17:AV17"/>
    <mergeCell ref="AW17:AZ17"/>
    <mergeCell ref="B20:K20"/>
    <mergeCell ref="L20:P20"/>
    <mergeCell ref="Q20:V20"/>
    <mergeCell ref="W20:AB20"/>
    <mergeCell ref="AC20:AI20"/>
    <mergeCell ref="AJ20:AP20"/>
    <mergeCell ref="B17:E17"/>
    <mergeCell ref="F17:K17"/>
    <mergeCell ref="L17:P17"/>
    <mergeCell ref="Q17:V17"/>
    <mergeCell ref="W17:AB17"/>
    <mergeCell ref="AJ16:AP16"/>
    <mergeCell ref="AQ16:AV16"/>
    <mergeCell ref="AW16:AZ16"/>
    <mergeCell ref="L18:P18"/>
    <mergeCell ref="Q18:V18"/>
    <mergeCell ref="W18:AB18"/>
    <mergeCell ref="CL16:CR16"/>
    <mergeCell ref="BA16:BF16"/>
    <mergeCell ref="BG16:BK16"/>
    <mergeCell ref="BA15:BF15"/>
    <mergeCell ref="BG15:BK15"/>
    <mergeCell ref="BR17:BW17"/>
    <mergeCell ref="BX17:CD17"/>
    <mergeCell ref="CE17:CK17"/>
    <mergeCell ref="CL17:CR17"/>
    <mergeCell ref="BA17:BF17"/>
    <mergeCell ref="BG17:BK17"/>
    <mergeCell ref="BL15:BQ15"/>
    <mergeCell ref="BR15:BW15"/>
    <mergeCell ref="BL17:BQ17"/>
    <mergeCell ref="L16:P16"/>
    <mergeCell ref="Q16:V16"/>
    <mergeCell ref="W16:AB16"/>
    <mergeCell ref="AC15:AI15"/>
    <mergeCell ref="AC14:AI14"/>
    <mergeCell ref="B16:E16"/>
    <mergeCell ref="F16:K16"/>
    <mergeCell ref="AC16:AI16"/>
    <mergeCell ref="CE16:CK16"/>
    <mergeCell ref="AJ15:AP15"/>
    <mergeCell ref="AQ15:AV15"/>
    <mergeCell ref="AW15:AZ15"/>
    <mergeCell ref="B15:E15"/>
    <mergeCell ref="F15:K15"/>
    <mergeCell ref="L15:P15"/>
    <mergeCell ref="Q15:V15"/>
    <mergeCell ref="W15:AB15"/>
    <mergeCell ref="AJ14:AP14"/>
    <mergeCell ref="AQ14:AV14"/>
    <mergeCell ref="AW14:AZ14"/>
    <mergeCell ref="L14:P14"/>
    <mergeCell ref="Q14:V14"/>
    <mergeCell ref="W14:AB14"/>
    <mergeCell ref="B14:E14"/>
    <mergeCell ref="F14:K14"/>
    <mergeCell ref="B11:E13"/>
    <mergeCell ref="F11:K13"/>
    <mergeCell ref="L11:P13"/>
    <mergeCell ref="Q11:V13"/>
    <mergeCell ref="W11:AB11"/>
    <mergeCell ref="X12:AA12"/>
    <mergeCell ref="AD12:AH12"/>
    <mergeCell ref="AJ11:AP11"/>
    <mergeCell ref="AQ11:AV11"/>
    <mergeCell ref="AW11:AZ13"/>
    <mergeCell ref="BA11:BF13"/>
    <mergeCell ref="BG11:BK13"/>
    <mergeCell ref="AC11:AI11"/>
    <mergeCell ref="BY12:CC12"/>
    <mergeCell ref="CF12:CJ12"/>
    <mergeCell ref="AK12:AO12"/>
    <mergeCell ref="AS12:AV12"/>
    <mergeCell ref="BS12:BV12"/>
    <mergeCell ref="BR11:BW11"/>
    <mergeCell ref="BX11:CD11"/>
    <mergeCell ref="CE11:CK11"/>
    <mergeCell ref="L9:M9"/>
    <mergeCell ref="S9:T9"/>
    <mergeCell ref="Y9:Z9"/>
    <mergeCell ref="AV9:AW9"/>
    <mergeCell ref="BD9:BE9"/>
    <mergeCell ref="BJ9:BK9"/>
    <mergeCell ref="O7:R7"/>
    <mergeCell ref="S7:T7"/>
    <mergeCell ref="U7:AD7"/>
    <mergeCell ref="AE7:AF7"/>
    <mergeCell ref="AG7:AP7"/>
    <mergeCell ref="CG2:CR3"/>
    <mergeCell ref="CG4:CR4"/>
    <mergeCell ref="CG5:CR5"/>
    <mergeCell ref="BV2:CF3"/>
    <mergeCell ref="BV4:CF4"/>
    <mergeCell ref="BV5:CF5"/>
    <mergeCell ref="BQ9:BR9"/>
    <mergeCell ref="BW9:BX9"/>
    <mergeCell ref="CF9:CG9"/>
    <mergeCell ref="F2:BU3"/>
    <mergeCell ref="F4:BU5"/>
    <mergeCell ref="BP7:BQ7"/>
    <mergeCell ref="BR7:BX7"/>
    <mergeCell ref="CO9:CP9"/>
    <mergeCell ref="BY7:BZ7"/>
    <mergeCell ref="CA7:CF7"/>
    <mergeCell ref="CG7:CH7"/>
    <mergeCell ref="CI7:CN7"/>
    <mergeCell ref="CO7:CP7"/>
    <mergeCell ref="F9:G9"/>
    <mergeCell ref="AQ7:AR7"/>
    <mergeCell ref="AS7:AX7"/>
    <mergeCell ref="AY7:AZ7"/>
    <mergeCell ref="BA7:BO7"/>
    <mergeCell ref="CZ14:DH14"/>
    <mergeCell ref="DI14:DQ14"/>
    <mergeCell ref="CZ15:DH15"/>
    <mergeCell ref="DI15:DQ15"/>
    <mergeCell ref="CZ16:DH16"/>
    <mergeCell ref="DI16:DQ16"/>
    <mergeCell ref="CO12:CR12"/>
    <mergeCell ref="AQ13:AV13"/>
    <mergeCell ref="CL13:CQ13"/>
    <mergeCell ref="BR14:BW14"/>
    <mergeCell ref="BX14:CD14"/>
    <mergeCell ref="CE14:CK14"/>
    <mergeCell ref="CL14:CR14"/>
    <mergeCell ref="BA14:BF14"/>
    <mergeCell ref="BG14:BK14"/>
    <mergeCell ref="BL11:BQ13"/>
    <mergeCell ref="BX15:CD15"/>
    <mergeCell ref="CE15:CK15"/>
    <mergeCell ref="CL15:CR15"/>
    <mergeCell ref="BL14:BQ14"/>
    <mergeCell ref="BL16:BQ16"/>
    <mergeCell ref="BR16:BW16"/>
    <mergeCell ref="BX16:CD16"/>
    <mergeCell ref="CL11:CR11"/>
    <mergeCell ref="CZ17:DH17"/>
    <mergeCell ref="DI17:DQ17"/>
    <mergeCell ref="CZ18:DH18"/>
    <mergeCell ref="DI18:DQ18"/>
    <mergeCell ref="CZ19:DH19"/>
    <mergeCell ref="DI19:DQ19"/>
    <mergeCell ref="CZ20:DH20"/>
    <mergeCell ref="DI20:DQ20"/>
    <mergeCell ref="CZ21:DH21"/>
    <mergeCell ref="DI21:DQ21"/>
    <mergeCell ref="CZ23:DH23"/>
    <mergeCell ref="DI23:DQ23"/>
    <mergeCell ref="DI22:DQ22"/>
    <mergeCell ref="CZ22:DH22"/>
    <mergeCell ref="CZ24:DH24"/>
    <mergeCell ref="DI24:DQ24"/>
    <mergeCell ref="CZ25:DH25"/>
    <mergeCell ref="DI25:DQ25"/>
    <mergeCell ref="CZ26:DH26"/>
    <mergeCell ref="DI26:DQ26"/>
    <mergeCell ref="CZ27:DH27"/>
    <mergeCell ref="DI27:DQ27"/>
    <mergeCell ref="CZ28:DH28"/>
    <mergeCell ref="DI28:DQ28"/>
    <mergeCell ref="CZ29:DH29"/>
    <mergeCell ref="DI29:DQ29"/>
    <mergeCell ref="CZ30:DH30"/>
    <mergeCell ref="DI30:DQ30"/>
    <mergeCell ref="N40:AC42"/>
    <mergeCell ref="AM40:CQ40"/>
    <mergeCell ref="AE41:CQ42"/>
    <mergeCell ref="BX28:CD28"/>
    <mergeCell ref="CE30:CK30"/>
    <mergeCell ref="CL30:CR30"/>
    <mergeCell ref="BG30:BK30"/>
    <mergeCell ref="BL30:BQ30"/>
    <mergeCell ref="AW34:AZ34"/>
    <mergeCell ref="BR30:BW30"/>
    <mergeCell ref="BX30:CD30"/>
    <mergeCell ref="CE31:CK31"/>
    <mergeCell ref="CL31:CR31"/>
    <mergeCell ref="BA31:BF31"/>
    <mergeCell ref="BG31:BK31"/>
    <mergeCell ref="BL31:BQ31"/>
  </mergeCells>
  <printOptions horizontalCentered="1" verticalCentered="1"/>
  <pageMargins left="0" right="0" top="0" bottom="0" header="0" footer="0"/>
  <pageSetup scale="89" orientation="landscape" r:id="rId1"/>
  <colBreaks count="1" manualBreakCount="1">
    <brk id="96" min="1" max="48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35">
    <tabColor rgb="FFCFDDED"/>
  </sheetPr>
  <dimension ref="B1:EN52"/>
  <sheetViews>
    <sheetView showGridLines="0" topLeftCell="A4" workbookViewId="0">
      <selection activeCell="AW26" sqref="AW26:AZ26"/>
    </sheetView>
  </sheetViews>
  <sheetFormatPr baseColWidth="10" defaultRowHeight="12.75" x14ac:dyDescent="0.2"/>
  <cols>
    <col min="1" max="8" width="1.5703125" style="662" customWidth="1"/>
    <col min="9" max="9" width="2" style="662" customWidth="1"/>
    <col min="10" max="56" width="1.5703125" style="662" customWidth="1"/>
    <col min="57" max="57" width="1.85546875" style="662" customWidth="1"/>
    <col min="58" max="58" width="2" style="662" customWidth="1"/>
    <col min="59" max="96" width="1.5703125" style="662" customWidth="1"/>
    <col min="97" max="142" width="1.5703125" style="662" hidden="1" customWidth="1"/>
    <col min="143" max="144" width="11.42578125" style="662" hidden="1" customWidth="1"/>
    <col min="145" max="160" width="11.42578125" style="662" customWidth="1"/>
    <col min="161" max="16384" width="11.42578125" style="662"/>
  </cols>
  <sheetData>
    <row r="1" spans="2:143" ht="3" customHeight="1" x14ac:dyDescent="0.2"/>
    <row r="2" spans="2:143" ht="5.25" customHeight="1" x14ac:dyDescent="0.2">
      <c r="B2" s="663"/>
      <c r="C2" s="664"/>
      <c r="D2" s="664"/>
      <c r="E2" s="664"/>
      <c r="F2" s="1807" t="s">
        <v>300</v>
      </c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  <c r="U2" s="1808"/>
      <c r="V2" s="1808"/>
      <c r="W2" s="1808"/>
      <c r="X2" s="1808"/>
      <c r="Y2" s="1808"/>
      <c r="Z2" s="1808"/>
      <c r="AA2" s="1808"/>
      <c r="AB2" s="1808"/>
      <c r="AC2" s="1808"/>
      <c r="AD2" s="1808"/>
      <c r="AE2" s="1808"/>
      <c r="AF2" s="1808"/>
      <c r="AG2" s="1808"/>
      <c r="AH2" s="1808"/>
      <c r="AI2" s="1808"/>
      <c r="AJ2" s="1808"/>
      <c r="AK2" s="1808"/>
      <c r="AL2" s="1808"/>
      <c r="AM2" s="1808"/>
      <c r="AN2" s="1808"/>
      <c r="AO2" s="1808"/>
      <c r="AP2" s="1808"/>
      <c r="AQ2" s="1808"/>
      <c r="AR2" s="1808"/>
      <c r="AS2" s="1808"/>
      <c r="AT2" s="1808"/>
      <c r="AU2" s="1808"/>
      <c r="AV2" s="1808"/>
      <c r="AW2" s="1808"/>
      <c r="AX2" s="1808"/>
      <c r="AY2" s="1808"/>
      <c r="AZ2" s="1808"/>
      <c r="BA2" s="1808"/>
      <c r="BB2" s="1808"/>
      <c r="BC2" s="1808"/>
      <c r="BD2" s="1808"/>
      <c r="BE2" s="1808"/>
      <c r="BF2" s="1808"/>
      <c r="BG2" s="1808"/>
      <c r="BH2" s="1808"/>
      <c r="BI2" s="1808"/>
      <c r="BJ2" s="1808"/>
      <c r="BK2" s="1808"/>
      <c r="BL2" s="1808"/>
      <c r="BM2" s="1808"/>
      <c r="BN2" s="1808"/>
      <c r="BO2" s="1808"/>
      <c r="BP2" s="1808"/>
      <c r="BQ2" s="1808"/>
      <c r="BR2" s="1808"/>
      <c r="BS2" s="1808"/>
      <c r="BT2" s="1808"/>
      <c r="BU2" s="1808"/>
      <c r="BV2" s="1811" t="s">
        <v>130</v>
      </c>
      <c r="BW2" s="1812"/>
      <c r="BX2" s="1812"/>
      <c r="BY2" s="1812"/>
      <c r="BZ2" s="1812"/>
      <c r="CA2" s="1812"/>
      <c r="CB2" s="1812"/>
      <c r="CC2" s="1812"/>
      <c r="CD2" s="1812"/>
      <c r="CE2" s="1812"/>
      <c r="CF2" s="1813"/>
      <c r="CG2" s="1829" t="s">
        <v>11</v>
      </c>
      <c r="CH2" s="1829"/>
      <c r="CI2" s="1829"/>
      <c r="CJ2" s="1829"/>
      <c r="CK2" s="1829"/>
      <c r="CL2" s="1829"/>
      <c r="CM2" s="1829"/>
      <c r="CN2" s="1829"/>
      <c r="CO2" s="1829"/>
      <c r="CP2" s="1829"/>
      <c r="CQ2" s="1829"/>
      <c r="CR2" s="1830"/>
    </row>
    <row r="3" spans="2:143" ht="12.75" customHeight="1" x14ac:dyDescent="0.2">
      <c r="B3" s="665"/>
      <c r="F3" s="1809"/>
      <c r="G3" s="1810"/>
      <c r="H3" s="1810"/>
      <c r="I3" s="1810"/>
      <c r="J3" s="1810"/>
      <c r="K3" s="1810"/>
      <c r="L3" s="1810"/>
      <c r="M3" s="1810"/>
      <c r="N3" s="1810"/>
      <c r="O3" s="1810"/>
      <c r="P3" s="1810"/>
      <c r="Q3" s="1810"/>
      <c r="R3" s="1810"/>
      <c r="S3" s="1810"/>
      <c r="T3" s="1810"/>
      <c r="U3" s="1810"/>
      <c r="V3" s="1810"/>
      <c r="W3" s="1810"/>
      <c r="X3" s="1810"/>
      <c r="Y3" s="1810"/>
      <c r="Z3" s="1810"/>
      <c r="AA3" s="1810"/>
      <c r="AB3" s="1810"/>
      <c r="AC3" s="1810"/>
      <c r="AD3" s="1810"/>
      <c r="AE3" s="1810"/>
      <c r="AF3" s="1810"/>
      <c r="AG3" s="1810"/>
      <c r="AH3" s="1810"/>
      <c r="AI3" s="1810"/>
      <c r="AJ3" s="1810"/>
      <c r="AK3" s="1810"/>
      <c r="AL3" s="1810"/>
      <c r="AM3" s="1810"/>
      <c r="AN3" s="1810"/>
      <c r="AO3" s="1810"/>
      <c r="AP3" s="1810"/>
      <c r="AQ3" s="1810"/>
      <c r="AR3" s="1810"/>
      <c r="AS3" s="1810"/>
      <c r="AT3" s="1810"/>
      <c r="AU3" s="1810"/>
      <c r="AV3" s="1810"/>
      <c r="AW3" s="1810"/>
      <c r="AX3" s="1810"/>
      <c r="AY3" s="1810"/>
      <c r="AZ3" s="1810"/>
      <c r="BA3" s="1810"/>
      <c r="BB3" s="1810"/>
      <c r="BC3" s="1810"/>
      <c r="BD3" s="1810"/>
      <c r="BE3" s="1810"/>
      <c r="BF3" s="1810"/>
      <c r="BG3" s="1810"/>
      <c r="BH3" s="1810"/>
      <c r="BI3" s="1810"/>
      <c r="BJ3" s="1810"/>
      <c r="BK3" s="1810"/>
      <c r="BL3" s="1810"/>
      <c r="BM3" s="1810"/>
      <c r="BN3" s="1810"/>
      <c r="BO3" s="1810"/>
      <c r="BP3" s="1810"/>
      <c r="BQ3" s="1810"/>
      <c r="BR3" s="1810"/>
      <c r="BS3" s="1810"/>
      <c r="BT3" s="1810"/>
      <c r="BU3" s="1810"/>
      <c r="BV3" s="1814"/>
      <c r="BW3" s="1815"/>
      <c r="BX3" s="1815"/>
      <c r="BY3" s="1815"/>
      <c r="BZ3" s="1815"/>
      <c r="CA3" s="1815"/>
      <c r="CB3" s="1815"/>
      <c r="CC3" s="1815"/>
      <c r="CD3" s="1815"/>
      <c r="CE3" s="1815"/>
      <c r="CF3" s="1816"/>
      <c r="CG3" s="1831"/>
      <c r="CH3" s="1831"/>
      <c r="CI3" s="1831"/>
      <c r="CJ3" s="1831"/>
      <c r="CK3" s="1831"/>
      <c r="CL3" s="1831"/>
      <c r="CM3" s="1831"/>
      <c r="CN3" s="1831"/>
      <c r="CO3" s="1831"/>
      <c r="CP3" s="1831"/>
      <c r="CQ3" s="1831"/>
      <c r="CR3" s="1832"/>
    </row>
    <row r="4" spans="2:143" ht="12" customHeight="1" x14ac:dyDescent="0.2">
      <c r="B4" s="665"/>
      <c r="F4" s="1817" t="s">
        <v>288</v>
      </c>
      <c r="G4" s="1818"/>
      <c r="H4" s="1818"/>
      <c r="I4" s="1818"/>
      <c r="J4" s="1818"/>
      <c r="K4" s="1818"/>
      <c r="L4" s="1818"/>
      <c r="M4" s="1818"/>
      <c r="N4" s="1818"/>
      <c r="O4" s="1818"/>
      <c r="P4" s="1818"/>
      <c r="Q4" s="1818"/>
      <c r="R4" s="1818"/>
      <c r="S4" s="1818"/>
      <c r="T4" s="1818"/>
      <c r="U4" s="1818"/>
      <c r="V4" s="1818"/>
      <c r="W4" s="1818"/>
      <c r="X4" s="1818"/>
      <c r="Y4" s="1818"/>
      <c r="Z4" s="1818"/>
      <c r="AA4" s="1818"/>
      <c r="AB4" s="1818"/>
      <c r="AC4" s="1818"/>
      <c r="AD4" s="1818"/>
      <c r="AE4" s="1818"/>
      <c r="AF4" s="1818"/>
      <c r="AG4" s="1818"/>
      <c r="AH4" s="1818"/>
      <c r="AI4" s="1818"/>
      <c r="AJ4" s="1818"/>
      <c r="AK4" s="1818"/>
      <c r="AL4" s="1818"/>
      <c r="AM4" s="1818"/>
      <c r="AN4" s="1818"/>
      <c r="AO4" s="1818"/>
      <c r="AP4" s="1818"/>
      <c r="AQ4" s="1818"/>
      <c r="AR4" s="1818"/>
      <c r="AS4" s="1818"/>
      <c r="AT4" s="1818"/>
      <c r="AU4" s="1818"/>
      <c r="AV4" s="1818"/>
      <c r="AW4" s="1818"/>
      <c r="AX4" s="1818"/>
      <c r="AY4" s="1818"/>
      <c r="AZ4" s="1818"/>
      <c r="BA4" s="1818"/>
      <c r="BB4" s="1818"/>
      <c r="BC4" s="1818"/>
      <c r="BD4" s="1818"/>
      <c r="BE4" s="1818"/>
      <c r="BF4" s="1818"/>
      <c r="BG4" s="1818"/>
      <c r="BH4" s="1818"/>
      <c r="BI4" s="1818"/>
      <c r="BJ4" s="1818"/>
      <c r="BK4" s="1818"/>
      <c r="BL4" s="1818"/>
      <c r="BM4" s="1818"/>
      <c r="BN4" s="1818"/>
      <c r="BO4" s="1818"/>
      <c r="BP4" s="1818"/>
      <c r="BQ4" s="1818"/>
      <c r="BR4" s="1818"/>
      <c r="BS4" s="1818"/>
      <c r="BT4" s="1818"/>
      <c r="BU4" s="1818"/>
      <c r="BV4" s="1821" t="s">
        <v>72</v>
      </c>
      <c r="BW4" s="1822"/>
      <c r="BX4" s="1822"/>
      <c r="BY4" s="1822"/>
      <c r="BZ4" s="1822"/>
      <c r="CA4" s="1822"/>
      <c r="CB4" s="1822"/>
      <c r="CC4" s="1822"/>
      <c r="CD4" s="1822"/>
      <c r="CE4" s="1822"/>
      <c r="CF4" s="1823"/>
      <c r="CG4" s="1833" t="s">
        <v>72</v>
      </c>
      <c r="CH4" s="1833"/>
      <c r="CI4" s="1833"/>
      <c r="CJ4" s="1833"/>
      <c r="CK4" s="1833"/>
      <c r="CL4" s="1833"/>
      <c r="CM4" s="1833"/>
      <c r="CN4" s="1833"/>
      <c r="CO4" s="1833"/>
      <c r="CP4" s="1833"/>
      <c r="CQ4" s="1833"/>
      <c r="CR4" s="1834"/>
    </row>
    <row r="5" spans="2:143" ht="14.25" x14ac:dyDescent="0.2">
      <c r="B5" s="666"/>
      <c r="C5" s="667"/>
      <c r="D5" s="667"/>
      <c r="E5" s="667"/>
      <c r="F5" s="1819"/>
      <c r="G5" s="1820"/>
      <c r="H5" s="1820"/>
      <c r="I5" s="1820"/>
      <c r="J5" s="1820"/>
      <c r="K5" s="1820"/>
      <c r="L5" s="1820"/>
      <c r="M5" s="1820"/>
      <c r="N5" s="1820"/>
      <c r="O5" s="1820"/>
      <c r="P5" s="1820"/>
      <c r="Q5" s="1820"/>
      <c r="R5" s="1820"/>
      <c r="S5" s="1820"/>
      <c r="T5" s="1820"/>
      <c r="U5" s="1820"/>
      <c r="V5" s="1820"/>
      <c r="W5" s="1820"/>
      <c r="X5" s="1820"/>
      <c r="Y5" s="1820"/>
      <c r="Z5" s="1820"/>
      <c r="AA5" s="1820"/>
      <c r="AB5" s="1820"/>
      <c r="AC5" s="1820"/>
      <c r="AD5" s="1820"/>
      <c r="AE5" s="1820"/>
      <c r="AF5" s="1820"/>
      <c r="AG5" s="1820"/>
      <c r="AH5" s="1820"/>
      <c r="AI5" s="1820"/>
      <c r="AJ5" s="1820"/>
      <c r="AK5" s="1820"/>
      <c r="AL5" s="1820"/>
      <c r="AM5" s="1820"/>
      <c r="AN5" s="1820"/>
      <c r="AO5" s="1820"/>
      <c r="AP5" s="1820"/>
      <c r="AQ5" s="1820"/>
      <c r="AR5" s="1820"/>
      <c r="AS5" s="1820"/>
      <c r="AT5" s="1820"/>
      <c r="AU5" s="1820"/>
      <c r="AV5" s="1820"/>
      <c r="AW5" s="1820"/>
      <c r="AX5" s="1820"/>
      <c r="AY5" s="1820"/>
      <c r="AZ5" s="1820"/>
      <c r="BA5" s="1820"/>
      <c r="BB5" s="1820"/>
      <c r="BC5" s="1820"/>
      <c r="BD5" s="1820"/>
      <c r="BE5" s="1820"/>
      <c r="BF5" s="1820"/>
      <c r="BG5" s="1820"/>
      <c r="BH5" s="1820"/>
      <c r="BI5" s="1820"/>
      <c r="BJ5" s="1820"/>
      <c r="BK5" s="1820"/>
      <c r="BL5" s="1820"/>
      <c r="BM5" s="1820"/>
      <c r="BN5" s="1820"/>
      <c r="BO5" s="1820"/>
      <c r="BP5" s="1820"/>
      <c r="BQ5" s="1820"/>
      <c r="BR5" s="1820"/>
      <c r="BS5" s="1820"/>
      <c r="BT5" s="1820"/>
      <c r="BU5" s="1820"/>
      <c r="BV5" s="1824" t="str">
        <f>IF('INGRESO DE DATOS'!AH145&lt;&gt;"",'INGRESO DE DATOS'!AH145,"")</f>
        <v/>
      </c>
      <c r="BW5" s="1825"/>
      <c r="BX5" s="1825"/>
      <c r="BY5" s="1825"/>
      <c r="BZ5" s="1825"/>
      <c r="CA5" s="1825"/>
      <c r="CB5" s="1825"/>
      <c r="CC5" s="1825"/>
      <c r="CD5" s="1825"/>
      <c r="CE5" s="1825"/>
      <c r="CF5" s="1826"/>
      <c r="CG5" s="1835" t="str">
        <f>IF('INGRESO DE DATOS'!AH146&lt;&gt;"",'INGRESO DE DATOS'!AH146,"")</f>
        <v/>
      </c>
      <c r="CH5" s="1835"/>
      <c r="CI5" s="1835"/>
      <c r="CJ5" s="1835"/>
      <c r="CK5" s="1835"/>
      <c r="CL5" s="1835"/>
      <c r="CM5" s="1835"/>
      <c r="CN5" s="1835"/>
      <c r="CO5" s="1835"/>
      <c r="CP5" s="1835"/>
      <c r="CQ5" s="1835"/>
      <c r="CR5" s="1836"/>
    </row>
    <row r="6" spans="2:143" ht="5.25" customHeight="1" x14ac:dyDescent="0.2">
      <c r="B6" s="663"/>
      <c r="C6" s="664"/>
      <c r="D6" s="664"/>
      <c r="E6" s="664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70"/>
      <c r="BW6" s="670"/>
      <c r="BX6" s="670"/>
      <c r="BY6" s="670"/>
      <c r="BZ6" s="670"/>
      <c r="CA6" s="670"/>
      <c r="CB6" s="670"/>
      <c r="CC6" s="660"/>
      <c r="CD6" s="660"/>
      <c r="CE6" s="660"/>
      <c r="CF6" s="660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2"/>
    </row>
    <row r="7" spans="2:143" x14ac:dyDescent="0.2">
      <c r="B7" s="665"/>
      <c r="C7" s="673" t="s">
        <v>29</v>
      </c>
      <c r="N7" s="673"/>
      <c r="O7" s="1649" t="s">
        <v>30</v>
      </c>
      <c r="P7" s="1649"/>
      <c r="Q7" s="1649"/>
      <c r="R7" s="1650"/>
      <c r="S7" s="1651"/>
      <c r="T7" s="1652"/>
      <c r="U7" s="1653" t="s">
        <v>31</v>
      </c>
      <c r="V7" s="1654"/>
      <c r="W7" s="1654"/>
      <c r="X7" s="1654"/>
      <c r="Y7" s="1654"/>
      <c r="Z7" s="1654"/>
      <c r="AA7" s="1654"/>
      <c r="AB7" s="1654"/>
      <c r="AC7" s="1654"/>
      <c r="AD7" s="1655"/>
      <c r="AE7" s="1656"/>
      <c r="AF7" s="1657"/>
      <c r="AG7" s="1653" t="s">
        <v>32</v>
      </c>
      <c r="AH7" s="1654"/>
      <c r="AI7" s="1654"/>
      <c r="AJ7" s="1654"/>
      <c r="AK7" s="1654"/>
      <c r="AL7" s="1654"/>
      <c r="AM7" s="1654"/>
      <c r="AN7" s="1654"/>
      <c r="AO7" s="1654"/>
      <c r="AP7" s="1655"/>
      <c r="AQ7" s="1651"/>
      <c r="AR7" s="1652"/>
      <c r="AS7" s="1653" t="s">
        <v>33</v>
      </c>
      <c r="AT7" s="1654"/>
      <c r="AU7" s="1654"/>
      <c r="AV7" s="1654"/>
      <c r="AW7" s="1654"/>
      <c r="AX7" s="1655"/>
      <c r="AY7" s="1658" t="s">
        <v>97</v>
      </c>
      <c r="AZ7" s="1659"/>
      <c r="BA7" s="1653" t="s">
        <v>34</v>
      </c>
      <c r="BB7" s="1654"/>
      <c r="BC7" s="1654"/>
      <c r="BD7" s="1654"/>
      <c r="BE7" s="1654"/>
      <c r="BF7" s="1654"/>
      <c r="BG7" s="1654"/>
      <c r="BH7" s="1654"/>
      <c r="BI7" s="1654"/>
      <c r="BJ7" s="1654"/>
      <c r="BK7" s="1654"/>
      <c r="BL7" s="1654"/>
      <c r="BM7" s="1654"/>
      <c r="BN7" s="1654"/>
      <c r="BO7" s="1655"/>
      <c r="BP7" s="1656"/>
      <c r="BQ7" s="1657"/>
      <c r="BR7" s="1653" t="s">
        <v>35</v>
      </c>
      <c r="BS7" s="1654"/>
      <c r="BT7" s="1654"/>
      <c r="BU7" s="1654"/>
      <c r="BV7" s="1654"/>
      <c r="BW7" s="1654"/>
      <c r="BX7" s="1655"/>
      <c r="BY7" s="1656"/>
      <c r="BZ7" s="1657"/>
      <c r="CA7" s="1653" t="s">
        <v>36</v>
      </c>
      <c r="CB7" s="1654"/>
      <c r="CC7" s="1654"/>
      <c r="CD7" s="1654"/>
      <c r="CE7" s="1654"/>
      <c r="CF7" s="1655"/>
      <c r="CG7" s="1656"/>
      <c r="CH7" s="1657"/>
      <c r="CI7" s="1653" t="s">
        <v>37</v>
      </c>
      <c r="CJ7" s="1654"/>
      <c r="CK7" s="1654"/>
      <c r="CL7" s="1654"/>
      <c r="CM7" s="1654"/>
      <c r="CN7" s="1655"/>
      <c r="CO7" s="1651" t="s">
        <v>97</v>
      </c>
      <c r="CP7" s="1652"/>
      <c r="CR7" s="674"/>
    </row>
    <row r="8" spans="2:143" ht="8.25" customHeight="1" x14ac:dyDescent="0.2">
      <c r="B8" s="665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Q8" s="673"/>
      <c r="AR8" s="673"/>
      <c r="AS8" s="673"/>
      <c r="AV8" s="673"/>
      <c r="AW8" s="673"/>
      <c r="AX8" s="673"/>
      <c r="AY8" s="673"/>
      <c r="AZ8" s="673"/>
      <c r="BA8" s="673"/>
      <c r="BB8" s="673"/>
      <c r="BD8" s="673"/>
      <c r="BE8" s="673"/>
      <c r="BF8" s="673"/>
      <c r="BG8" s="673"/>
      <c r="BH8" s="673"/>
      <c r="BI8" s="673"/>
      <c r="BJ8" s="673"/>
      <c r="BK8" s="673"/>
      <c r="BN8" s="673"/>
      <c r="BO8" s="673"/>
      <c r="BP8" s="673"/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3"/>
      <c r="CF8" s="673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R8" s="674"/>
    </row>
    <row r="9" spans="2:143" s="676" customFormat="1" x14ac:dyDescent="0.2">
      <c r="B9" s="675"/>
      <c r="D9" s="673" t="s">
        <v>78</v>
      </c>
      <c r="F9" s="1651"/>
      <c r="G9" s="1652"/>
      <c r="J9" s="673" t="s">
        <v>79</v>
      </c>
      <c r="L9" s="1827"/>
      <c r="M9" s="1828"/>
      <c r="Q9" s="673" t="s">
        <v>38</v>
      </c>
      <c r="R9" s="673"/>
      <c r="S9" s="1827"/>
      <c r="T9" s="1828"/>
      <c r="U9" s="673"/>
      <c r="W9" s="673" t="s">
        <v>39</v>
      </c>
      <c r="X9" s="673"/>
      <c r="Y9" s="1827"/>
      <c r="Z9" s="1828"/>
      <c r="AB9" s="673"/>
      <c r="AC9" s="673" t="s">
        <v>40</v>
      </c>
      <c r="AD9" s="673"/>
      <c r="AE9" s="677"/>
      <c r="AF9" s="678"/>
      <c r="AL9" s="673" t="s">
        <v>41</v>
      </c>
      <c r="AM9" s="673"/>
      <c r="AN9" s="677"/>
      <c r="AO9" s="678"/>
      <c r="AT9" s="673" t="s">
        <v>42</v>
      </c>
      <c r="AU9" s="673"/>
      <c r="AV9" s="1827"/>
      <c r="AW9" s="1828"/>
      <c r="BB9" s="673" t="s">
        <v>43</v>
      </c>
      <c r="BC9" s="673"/>
      <c r="BD9" s="1827"/>
      <c r="BE9" s="1828"/>
      <c r="BH9" s="673" t="s">
        <v>301</v>
      </c>
      <c r="BI9" s="673"/>
      <c r="BJ9" s="1827"/>
      <c r="BK9" s="1828"/>
      <c r="BO9" s="673" t="s">
        <v>302</v>
      </c>
      <c r="BP9" s="673"/>
      <c r="BQ9" s="1827"/>
      <c r="BR9" s="1828"/>
      <c r="BS9" s="673"/>
      <c r="BU9" s="673" t="s">
        <v>44</v>
      </c>
      <c r="BV9" s="673"/>
      <c r="BW9" s="1854" t="s">
        <v>97</v>
      </c>
      <c r="BX9" s="1855"/>
      <c r="BY9" s="673"/>
      <c r="BZ9" s="673"/>
      <c r="CA9" s="673"/>
      <c r="CB9" s="673"/>
      <c r="CC9" s="673"/>
      <c r="CD9" s="673" t="s">
        <v>45</v>
      </c>
      <c r="CE9" s="673"/>
      <c r="CF9" s="1827"/>
      <c r="CG9" s="1828"/>
      <c r="CH9" s="673"/>
      <c r="CI9" s="673"/>
      <c r="CJ9" s="673"/>
      <c r="CK9" s="673"/>
      <c r="CL9" s="673"/>
      <c r="CM9" s="673" t="s">
        <v>46</v>
      </c>
      <c r="CN9" s="673"/>
      <c r="CO9" s="1827"/>
      <c r="CP9" s="1828"/>
      <c r="CR9" s="679"/>
    </row>
    <row r="10" spans="2:143" ht="6" customHeight="1" x14ac:dyDescent="0.2">
      <c r="B10" s="665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80"/>
      <c r="AT10" s="673"/>
      <c r="AU10" s="673"/>
      <c r="AV10" s="673"/>
      <c r="AW10" s="673"/>
      <c r="AX10" s="673"/>
      <c r="AY10" s="673"/>
      <c r="AZ10" s="673"/>
      <c r="BA10" s="673"/>
      <c r="BB10" s="673"/>
      <c r="BC10" s="673"/>
      <c r="BD10" s="673"/>
      <c r="BE10" s="673"/>
      <c r="BF10" s="673"/>
      <c r="BG10" s="673"/>
      <c r="BH10" s="673"/>
      <c r="BI10" s="673"/>
      <c r="BJ10" s="673"/>
      <c r="BK10" s="673"/>
      <c r="BL10" s="673"/>
      <c r="BM10" s="673"/>
      <c r="BN10" s="673"/>
      <c r="BO10" s="673"/>
      <c r="BP10" s="673"/>
      <c r="BQ10" s="673"/>
      <c r="BR10" s="673"/>
      <c r="BS10" s="673"/>
      <c r="BT10" s="673"/>
      <c r="BU10" s="673"/>
      <c r="BV10" s="673"/>
      <c r="BW10" s="673"/>
      <c r="BX10" s="673"/>
      <c r="BY10" s="673"/>
      <c r="BZ10" s="673"/>
      <c r="CA10" s="673"/>
      <c r="CB10" s="673"/>
      <c r="CC10" s="673"/>
      <c r="CD10" s="673"/>
      <c r="CE10" s="673"/>
      <c r="CF10" s="673"/>
      <c r="CG10" s="673"/>
      <c r="CH10" s="673"/>
      <c r="CI10" s="673"/>
      <c r="CJ10" s="673"/>
      <c r="CK10" s="673"/>
      <c r="CL10" s="673"/>
      <c r="CM10" s="673"/>
      <c r="CN10" s="673"/>
      <c r="CO10" s="673"/>
      <c r="CP10" s="673"/>
      <c r="CR10" s="674"/>
    </row>
    <row r="11" spans="2:143" s="673" customFormat="1" ht="17.25" customHeight="1" x14ac:dyDescent="0.2">
      <c r="B11" s="1667" t="s">
        <v>47</v>
      </c>
      <c r="C11" s="1668"/>
      <c r="D11" s="1668"/>
      <c r="E11" s="1668"/>
      <c r="F11" s="1668" t="s">
        <v>48</v>
      </c>
      <c r="G11" s="1668"/>
      <c r="H11" s="1668"/>
      <c r="I11" s="1668"/>
      <c r="J11" s="1668"/>
      <c r="K11" s="1668"/>
      <c r="L11" s="1662" t="s">
        <v>5</v>
      </c>
      <c r="M11" s="1662"/>
      <c r="N11" s="1662"/>
      <c r="O11" s="1662"/>
      <c r="P11" s="1662"/>
      <c r="Q11" s="1662" t="s">
        <v>49</v>
      </c>
      <c r="R11" s="1662"/>
      <c r="S11" s="1662"/>
      <c r="T11" s="1662"/>
      <c r="U11" s="1662"/>
      <c r="V11" s="1662"/>
      <c r="W11" s="1674" t="s">
        <v>89</v>
      </c>
      <c r="X11" s="1675"/>
      <c r="Y11" s="1675"/>
      <c r="Z11" s="1675"/>
      <c r="AA11" s="1675"/>
      <c r="AB11" s="1676"/>
      <c r="AC11" s="1674" t="s">
        <v>53</v>
      </c>
      <c r="AD11" s="1675"/>
      <c r="AE11" s="1675"/>
      <c r="AF11" s="1675"/>
      <c r="AG11" s="1675"/>
      <c r="AH11" s="1675"/>
      <c r="AI11" s="1676"/>
      <c r="AJ11" s="1677" t="s">
        <v>92</v>
      </c>
      <c r="AK11" s="1678"/>
      <c r="AL11" s="1678"/>
      <c r="AM11" s="1678"/>
      <c r="AN11" s="1678"/>
      <c r="AO11" s="1678"/>
      <c r="AP11" s="1679"/>
      <c r="AQ11" s="1665" t="s">
        <v>50</v>
      </c>
      <c r="AR11" s="1665"/>
      <c r="AS11" s="1665"/>
      <c r="AT11" s="1665"/>
      <c r="AU11" s="1665"/>
      <c r="AV11" s="1666"/>
      <c r="AW11" s="1667" t="s">
        <v>47</v>
      </c>
      <c r="AX11" s="1668"/>
      <c r="AY11" s="1668"/>
      <c r="AZ11" s="1668"/>
      <c r="BA11" s="1668" t="s">
        <v>48</v>
      </c>
      <c r="BB11" s="1668"/>
      <c r="BC11" s="1668"/>
      <c r="BD11" s="1668"/>
      <c r="BE11" s="1668"/>
      <c r="BF11" s="1668"/>
      <c r="BG11" s="1662" t="s">
        <v>5</v>
      </c>
      <c r="BH11" s="1662"/>
      <c r="BI11" s="1662"/>
      <c r="BJ11" s="1662"/>
      <c r="BK11" s="1662"/>
      <c r="BL11" s="1662" t="s">
        <v>49</v>
      </c>
      <c r="BM11" s="1662"/>
      <c r="BN11" s="1662"/>
      <c r="BO11" s="1662"/>
      <c r="BP11" s="1662"/>
      <c r="BQ11" s="1662"/>
      <c r="BR11" s="1674" t="s">
        <v>89</v>
      </c>
      <c r="BS11" s="1675"/>
      <c r="BT11" s="1675"/>
      <c r="BU11" s="1675"/>
      <c r="BV11" s="1675"/>
      <c r="BW11" s="1676"/>
      <c r="BX11" s="1674" t="s">
        <v>53</v>
      </c>
      <c r="BY11" s="1675"/>
      <c r="BZ11" s="1675"/>
      <c r="CA11" s="1675"/>
      <c r="CB11" s="1675"/>
      <c r="CC11" s="1675"/>
      <c r="CD11" s="1676"/>
      <c r="CE11" s="1677" t="s">
        <v>92</v>
      </c>
      <c r="CF11" s="1678"/>
      <c r="CG11" s="1678"/>
      <c r="CH11" s="1678"/>
      <c r="CI11" s="1678"/>
      <c r="CJ11" s="1678"/>
      <c r="CK11" s="1679"/>
      <c r="CL11" s="1680" t="s">
        <v>50</v>
      </c>
      <c r="CM11" s="1681"/>
      <c r="CN11" s="1681"/>
      <c r="CO11" s="1681"/>
      <c r="CP11" s="1681"/>
      <c r="CQ11" s="1681"/>
      <c r="CR11" s="1682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2"/>
      <c r="DJ11" s="682"/>
      <c r="DK11" s="682"/>
      <c r="DL11" s="682"/>
      <c r="DM11" s="682"/>
      <c r="DN11" s="682"/>
      <c r="DO11" s="682"/>
      <c r="DP11" s="682"/>
      <c r="DQ11" s="682"/>
      <c r="DR11" s="682"/>
      <c r="DS11" s="682"/>
      <c r="DT11" s="682"/>
      <c r="DU11" s="682"/>
      <c r="DV11" s="682"/>
      <c r="DW11" s="682"/>
      <c r="DX11" s="682"/>
      <c r="DY11" s="682"/>
      <c r="DZ11" s="682"/>
      <c r="EA11" s="682"/>
      <c r="EB11" s="682"/>
      <c r="EC11" s="682"/>
      <c r="ED11" s="682"/>
      <c r="EE11" s="682"/>
      <c r="EF11" s="682"/>
      <c r="EG11" s="682"/>
      <c r="EH11" s="682"/>
      <c r="EI11" s="682"/>
      <c r="EJ11" s="682"/>
      <c r="EK11" s="682"/>
      <c r="EL11" s="682"/>
      <c r="EM11" s="682"/>
    </row>
    <row r="12" spans="2:143" ht="12.75" customHeight="1" x14ac:dyDescent="0.2">
      <c r="B12" s="1706"/>
      <c r="C12" s="1670"/>
      <c r="D12" s="1670"/>
      <c r="E12" s="1670"/>
      <c r="F12" s="1670"/>
      <c r="G12" s="1670"/>
      <c r="H12" s="1670"/>
      <c r="I12" s="1670"/>
      <c r="J12" s="1670"/>
      <c r="K12" s="1670"/>
      <c r="L12" s="1663"/>
      <c r="M12" s="1663"/>
      <c r="N12" s="1663"/>
      <c r="O12" s="1663"/>
      <c r="P12" s="1663"/>
      <c r="Q12" s="1663"/>
      <c r="R12" s="1663"/>
      <c r="S12" s="1663"/>
      <c r="T12" s="1663"/>
      <c r="U12" s="1663"/>
      <c r="V12" s="1663"/>
      <c r="W12" s="683"/>
      <c r="X12" s="1747" t="s">
        <v>90</v>
      </c>
      <c r="Y12" s="1747"/>
      <c r="Z12" s="1747"/>
      <c r="AA12" s="1747"/>
      <c r="AB12" s="684"/>
      <c r="AC12" s="683"/>
      <c r="AD12" s="1703"/>
      <c r="AE12" s="1703"/>
      <c r="AF12" s="1703"/>
      <c r="AG12" s="1703"/>
      <c r="AH12" s="1703"/>
      <c r="AI12" s="684"/>
      <c r="AJ12" s="683"/>
      <c r="AK12" s="1703" t="s">
        <v>90</v>
      </c>
      <c r="AL12" s="1703"/>
      <c r="AM12" s="1703"/>
      <c r="AN12" s="1703"/>
      <c r="AO12" s="1703"/>
      <c r="AP12" s="684"/>
      <c r="AQ12" s="685" t="s">
        <v>51</v>
      </c>
      <c r="AR12" s="686"/>
      <c r="AS12" s="1870" t="s">
        <v>90</v>
      </c>
      <c r="AT12" s="1870"/>
      <c r="AU12" s="1870"/>
      <c r="AV12" s="1871"/>
      <c r="AW12" s="1669"/>
      <c r="AX12" s="1670"/>
      <c r="AY12" s="1670"/>
      <c r="AZ12" s="1670"/>
      <c r="BA12" s="1670"/>
      <c r="BB12" s="1670"/>
      <c r="BC12" s="1670"/>
      <c r="BD12" s="1670"/>
      <c r="BE12" s="1670"/>
      <c r="BF12" s="1670"/>
      <c r="BG12" s="1663"/>
      <c r="BH12" s="1663"/>
      <c r="BI12" s="1663"/>
      <c r="BJ12" s="1663"/>
      <c r="BK12" s="1663"/>
      <c r="BL12" s="1663"/>
      <c r="BM12" s="1663"/>
      <c r="BN12" s="1663"/>
      <c r="BO12" s="1663"/>
      <c r="BP12" s="1663"/>
      <c r="BQ12" s="1663"/>
      <c r="BR12" s="683"/>
      <c r="BS12" s="1703" t="s">
        <v>90</v>
      </c>
      <c r="BT12" s="1703"/>
      <c r="BU12" s="1703"/>
      <c r="BV12" s="1703"/>
      <c r="BW12" s="684"/>
      <c r="BX12" s="683"/>
      <c r="BY12" s="1703"/>
      <c r="BZ12" s="1703"/>
      <c r="CA12" s="1703"/>
      <c r="CB12" s="1703"/>
      <c r="CC12" s="1703"/>
      <c r="CD12" s="684"/>
      <c r="CE12" s="683"/>
      <c r="CF12" s="1703" t="s">
        <v>90</v>
      </c>
      <c r="CG12" s="1703"/>
      <c r="CH12" s="1703"/>
      <c r="CI12" s="1703"/>
      <c r="CJ12" s="1703"/>
      <c r="CK12" s="684"/>
      <c r="CL12" s="687" t="s">
        <v>51</v>
      </c>
      <c r="CM12" s="688"/>
      <c r="CN12" s="689"/>
      <c r="CO12" s="1870" t="s">
        <v>90</v>
      </c>
      <c r="CP12" s="1870"/>
      <c r="CQ12" s="1870"/>
      <c r="CR12" s="1871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682"/>
      <c r="DT12" s="682"/>
      <c r="DU12" s="682"/>
      <c r="DV12" s="682"/>
      <c r="DW12" s="682"/>
      <c r="DX12" s="682"/>
      <c r="DY12" s="682"/>
      <c r="DZ12" s="682"/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</row>
    <row r="13" spans="2:143" ht="3" customHeight="1" thickBot="1" x14ac:dyDescent="0.25">
      <c r="B13" s="1671"/>
      <c r="C13" s="1672"/>
      <c r="D13" s="1672"/>
      <c r="E13" s="1672"/>
      <c r="F13" s="1672"/>
      <c r="G13" s="1672"/>
      <c r="H13" s="1672"/>
      <c r="I13" s="1672"/>
      <c r="J13" s="1672"/>
      <c r="K13" s="1672"/>
      <c r="L13" s="1664"/>
      <c r="M13" s="1664"/>
      <c r="N13" s="1664"/>
      <c r="O13" s="1664"/>
      <c r="P13" s="1664"/>
      <c r="Q13" s="1664"/>
      <c r="R13" s="1664"/>
      <c r="S13" s="1664"/>
      <c r="T13" s="1664"/>
      <c r="U13" s="1664"/>
      <c r="V13" s="1664"/>
      <c r="W13" s="690"/>
      <c r="X13" s="691"/>
      <c r="Y13" s="691"/>
      <c r="Z13" s="691"/>
      <c r="AA13" s="691"/>
      <c r="AB13" s="692"/>
      <c r="AC13" s="690"/>
      <c r="AD13" s="691"/>
      <c r="AE13" s="691"/>
      <c r="AF13" s="691"/>
      <c r="AG13" s="691"/>
      <c r="AH13" s="691"/>
      <c r="AI13" s="692"/>
      <c r="AJ13" s="690"/>
      <c r="AK13" s="691"/>
      <c r="AL13" s="691"/>
      <c r="AM13" s="691"/>
      <c r="AN13" s="691"/>
      <c r="AO13" s="691"/>
      <c r="AP13" s="692"/>
      <c r="AQ13" s="1700"/>
      <c r="AR13" s="1701"/>
      <c r="AS13" s="1701"/>
      <c r="AT13" s="1701"/>
      <c r="AU13" s="1701"/>
      <c r="AV13" s="1702"/>
      <c r="AW13" s="1671"/>
      <c r="AX13" s="1672"/>
      <c r="AY13" s="1672"/>
      <c r="AZ13" s="1672"/>
      <c r="BA13" s="1672"/>
      <c r="BB13" s="1672"/>
      <c r="BC13" s="1672"/>
      <c r="BD13" s="1672"/>
      <c r="BE13" s="1672"/>
      <c r="BF13" s="1672"/>
      <c r="BG13" s="1664"/>
      <c r="BH13" s="1664"/>
      <c r="BI13" s="1664"/>
      <c r="BJ13" s="1664"/>
      <c r="BK13" s="1664"/>
      <c r="BL13" s="1664"/>
      <c r="BM13" s="1664"/>
      <c r="BN13" s="1664"/>
      <c r="BO13" s="1664"/>
      <c r="BP13" s="1664"/>
      <c r="BQ13" s="1664"/>
      <c r="BR13" s="690"/>
      <c r="BS13" s="691"/>
      <c r="BT13" s="691"/>
      <c r="BU13" s="691"/>
      <c r="BV13" s="691"/>
      <c r="BW13" s="692"/>
      <c r="BX13" s="690"/>
      <c r="BY13" s="691"/>
      <c r="BZ13" s="691"/>
      <c r="CA13" s="691"/>
      <c r="CB13" s="691"/>
      <c r="CC13" s="691"/>
      <c r="CD13" s="692"/>
      <c r="CE13" s="690"/>
      <c r="CF13" s="691"/>
      <c r="CG13" s="691"/>
      <c r="CH13" s="691"/>
      <c r="CI13" s="691"/>
      <c r="CJ13" s="691"/>
      <c r="CK13" s="692"/>
      <c r="CL13" s="1700"/>
      <c r="CM13" s="1701"/>
      <c r="CN13" s="1701"/>
      <c r="CO13" s="1701"/>
      <c r="CP13" s="1701"/>
      <c r="CQ13" s="1701"/>
      <c r="CR13" s="693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  <c r="DD13" s="681"/>
      <c r="DE13" s="681"/>
      <c r="DF13" s="681"/>
      <c r="DG13" s="681"/>
      <c r="DH13" s="681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682"/>
      <c r="DT13" s="682"/>
      <c r="DU13" s="682"/>
      <c r="DV13" s="682"/>
      <c r="DW13" s="682"/>
      <c r="DX13" s="682"/>
      <c r="DY13" s="682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</row>
    <row r="14" spans="2:143" ht="15.95" customHeight="1" thickTop="1" thickBot="1" x14ac:dyDescent="0.3">
      <c r="B14" s="1698">
        <v>1</v>
      </c>
      <c r="C14" s="1699"/>
      <c r="D14" s="1699"/>
      <c r="E14" s="1699"/>
      <c r="F14" s="1725" t="s">
        <v>52</v>
      </c>
      <c r="G14" s="1726"/>
      <c r="H14" s="1726"/>
      <c r="I14" s="1726"/>
      <c r="J14" s="1726"/>
      <c r="K14" s="1727"/>
      <c r="L14" s="1695"/>
      <c r="M14" s="1696"/>
      <c r="N14" s="1696"/>
      <c r="O14" s="1696"/>
      <c r="P14" s="1728"/>
      <c r="Q14" s="1721" t="str">
        <f>IF('INGRESO DE DATOS'!AG151&lt;&gt;"",'INGRESO DE DATOS'!AG151,"")</f>
        <v/>
      </c>
      <c r="R14" s="1722"/>
      <c r="S14" s="1722"/>
      <c r="T14" s="1722"/>
      <c r="U14" s="1722"/>
      <c r="V14" s="1723"/>
      <c r="W14" s="1707" t="str">
        <f>IF('INGRESO DE DATOS'!AH151&lt;&gt;"",'INGRESO DE DATOS'!AH151,"")</f>
        <v/>
      </c>
      <c r="X14" s="1708"/>
      <c r="Y14" s="1708"/>
      <c r="Z14" s="1708"/>
      <c r="AA14" s="1708"/>
      <c r="AB14" s="1709"/>
      <c r="AC14" s="1689"/>
      <c r="AD14" s="1690"/>
      <c r="AE14" s="1690"/>
      <c r="AF14" s="1690"/>
      <c r="AG14" s="1690"/>
      <c r="AH14" s="1690"/>
      <c r="AI14" s="1691"/>
      <c r="AJ14" s="1707" t="str">
        <f t="shared" ref="AJ14:AJ19" si="0">IF(W14="","",W14)</f>
        <v/>
      </c>
      <c r="AK14" s="1708"/>
      <c r="AL14" s="1708"/>
      <c r="AM14" s="1708"/>
      <c r="AN14" s="1708"/>
      <c r="AO14" s="1708"/>
      <c r="AP14" s="1709"/>
      <c r="AQ14" s="1724" t="str">
        <f t="shared" ref="AQ14:AQ19" si="1">IF(Q14="","",IF(Q14&lt;&gt;0,IF(Q14="N.D","N.D",(AJ14*VLOOKUP(Q14,$CZ$14:$DQ$30,10,FALSE)))))</f>
        <v/>
      </c>
      <c r="AR14" s="1696"/>
      <c r="AS14" s="1696"/>
      <c r="AT14" s="1696"/>
      <c r="AU14" s="1696"/>
      <c r="AV14" s="1697"/>
      <c r="AW14" s="1698">
        <v>23</v>
      </c>
      <c r="AX14" s="1699"/>
      <c r="AY14" s="1699"/>
      <c r="AZ14" s="1699"/>
      <c r="BA14" s="1725" t="s">
        <v>52</v>
      </c>
      <c r="BB14" s="1726"/>
      <c r="BC14" s="1726"/>
      <c r="BD14" s="1726"/>
      <c r="BE14" s="1726"/>
      <c r="BF14" s="1727"/>
      <c r="BG14" s="1695"/>
      <c r="BH14" s="1696"/>
      <c r="BI14" s="1696"/>
      <c r="BJ14" s="1696"/>
      <c r="BK14" s="1728"/>
      <c r="BL14" s="1721" t="str">
        <f>IF('INGRESO DE DATOS'!AG177&lt;&gt;"",'INGRESO DE DATOS'!AG177,"")</f>
        <v/>
      </c>
      <c r="BM14" s="1722"/>
      <c r="BN14" s="1722"/>
      <c r="BO14" s="1722"/>
      <c r="BP14" s="1722"/>
      <c r="BQ14" s="1723"/>
      <c r="BR14" s="1707" t="str">
        <f>IF('INGRESO DE DATOS'!AH177&lt;&gt;"",'INGRESO DE DATOS'!AH177,"")</f>
        <v/>
      </c>
      <c r="BS14" s="1708"/>
      <c r="BT14" s="1708"/>
      <c r="BU14" s="1708"/>
      <c r="BV14" s="1708"/>
      <c r="BW14" s="1709"/>
      <c r="BX14" s="1689"/>
      <c r="BY14" s="1690"/>
      <c r="BZ14" s="1690"/>
      <c r="CA14" s="1690"/>
      <c r="CB14" s="1690"/>
      <c r="CC14" s="1690"/>
      <c r="CD14" s="1691"/>
      <c r="CE14" s="1707" t="str">
        <f>IF(BR14="","",BR14)</f>
        <v/>
      </c>
      <c r="CF14" s="1708"/>
      <c r="CG14" s="1708"/>
      <c r="CH14" s="1708"/>
      <c r="CI14" s="1708"/>
      <c r="CJ14" s="1708"/>
      <c r="CK14" s="1709"/>
      <c r="CL14" s="1724" t="str">
        <f>IF(BL14="","",IF(BL14&lt;&gt;0,IF(BL14="N.D","N.D",(BR14*VLOOKUP(BL14,$CZ$14:$DQ$30,10,FALSE)))))</f>
        <v/>
      </c>
      <c r="CM14" s="1696"/>
      <c r="CN14" s="1696"/>
      <c r="CO14" s="1696"/>
      <c r="CP14" s="1696"/>
      <c r="CQ14" s="1696"/>
      <c r="CR14" s="1697"/>
      <c r="CS14" s="681"/>
      <c r="CT14" s="681"/>
      <c r="CU14" s="681"/>
      <c r="CV14" s="681"/>
      <c r="CW14" s="681"/>
      <c r="CX14" s="681"/>
      <c r="CY14" s="681"/>
      <c r="CZ14" s="1837" t="s">
        <v>307</v>
      </c>
      <c r="DA14" s="1837"/>
      <c r="DB14" s="1837"/>
      <c r="DC14" s="1837"/>
      <c r="DD14" s="1837"/>
      <c r="DE14" s="1837"/>
      <c r="DF14" s="1837"/>
      <c r="DG14" s="1837"/>
      <c r="DH14" s="1837"/>
      <c r="DI14" s="1842">
        <v>2500</v>
      </c>
      <c r="DJ14" s="1842"/>
      <c r="DK14" s="1842"/>
      <c r="DL14" s="1842"/>
      <c r="DM14" s="1842"/>
      <c r="DN14" s="1842"/>
      <c r="DO14" s="1842"/>
      <c r="DP14" s="1842"/>
      <c r="DQ14" s="1842"/>
      <c r="DR14" s="682"/>
      <c r="DS14" s="682"/>
      <c r="DT14" s="682"/>
      <c r="DU14" s="682"/>
      <c r="DV14" s="682"/>
      <c r="DW14" s="682"/>
      <c r="DX14" s="682"/>
      <c r="DY14" s="682"/>
      <c r="DZ14" s="682"/>
      <c r="EA14" s="682"/>
      <c r="EB14" s="682"/>
      <c r="EC14" s="682"/>
      <c r="ED14" s="682"/>
      <c r="EE14" s="682"/>
      <c r="EF14" s="682"/>
      <c r="EG14" s="682"/>
      <c r="EH14" s="682"/>
      <c r="EI14" s="682"/>
      <c r="EJ14" s="682"/>
      <c r="EK14" s="682"/>
      <c r="EL14" s="682"/>
      <c r="EM14" s="682"/>
    </row>
    <row r="15" spans="2:143" ht="15.95" customHeight="1" thickTop="1" thickBot="1" x14ac:dyDescent="0.3">
      <c r="B15" s="1660">
        <v>2</v>
      </c>
      <c r="C15" s="1661"/>
      <c r="D15" s="1661"/>
      <c r="E15" s="1661"/>
      <c r="F15" s="1716" t="str">
        <f>IF('INGRESO DE DATOS'!A152&lt;&gt;"",'INGRESO DE DATOS'!A152,"")</f>
        <v/>
      </c>
      <c r="G15" s="1717"/>
      <c r="H15" s="1717"/>
      <c r="I15" s="1717"/>
      <c r="J15" s="1717"/>
      <c r="K15" s="1718"/>
      <c r="L15" s="1686"/>
      <c r="M15" s="1687"/>
      <c r="N15" s="1687"/>
      <c r="O15" s="1687"/>
      <c r="P15" s="1729"/>
      <c r="Q15" s="1716" t="str">
        <f>IF('INGRESO DE DATOS'!AG152&lt;&gt;"",'INGRESO DE DATOS'!AG152,"")</f>
        <v/>
      </c>
      <c r="R15" s="1717"/>
      <c r="S15" s="1717"/>
      <c r="T15" s="1717"/>
      <c r="U15" s="1717"/>
      <c r="V15" s="1718"/>
      <c r="W15" s="1683" t="str">
        <f>IF('INGRESO DE DATOS'!AH152&lt;&gt;"",'INGRESO DE DATOS'!AH152,"")</f>
        <v/>
      </c>
      <c r="X15" s="1684"/>
      <c r="Y15" s="1684"/>
      <c r="Z15" s="1684"/>
      <c r="AA15" s="1684"/>
      <c r="AB15" s="1685"/>
      <c r="AC15" s="1692"/>
      <c r="AD15" s="1693"/>
      <c r="AE15" s="1693"/>
      <c r="AF15" s="1693"/>
      <c r="AG15" s="1693"/>
      <c r="AH15" s="1693"/>
      <c r="AI15" s="1694"/>
      <c r="AJ15" s="1683" t="str">
        <f t="shared" si="0"/>
        <v/>
      </c>
      <c r="AK15" s="1684"/>
      <c r="AL15" s="1684"/>
      <c r="AM15" s="1684"/>
      <c r="AN15" s="1684"/>
      <c r="AO15" s="1684"/>
      <c r="AP15" s="1685"/>
      <c r="AQ15" s="1730" t="str">
        <f t="shared" si="1"/>
        <v/>
      </c>
      <c r="AR15" s="1687"/>
      <c r="AS15" s="1687"/>
      <c r="AT15" s="1687"/>
      <c r="AU15" s="1687"/>
      <c r="AV15" s="1688"/>
      <c r="AW15" s="1660">
        <v>24</v>
      </c>
      <c r="AX15" s="1661"/>
      <c r="AY15" s="1661"/>
      <c r="AZ15" s="1661"/>
      <c r="BA15" s="1716" t="str">
        <f>IF('INGRESO DE DATOS'!A178&lt;&gt;"",'INGRESO DE DATOS'!A178,"")</f>
        <v/>
      </c>
      <c r="BB15" s="1717"/>
      <c r="BC15" s="1717"/>
      <c r="BD15" s="1717"/>
      <c r="BE15" s="1717"/>
      <c r="BF15" s="1718"/>
      <c r="BG15" s="1686"/>
      <c r="BH15" s="1687"/>
      <c r="BI15" s="1687"/>
      <c r="BJ15" s="1687"/>
      <c r="BK15" s="1729"/>
      <c r="BL15" s="1716" t="str">
        <f>IF('INGRESO DE DATOS'!AG178&lt;&gt;"",'INGRESO DE DATOS'!AG178,"")</f>
        <v/>
      </c>
      <c r="BM15" s="1717"/>
      <c r="BN15" s="1717"/>
      <c r="BO15" s="1717"/>
      <c r="BP15" s="1717"/>
      <c r="BQ15" s="1718"/>
      <c r="BR15" s="1683" t="str">
        <f>IF('INGRESO DE DATOS'!AH178&lt;&gt;"",'INGRESO DE DATOS'!AH178,"")</f>
        <v/>
      </c>
      <c r="BS15" s="1684"/>
      <c r="BT15" s="1684"/>
      <c r="BU15" s="1684"/>
      <c r="BV15" s="1684"/>
      <c r="BW15" s="1685"/>
      <c r="BX15" s="1692"/>
      <c r="BY15" s="1693"/>
      <c r="BZ15" s="1693"/>
      <c r="CA15" s="1693"/>
      <c r="CB15" s="1693"/>
      <c r="CC15" s="1693"/>
      <c r="CD15" s="1694"/>
      <c r="CE15" s="1683" t="str">
        <f>IF(BR15="","",BR15)</f>
        <v/>
      </c>
      <c r="CF15" s="1684"/>
      <c r="CG15" s="1684"/>
      <c r="CH15" s="1684"/>
      <c r="CI15" s="1684"/>
      <c r="CJ15" s="1684"/>
      <c r="CK15" s="1685"/>
      <c r="CL15" s="1730" t="str">
        <f>IF(BL15="","",IF(BL15&lt;&gt;0,IF(BL15="N.D","N.D",(BR15*VLOOKUP(BL15,$CZ$14:$DQ$30,10,FALSE)))))</f>
        <v/>
      </c>
      <c r="CM15" s="1687"/>
      <c r="CN15" s="1687"/>
      <c r="CO15" s="1687"/>
      <c r="CP15" s="1687"/>
      <c r="CQ15" s="1687"/>
      <c r="CR15" s="1688"/>
      <c r="CZ15" s="1837" t="s">
        <v>308</v>
      </c>
      <c r="DA15" s="1837"/>
      <c r="DB15" s="1837"/>
      <c r="DC15" s="1837"/>
      <c r="DD15" s="1837"/>
      <c r="DE15" s="1837"/>
      <c r="DF15" s="1837"/>
      <c r="DG15" s="1837"/>
      <c r="DH15" s="1837"/>
      <c r="DI15" s="1842">
        <v>2000</v>
      </c>
      <c r="DJ15" s="1842"/>
      <c r="DK15" s="1842"/>
      <c r="DL15" s="1842"/>
      <c r="DM15" s="1842"/>
      <c r="DN15" s="1842"/>
      <c r="DO15" s="1842"/>
      <c r="DP15" s="1842"/>
      <c r="DQ15" s="1842"/>
    </row>
    <row r="16" spans="2:143" ht="15.95" customHeight="1" thickTop="1" thickBot="1" x14ac:dyDescent="0.3">
      <c r="B16" s="1712">
        <v>3</v>
      </c>
      <c r="C16" s="1693"/>
      <c r="D16" s="1693"/>
      <c r="E16" s="1694"/>
      <c r="F16" s="1716" t="str">
        <f>IF('INGRESO DE DATOS'!A153&lt;&gt;"",'INGRESO DE DATOS'!A153,"")</f>
        <v/>
      </c>
      <c r="G16" s="1717"/>
      <c r="H16" s="1717"/>
      <c r="I16" s="1717"/>
      <c r="J16" s="1717"/>
      <c r="K16" s="1718"/>
      <c r="L16" s="1686"/>
      <c r="M16" s="1687"/>
      <c r="N16" s="1687"/>
      <c r="O16" s="1687"/>
      <c r="P16" s="1729"/>
      <c r="Q16" s="1716" t="str">
        <f>IF('INGRESO DE DATOS'!AG153&lt;&gt;"",'INGRESO DE DATOS'!AG153,"")</f>
        <v/>
      </c>
      <c r="R16" s="1717"/>
      <c r="S16" s="1717"/>
      <c r="T16" s="1717"/>
      <c r="U16" s="1717"/>
      <c r="V16" s="1718"/>
      <c r="W16" s="1683" t="str">
        <f>IF('INGRESO DE DATOS'!AH153&lt;&gt;"",'INGRESO DE DATOS'!AH153,"")</f>
        <v/>
      </c>
      <c r="X16" s="1684"/>
      <c r="Y16" s="1684"/>
      <c r="Z16" s="1684"/>
      <c r="AA16" s="1684"/>
      <c r="AB16" s="1685"/>
      <c r="AC16" s="1692"/>
      <c r="AD16" s="1693"/>
      <c r="AE16" s="1693"/>
      <c r="AF16" s="1693"/>
      <c r="AG16" s="1693"/>
      <c r="AH16" s="1693"/>
      <c r="AI16" s="1694"/>
      <c r="AJ16" s="1683" t="str">
        <f t="shared" si="0"/>
        <v/>
      </c>
      <c r="AK16" s="1684"/>
      <c r="AL16" s="1684"/>
      <c r="AM16" s="1684"/>
      <c r="AN16" s="1684"/>
      <c r="AO16" s="1684"/>
      <c r="AP16" s="1685"/>
      <c r="AQ16" s="1730" t="str">
        <f t="shared" si="1"/>
        <v/>
      </c>
      <c r="AR16" s="1687"/>
      <c r="AS16" s="1687"/>
      <c r="AT16" s="1687"/>
      <c r="AU16" s="1687"/>
      <c r="AV16" s="1688"/>
      <c r="AW16" s="1660">
        <v>25</v>
      </c>
      <c r="AX16" s="1661"/>
      <c r="AY16" s="1661"/>
      <c r="AZ16" s="1661"/>
      <c r="BA16" s="1716" t="str">
        <f>IF('INGRESO DE DATOS'!A179&lt;&gt;"",'INGRESO DE DATOS'!A179,"")</f>
        <v/>
      </c>
      <c r="BB16" s="1717"/>
      <c r="BC16" s="1717"/>
      <c r="BD16" s="1717"/>
      <c r="BE16" s="1717"/>
      <c r="BF16" s="1718"/>
      <c r="BG16" s="1686"/>
      <c r="BH16" s="1687"/>
      <c r="BI16" s="1687"/>
      <c r="BJ16" s="1687"/>
      <c r="BK16" s="1729"/>
      <c r="BL16" s="1716" t="str">
        <f>IF('INGRESO DE DATOS'!AG179&lt;&gt;"",'INGRESO DE DATOS'!AG179,"")</f>
        <v/>
      </c>
      <c r="BM16" s="1717"/>
      <c r="BN16" s="1717"/>
      <c r="BO16" s="1717"/>
      <c r="BP16" s="1717"/>
      <c r="BQ16" s="1718"/>
      <c r="BR16" s="1683" t="str">
        <f>IF('INGRESO DE DATOS'!AH179&lt;&gt;"",'INGRESO DE DATOS'!AH179,"")</f>
        <v/>
      </c>
      <c r="BS16" s="1684"/>
      <c r="BT16" s="1684"/>
      <c r="BU16" s="1684"/>
      <c r="BV16" s="1684"/>
      <c r="BW16" s="1685"/>
      <c r="BX16" s="1692"/>
      <c r="BY16" s="1693"/>
      <c r="BZ16" s="1693"/>
      <c r="CA16" s="1693"/>
      <c r="CB16" s="1693"/>
      <c r="CC16" s="1693"/>
      <c r="CD16" s="1694"/>
      <c r="CE16" s="1683" t="str">
        <f>IF(BR16="","",BR16)</f>
        <v/>
      </c>
      <c r="CF16" s="1684"/>
      <c r="CG16" s="1684"/>
      <c r="CH16" s="1684"/>
      <c r="CI16" s="1684"/>
      <c r="CJ16" s="1684"/>
      <c r="CK16" s="1685"/>
      <c r="CL16" s="1730" t="str">
        <f>IF(BL16="","",IF(BL16&lt;&gt;0,IF(BL16="N.D","N.D",(BR16*VLOOKUP(BL16,$CZ$14:$DQ$30,10,FALSE)))))</f>
        <v/>
      </c>
      <c r="CM16" s="1687"/>
      <c r="CN16" s="1687"/>
      <c r="CO16" s="1687"/>
      <c r="CP16" s="1687"/>
      <c r="CQ16" s="1687"/>
      <c r="CR16" s="1688"/>
      <c r="CZ16" s="1837" t="s">
        <v>309</v>
      </c>
      <c r="DA16" s="1837"/>
      <c r="DB16" s="1837"/>
      <c r="DC16" s="1837"/>
      <c r="DD16" s="1837"/>
      <c r="DE16" s="1837"/>
      <c r="DF16" s="1837"/>
      <c r="DG16" s="1837"/>
      <c r="DH16" s="1837"/>
      <c r="DI16" s="1842">
        <v>1500</v>
      </c>
      <c r="DJ16" s="1842"/>
      <c r="DK16" s="1842"/>
      <c r="DL16" s="1842"/>
      <c r="DM16" s="1842"/>
      <c r="DN16" s="1842"/>
      <c r="DO16" s="1842"/>
      <c r="DP16" s="1842"/>
      <c r="DQ16" s="1842"/>
    </row>
    <row r="17" spans="2:121" ht="15.95" customHeight="1" thickTop="1" thickBot="1" x14ac:dyDescent="0.3">
      <c r="B17" s="1712">
        <v>4</v>
      </c>
      <c r="C17" s="1693"/>
      <c r="D17" s="1693"/>
      <c r="E17" s="1694"/>
      <c r="F17" s="1716" t="str">
        <f>IF('INGRESO DE DATOS'!A154&lt;&gt;"",'INGRESO DE DATOS'!A154,"")</f>
        <v/>
      </c>
      <c r="G17" s="1717"/>
      <c r="H17" s="1717"/>
      <c r="I17" s="1717"/>
      <c r="J17" s="1717"/>
      <c r="K17" s="1718"/>
      <c r="L17" s="1686"/>
      <c r="M17" s="1687"/>
      <c r="N17" s="1687"/>
      <c r="O17" s="1687"/>
      <c r="P17" s="1729"/>
      <c r="Q17" s="1716" t="str">
        <f>IF('INGRESO DE DATOS'!AG154&lt;&gt;"",'INGRESO DE DATOS'!AG154,"")</f>
        <v/>
      </c>
      <c r="R17" s="1717"/>
      <c r="S17" s="1717"/>
      <c r="T17" s="1717"/>
      <c r="U17" s="1717"/>
      <c r="V17" s="1718"/>
      <c r="W17" s="1683" t="str">
        <f>IF('INGRESO DE DATOS'!AH154&lt;&gt;"",'INGRESO DE DATOS'!AH154,"")</f>
        <v/>
      </c>
      <c r="X17" s="1684"/>
      <c r="Y17" s="1684"/>
      <c r="Z17" s="1684"/>
      <c r="AA17" s="1684"/>
      <c r="AB17" s="1685"/>
      <c r="AC17" s="1692"/>
      <c r="AD17" s="1693"/>
      <c r="AE17" s="1693"/>
      <c r="AF17" s="1693"/>
      <c r="AG17" s="1693"/>
      <c r="AH17" s="1693"/>
      <c r="AI17" s="1694"/>
      <c r="AJ17" s="1683" t="str">
        <f t="shared" si="0"/>
        <v/>
      </c>
      <c r="AK17" s="1684"/>
      <c r="AL17" s="1684"/>
      <c r="AM17" s="1684"/>
      <c r="AN17" s="1684"/>
      <c r="AO17" s="1684"/>
      <c r="AP17" s="1685"/>
      <c r="AQ17" s="1730" t="str">
        <f t="shared" si="1"/>
        <v/>
      </c>
      <c r="AR17" s="1687"/>
      <c r="AS17" s="1687"/>
      <c r="AT17" s="1687"/>
      <c r="AU17" s="1687"/>
      <c r="AV17" s="1688"/>
      <c r="AW17" s="1660">
        <v>26</v>
      </c>
      <c r="AX17" s="1661"/>
      <c r="AY17" s="1661"/>
      <c r="AZ17" s="1661"/>
      <c r="BA17" s="1716" t="str">
        <f>IF('INGRESO DE DATOS'!A180&lt;&gt;"",'INGRESO DE DATOS'!A180,"")</f>
        <v/>
      </c>
      <c r="BB17" s="1717"/>
      <c r="BC17" s="1717"/>
      <c r="BD17" s="1717"/>
      <c r="BE17" s="1717"/>
      <c r="BF17" s="1718"/>
      <c r="BG17" s="1686"/>
      <c r="BH17" s="1687"/>
      <c r="BI17" s="1687"/>
      <c r="BJ17" s="1687"/>
      <c r="BK17" s="1729"/>
      <c r="BL17" s="1716" t="str">
        <f>IF('INGRESO DE DATOS'!AG180&lt;&gt;"",'INGRESO DE DATOS'!AG180,"")</f>
        <v/>
      </c>
      <c r="BM17" s="1717"/>
      <c r="BN17" s="1717"/>
      <c r="BO17" s="1717"/>
      <c r="BP17" s="1717"/>
      <c r="BQ17" s="1718"/>
      <c r="BR17" s="1683" t="str">
        <f>IF('INGRESO DE DATOS'!AH180&lt;&gt;"",'INGRESO DE DATOS'!AH180,"")</f>
        <v/>
      </c>
      <c r="BS17" s="1684"/>
      <c r="BT17" s="1684"/>
      <c r="BU17" s="1684"/>
      <c r="BV17" s="1684"/>
      <c r="BW17" s="1685"/>
      <c r="BX17" s="1692"/>
      <c r="BY17" s="1693"/>
      <c r="BZ17" s="1693"/>
      <c r="CA17" s="1693"/>
      <c r="CB17" s="1693"/>
      <c r="CC17" s="1693"/>
      <c r="CD17" s="1694"/>
      <c r="CE17" s="1683" t="str">
        <f>IF(BR17="","",BR17)</f>
        <v/>
      </c>
      <c r="CF17" s="1684"/>
      <c r="CG17" s="1684"/>
      <c r="CH17" s="1684"/>
      <c r="CI17" s="1684"/>
      <c r="CJ17" s="1684"/>
      <c r="CK17" s="1685"/>
      <c r="CL17" s="1730" t="str">
        <f>IF(BL17="","",IF(BL17&lt;&gt;0,IF(BL17="N.D","N.D",(BR17*VLOOKUP(BL17,$CZ$14:$DQ$30,10,FALSE)))))</f>
        <v/>
      </c>
      <c r="CM17" s="1687"/>
      <c r="CN17" s="1687"/>
      <c r="CO17" s="1687"/>
      <c r="CP17" s="1687"/>
      <c r="CQ17" s="1687"/>
      <c r="CR17" s="1688"/>
      <c r="CZ17" s="1838" t="s">
        <v>310</v>
      </c>
      <c r="DA17" s="1838"/>
      <c r="DB17" s="1838"/>
      <c r="DC17" s="1838"/>
      <c r="DD17" s="1838"/>
      <c r="DE17" s="1838"/>
      <c r="DF17" s="1838"/>
      <c r="DG17" s="1838"/>
      <c r="DH17" s="1838"/>
      <c r="DI17" s="1842">
        <v>1000</v>
      </c>
      <c r="DJ17" s="1842"/>
      <c r="DK17" s="1842"/>
      <c r="DL17" s="1842"/>
      <c r="DM17" s="1842"/>
      <c r="DN17" s="1842"/>
      <c r="DO17" s="1842"/>
      <c r="DP17" s="1842"/>
      <c r="DQ17" s="1842"/>
    </row>
    <row r="18" spans="2:121" ht="15.95" customHeight="1" thickTop="1" thickBot="1" x14ac:dyDescent="0.3">
      <c r="B18" s="1712">
        <v>5</v>
      </c>
      <c r="C18" s="1693"/>
      <c r="D18" s="1693"/>
      <c r="E18" s="1694"/>
      <c r="F18" s="1716" t="str">
        <f>IF('INGRESO DE DATOS'!A155&lt;&gt;"",'INGRESO DE DATOS'!A155,"")</f>
        <v/>
      </c>
      <c r="G18" s="1717"/>
      <c r="H18" s="1717"/>
      <c r="I18" s="1717"/>
      <c r="J18" s="1717"/>
      <c r="K18" s="1718"/>
      <c r="L18" s="1686"/>
      <c r="M18" s="1687"/>
      <c r="N18" s="1687"/>
      <c r="O18" s="1687"/>
      <c r="P18" s="1729"/>
      <c r="Q18" s="1716" t="str">
        <f>IF('INGRESO DE DATOS'!AG155&lt;&gt;"",'INGRESO DE DATOS'!AG155,"")</f>
        <v/>
      </c>
      <c r="R18" s="1717"/>
      <c r="S18" s="1717"/>
      <c r="T18" s="1717"/>
      <c r="U18" s="1717"/>
      <c r="V18" s="1718"/>
      <c r="W18" s="1683" t="str">
        <f>IF('INGRESO DE DATOS'!AH155&lt;&gt;"",'INGRESO DE DATOS'!AH155,"")</f>
        <v/>
      </c>
      <c r="X18" s="1684"/>
      <c r="Y18" s="1684"/>
      <c r="Z18" s="1684"/>
      <c r="AA18" s="1684"/>
      <c r="AB18" s="1685"/>
      <c r="AC18" s="1692"/>
      <c r="AD18" s="1693"/>
      <c r="AE18" s="1693"/>
      <c r="AF18" s="1693"/>
      <c r="AG18" s="1693"/>
      <c r="AH18" s="1693"/>
      <c r="AI18" s="1694"/>
      <c r="AJ18" s="1683" t="str">
        <f t="shared" si="0"/>
        <v/>
      </c>
      <c r="AK18" s="1684"/>
      <c r="AL18" s="1684"/>
      <c r="AM18" s="1684"/>
      <c r="AN18" s="1684"/>
      <c r="AO18" s="1684"/>
      <c r="AP18" s="1685"/>
      <c r="AQ18" s="1730" t="str">
        <f t="shared" si="1"/>
        <v/>
      </c>
      <c r="AR18" s="1687"/>
      <c r="AS18" s="1687"/>
      <c r="AT18" s="1687"/>
      <c r="AU18" s="1687"/>
      <c r="AV18" s="1688"/>
      <c r="AW18" s="1732" t="s">
        <v>53</v>
      </c>
      <c r="AX18" s="1733"/>
      <c r="AY18" s="1733"/>
      <c r="AZ18" s="1733"/>
      <c r="BA18" s="1733"/>
      <c r="BB18" s="1733"/>
      <c r="BC18" s="1733"/>
      <c r="BD18" s="1733"/>
      <c r="BE18" s="1733"/>
      <c r="BF18" s="1734"/>
      <c r="BG18" s="1692"/>
      <c r="BH18" s="1693"/>
      <c r="BI18" s="1693"/>
      <c r="BJ18" s="1693"/>
      <c r="BK18" s="1694"/>
      <c r="BL18" s="1692"/>
      <c r="BM18" s="1693"/>
      <c r="BN18" s="1693"/>
      <c r="BO18" s="1693"/>
      <c r="BP18" s="1693"/>
      <c r="BQ18" s="1694"/>
      <c r="BR18" s="1692"/>
      <c r="BS18" s="1693"/>
      <c r="BT18" s="1693"/>
      <c r="BU18" s="1693"/>
      <c r="BV18" s="1693"/>
      <c r="BW18" s="1694"/>
      <c r="BX18" s="1692"/>
      <c r="BY18" s="1693"/>
      <c r="BZ18" s="1693"/>
      <c r="CA18" s="1693"/>
      <c r="CB18" s="1693"/>
      <c r="CC18" s="1693"/>
      <c r="CD18" s="1694"/>
      <c r="CE18" s="1692"/>
      <c r="CF18" s="1693"/>
      <c r="CG18" s="1693"/>
      <c r="CH18" s="1693"/>
      <c r="CI18" s="1693"/>
      <c r="CJ18" s="1693"/>
      <c r="CK18" s="1694"/>
      <c r="CL18" s="1692"/>
      <c r="CM18" s="1693"/>
      <c r="CN18" s="1693"/>
      <c r="CO18" s="1693"/>
      <c r="CP18" s="1693"/>
      <c r="CQ18" s="1693"/>
      <c r="CR18" s="1731"/>
      <c r="CZ18" s="1837" t="s">
        <v>311</v>
      </c>
      <c r="DA18" s="1837"/>
      <c r="DB18" s="1837"/>
      <c r="DC18" s="1837"/>
      <c r="DD18" s="1837"/>
      <c r="DE18" s="1837"/>
      <c r="DF18" s="1837"/>
      <c r="DG18" s="1837"/>
      <c r="DH18" s="1837"/>
      <c r="DI18" s="1842">
        <v>500</v>
      </c>
      <c r="DJ18" s="1842"/>
      <c r="DK18" s="1842"/>
      <c r="DL18" s="1842"/>
      <c r="DM18" s="1842"/>
      <c r="DN18" s="1842"/>
      <c r="DO18" s="1842"/>
      <c r="DP18" s="1842"/>
      <c r="DQ18" s="1842"/>
    </row>
    <row r="19" spans="2:121" ht="15.95" customHeight="1" thickTop="1" thickBot="1" x14ac:dyDescent="0.3">
      <c r="B19" s="1712">
        <v>6</v>
      </c>
      <c r="C19" s="1693"/>
      <c r="D19" s="1693"/>
      <c r="E19" s="1694"/>
      <c r="F19" s="1716" t="str">
        <f>IF('INGRESO DE DATOS'!A156&lt;&gt;"",'INGRESO DE DATOS'!A156,"")</f>
        <v/>
      </c>
      <c r="G19" s="1717"/>
      <c r="H19" s="1717"/>
      <c r="I19" s="1717"/>
      <c r="J19" s="1717"/>
      <c r="K19" s="1718"/>
      <c r="L19" s="1686"/>
      <c r="M19" s="1687"/>
      <c r="N19" s="1687"/>
      <c r="O19" s="1687"/>
      <c r="P19" s="1729"/>
      <c r="Q19" s="1716" t="str">
        <f>IF('INGRESO DE DATOS'!AG156&lt;&gt;"",'INGRESO DE DATOS'!AG156,"")</f>
        <v/>
      </c>
      <c r="R19" s="1717"/>
      <c r="S19" s="1717"/>
      <c r="T19" s="1717"/>
      <c r="U19" s="1717"/>
      <c r="V19" s="1718"/>
      <c r="W19" s="1683" t="str">
        <f>IF('INGRESO DE DATOS'!AH156&lt;&gt;"",'INGRESO DE DATOS'!AH156,"")</f>
        <v/>
      </c>
      <c r="X19" s="1684"/>
      <c r="Y19" s="1684"/>
      <c r="Z19" s="1684"/>
      <c r="AA19" s="1684"/>
      <c r="AB19" s="1685"/>
      <c r="AC19" s="1692"/>
      <c r="AD19" s="1693"/>
      <c r="AE19" s="1693"/>
      <c r="AF19" s="1693"/>
      <c r="AG19" s="1693"/>
      <c r="AH19" s="1693"/>
      <c r="AI19" s="1694"/>
      <c r="AJ19" s="1683" t="str">
        <f t="shared" si="0"/>
        <v/>
      </c>
      <c r="AK19" s="1684"/>
      <c r="AL19" s="1684"/>
      <c r="AM19" s="1684"/>
      <c r="AN19" s="1684"/>
      <c r="AO19" s="1684"/>
      <c r="AP19" s="1685"/>
      <c r="AQ19" s="1730" t="str">
        <f t="shared" si="1"/>
        <v/>
      </c>
      <c r="AR19" s="1687"/>
      <c r="AS19" s="1687"/>
      <c r="AT19" s="1687"/>
      <c r="AU19" s="1687"/>
      <c r="AV19" s="1688"/>
      <c r="AW19" s="1660">
        <v>27</v>
      </c>
      <c r="AX19" s="1661"/>
      <c r="AY19" s="1661"/>
      <c r="AZ19" s="1661"/>
      <c r="BA19" s="1716" t="str">
        <f>IF('INGRESO DE DATOS'!A182&lt;&gt;"",'INGRESO DE DATOS'!A182,"")</f>
        <v/>
      </c>
      <c r="BB19" s="1717"/>
      <c r="BC19" s="1717"/>
      <c r="BD19" s="1717"/>
      <c r="BE19" s="1717"/>
      <c r="BF19" s="1718"/>
      <c r="BG19" s="1686"/>
      <c r="BH19" s="1687"/>
      <c r="BI19" s="1687"/>
      <c r="BJ19" s="1687"/>
      <c r="BK19" s="1729"/>
      <c r="BL19" s="1716" t="str">
        <f>IF('INGRESO DE DATOS'!AG182&lt;&gt;"",'INGRESO DE DATOS'!AG182,"")</f>
        <v/>
      </c>
      <c r="BM19" s="1717"/>
      <c r="BN19" s="1717"/>
      <c r="BO19" s="1717"/>
      <c r="BP19" s="1717"/>
      <c r="BQ19" s="1718"/>
      <c r="BR19" s="1683" t="str">
        <f>IF('INGRESO DE DATOS'!AH182&lt;&gt;"",'INGRESO DE DATOS'!AH182,"")</f>
        <v/>
      </c>
      <c r="BS19" s="1684"/>
      <c r="BT19" s="1684"/>
      <c r="BU19" s="1684"/>
      <c r="BV19" s="1684"/>
      <c r="BW19" s="1685"/>
      <c r="BX19" s="1692"/>
      <c r="BY19" s="1693"/>
      <c r="BZ19" s="1693"/>
      <c r="CA19" s="1693"/>
      <c r="CB19" s="1693"/>
      <c r="CC19" s="1693"/>
      <c r="CD19" s="1694"/>
      <c r="CE19" s="1683" t="str">
        <f>IF(BR19="","",BR19)</f>
        <v/>
      </c>
      <c r="CF19" s="1684"/>
      <c r="CG19" s="1684"/>
      <c r="CH19" s="1684"/>
      <c r="CI19" s="1684"/>
      <c r="CJ19" s="1684"/>
      <c r="CK19" s="1685"/>
      <c r="CL19" s="1730" t="str">
        <f>IF(BL19="","",IF(BL19&lt;&gt;0,IF(BL19="N.D","N.D",(BR19*VLOOKUP(BL19,$CZ$14:$DQ$30,10,FALSE)))))</f>
        <v/>
      </c>
      <c r="CM19" s="1687"/>
      <c r="CN19" s="1687"/>
      <c r="CO19" s="1687"/>
      <c r="CP19" s="1687"/>
      <c r="CQ19" s="1687"/>
      <c r="CR19" s="1688"/>
      <c r="CZ19" s="1837" t="s">
        <v>312</v>
      </c>
      <c r="DA19" s="1837"/>
      <c r="DB19" s="1837"/>
      <c r="DC19" s="1837"/>
      <c r="DD19" s="1837"/>
      <c r="DE19" s="1837"/>
      <c r="DF19" s="1837"/>
      <c r="DG19" s="1837"/>
      <c r="DH19" s="1837"/>
      <c r="DI19" s="1842">
        <v>200</v>
      </c>
      <c r="DJ19" s="1842"/>
      <c r="DK19" s="1842"/>
      <c r="DL19" s="1842"/>
      <c r="DM19" s="1842"/>
      <c r="DN19" s="1842"/>
      <c r="DO19" s="1842"/>
      <c r="DP19" s="1842"/>
      <c r="DQ19" s="1842"/>
    </row>
    <row r="20" spans="2:121" ht="15.95" customHeight="1" thickTop="1" thickBot="1" x14ac:dyDescent="0.3">
      <c r="B20" s="1732" t="s">
        <v>53</v>
      </c>
      <c r="C20" s="1733"/>
      <c r="D20" s="1733"/>
      <c r="E20" s="1733"/>
      <c r="F20" s="1733"/>
      <c r="G20" s="1733"/>
      <c r="H20" s="1733"/>
      <c r="I20" s="1733"/>
      <c r="J20" s="1733"/>
      <c r="K20" s="1734"/>
      <c r="L20" s="1692"/>
      <c r="M20" s="1693"/>
      <c r="N20" s="1693"/>
      <c r="O20" s="1693"/>
      <c r="P20" s="1694"/>
      <c r="Q20" s="1692"/>
      <c r="R20" s="1693"/>
      <c r="S20" s="1693"/>
      <c r="T20" s="1693"/>
      <c r="U20" s="1693"/>
      <c r="V20" s="1694"/>
      <c r="W20" s="1692"/>
      <c r="X20" s="1693"/>
      <c r="Y20" s="1693"/>
      <c r="Z20" s="1693"/>
      <c r="AA20" s="1693"/>
      <c r="AB20" s="1694"/>
      <c r="AC20" s="1692"/>
      <c r="AD20" s="1693"/>
      <c r="AE20" s="1693"/>
      <c r="AF20" s="1693"/>
      <c r="AG20" s="1693"/>
      <c r="AH20" s="1693"/>
      <c r="AI20" s="1694"/>
      <c r="AJ20" s="1692"/>
      <c r="AK20" s="1693"/>
      <c r="AL20" s="1693"/>
      <c r="AM20" s="1693"/>
      <c r="AN20" s="1693"/>
      <c r="AO20" s="1693"/>
      <c r="AP20" s="1694"/>
      <c r="AQ20" s="1692"/>
      <c r="AR20" s="1693"/>
      <c r="AS20" s="1693"/>
      <c r="AT20" s="1693"/>
      <c r="AU20" s="1693"/>
      <c r="AV20" s="1731"/>
      <c r="AW20" s="1712">
        <v>28</v>
      </c>
      <c r="AX20" s="1693"/>
      <c r="AY20" s="1693"/>
      <c r="AZ20" s="1694"/>
      <c r="BA20" s="1716" t="str">
        <f>IF('INGRESO DE DATOS'!A183&lt;&gt;"",'INGRESO DE DATOS'!A183,"")</f>
        <v/>
      </c>
      <c r="BB20" s="1717"/>
      <c r="BC20" s="1717"/>
      <c r="BD20" s="1717"/>
      <c r="BE20" s="1717"/>
      <c r="BF20" s="1718"/>
      <c r="BG20" s="1686"/>
      <c r="BH20" s="1687"/>
      <c r="BI20" s="1687"/>
      <c r="BJ20" s="1687"/>
      <c r="BK20" s="1729"/>
      <c r="BL20" s="1716" t="str">
        <f>IF('INGRESO DE DATOS'!AG183&lt;&gt;"",'INGRESO DE DATOS'!AG183,"")</f>
        <v/>
      </c>
      <c r="BM20" s="1717"/>
      <c r="BN20" s="1717"/>
      <c r="BO20" s="1717"/>
      <c r="BP20" s="1717"/>
      <c r="BQ20" s="1718"/>
      <c r="BR20" s="1683" t="str">
        <f>IF('INGRESO DE DATOS'!AH183&lt;&gt;"",'INGRESO DE DATOS'!AH183,"")</f>
        <v/>
      </c>
      <c r="BS20" s="1684"/>
      <c r="BT20" s="1684"/>
      <c r="BU20" s="1684"/>
      <c r="BV20" s="1684"/>
      <c r="BW20" s="1685"/>
      <c r="BX20" s="1692"/>
      <c r="BY20" s="1693"/>
      <c r="BZ20" s="1693"/>
      <c r="CA20" s="1693"/>
      <c r="CB20" s="1693"/>
      <c r="CC20" s="1693"/>
      <c r="CD20" s="1694"/>
      <c r="CE20" s="1683" t="str">
        <f>IF(BR20="","",BR20)</f>
        <v/>
      </c>
      <c r="CF20" s="1684"/>
      <c r="CG20" s="1684"/>
      <c r="CH20" s="1684"/>
      <c r="CI20" s="1684"/>
      <c r="CJ20" s="1684"/>
      <c r="CK20" s="1685"/>
      <c r="CL20" s="1730" t="str">
        <f>IF(BL20="","",IF(BL20&lt;&gt;0,IF(BL20="N.D","N.D",(BR20*VLOOKUP(BL20,$CZ$14:$DQ$30,10,FALSE)))))</f>
        <v/>
      </c>
      <c r="CM20" s="1687"/>
      <c r="CN20" s="1687"/>
      <c r="CO20" s="1687"/>
      <c r="CP20" s="1687"/>
      <c r="CQ20" s="1687"/>
      <c r="CR20" s="1688"/>
      <c r="CZ20" s="1837" t="s">
        <v>313</v>
      </c>
      <c r="DA20" s="1837"/>
      <c r="DB20" s="1837"/>
      <c r="DC20" s="1837"/>
      <c r="DD20" s="1837"/>
      <c r="DE20" s="1837"/>
      <c r="DF20" s="1837"/>
      <c r="DG20" s="1837"/>
      <c r="DH20" s="1837"/>
      <c r="DI20" s="1842">
        <v>100</v>
      </c>
      <c r="DJ20" s="1842"/>
      <c r="DK20" s="1842"/>
      <c r="DL20" s="1842"/>
      <c r="DM20" s="1842"/>
      <c r="DN20" s="1842"/>
      <c r="DO20" s="1842"/>
      <c r="DP20" s="1842"/>
      <c r="DQ20" s="1842"/>
    </row>
    <row r="21" spans="2:121" ht="15.95" customHeight="1" thickTop="1" thickBot="1" x14ac:dyDescent="0.3">
      <c r="B21" s="1660">
        <v>7</v>
      </c>
      <c r="C21" s="1661"/>
      <c r="D21" s="1661"/>
      <c r="E21" s="1661"/>
      <c r="F21" s="1716" t="str">
        <f>IF('INGRESO DE DATOS'!A158&lt;&gt;"",'INGRESO DE DATOS'!A158,"")</f>
        <v/>
      </c>
      <c r="G21" s="1717"/>
      <c r="H21" s="1717"/>
      <c r="I21" s="1717"/>
      <c r="J21" s="1717"/>
      <c r="K21" s="1718"/>
      <c r="L21" s="1686"/>
      <c r="M21" s="1687"/>
      <c r="N21" s="1687"/>
      <c r="O21" s="1687"/>
      <c r="P21" s="1729"/>
      <c r="Q21" s="1716" t="str">
        <f>IF('INGRESO DE DATOS'!AG158&lt;&gt;"",'INGRESO DE DATOS'!AG158,"")</f>
        <v/>
      </c>
      <c r="R21" s="1717"/>
      <c r="S21" s="1717"/>
      <c r="T21" s="1717"/>
      <c r="U21" s="1717"/>
      <c r="V21" s="1718"/>
      <c r="W21" s="1683" t="str">
        <f>IF('INGRESO DE DATOS'!AH158&lt;&gt;"",'INGRESO DE DATOS'!AH158,"")</f>
        <v/>
      </c>
      <c r="X21" s="1684"/>
      <c r="Y21" s="1684"/>
      <c r="Z21" s="1684"/>
      <c r="AA21" s="1684"/>
      <c r="AB21" s="1685"/>
      <c r="AC21" s="1692"/>
      <c r="AD21" s="1693"/>
      <c r="AE21" s="1693"/>
      <c r="AF21" s="1693"/>
      <c r="AG21" s="1693"/>
      <c r="AH21" s="1693"/>
      <c r="AI21" s="1694"/>
      <c r="AJ21" s="1683" t="str">
        <f>IF(W21="","",W21)</f>
        <v/>
      </c>
      <c r="AK21" s="1684"/>
      <c r="AL21" s="1684"/>
      <c r="AM21" s="1684"/>
      <c r="AN21" s="1684"/>
      <c r="AO21" s="1684"/>
      <c r="AP21" s="1685"/>
      <c r="AQ21" s="1730" t="str">
        <f>IF(Q21="","",IF(Q21&lt;&gt;0,IF(Q21="N.D","N.D",(AJ21*VLOOKUP(Q21,$CZ$14:$DQ$30,10,FALSE)))))</f>
        <v/>
      </c>
      <c r="AR21" s="1687"/>
      <c r="AS21" s="1687"/>
      <c r="AT21" s="1687"/>
      <c r="AU21" s="1687"/>
      <c r="AV21" s="1688"/>
      <c r="AW21" s="1660">
        <v>29</v>
      </c>
      <c r="AX21" s="1661"/>
      <c r="AY21" s="1661"/>
      <c r="AZ21" s="1661"/>
      <c r="BA21" s="1716" t="str">
        <f>IF('INGRESO DE DATOS'!A184&lt;&gt;"",'INGRESO DE DATOS'!A184,"")</f>
        <v/>
      </c>
      <c r="BB21" s="1717"/>
      <c r="BC21" s="1717"/>
      <c r="BD21" s="1717"/>
      <c r="BE21" s="1717"/>
      <c r="BF21" s="1718"/>
      <c r="BG21" s="1686"/>
      <c r="BH21" s="1687"/>
      <c r="BI21" s="1687"/>
      <c r="BJ21" s="1687"/>
      <c r="BK21" s="1729"/>
      <c r="BL21" s="1716" t="str">
        <f>IF('INGRESO DE DATOS'!AG184&lt;&gt;"",'INGRESO DE DATOS'!AG184,"")</f>
        <v/>
      </c>
      <c r="BM21" s="1717"/>
      <c r="BN21" s="1717"/>
      <c r="BO21" s="1717"/>
      <c r="BP21" s="1717"/>
      <c r="BQ21" s="1718"/>
      <c r="BR21" s="1683" t="str">
        <f>IF('INGRESO DE DATOS'!AH184&lt;&gt;"",'INGRESO DE DATOS'!AH184,"")</f>
        <v/>
      </c>
      <c r="BS21" s="1684"/>
      <c r="BT21" s="1684"/>
      <c r="BU21" s="1684"/>
      <c r="BV21" s="1684"/>
      <c r="BW21" s="1685"/>
      <c r="BX21" s="1692"/>
      <c r="BY21" s="1693"/>
      <c r="BZ21" s="1693"/>
      <c r="CA21" s="1693"/>
      <c r="CB21" s="1693"/>
      <c r="CC21" s="1693"/>
      <c r="CD21" s="1694"/>
      <c r="CE21" s="1683" t="str">
        <f>IF(BR21="","",BR21)</f>
        <v/>
      </c>
      <c r="CF21" s="1684"/>
      <c r="CG21" s="1684"/>
      <c r="CH21" s="1684"/>
      <c r="CI21" s="1684"/>
      <c r="CJ21" s="1684"/>
      <c r="CK21" s="1685"/>
      <c r="CL21" s="1730" t="str">
        <f>IF(BL21="","",IF(BL21&lt;&gt;0,IF(BL21="N.D","N.D",(BR21*VLOOKUP(BL21,$CZ$14:$DQ$30,10,FALSE)))))</f>
        <v/>
      </c>
      <c r="CM21" s="1687"/>
      <c r="CN21" s="1687"/>
      <c r="CO21" s="1687"/>
      <c r="CP21" s="1687"/>
      <c r="CQ21" s="1687"/>
      <c r="CR21" s="1688"/>
      <c r="CZ21" s="1838" t="s">
        <v>314</v>
      </c>
      <c r="DA21" s="1838"/>
      <c r="DB21" s="1838"/>
      <c r="DC21" s="1838"/>
      <c r="DD21" s="1838"/>
      <c r="DE21" s="1838"/>
      <c r="DF21" s="1838"/>
      <c r="DG21" s="1838"/>
      <c r="DH21" s="1838"/>
      <c r="DI21" s="1842">
        <v>10</v>
      </c>
      <c r="DJ21" s="1842"/>
      <c r="DK21" s="1842"/>
      <c r="DL21" s="1842"/>
      <c r="DM21" s="1842"/>
      <c r="DN21" s="1842"/>
      <c r="DO21" s="1842"/>
      <c r="DP21" s="1842"/>
      <c r="DQ21" s="1842"/>
    </row>
    <row r="22" spans="2:121" ht="15.95" customHeight="1" thickTop="1" thickBot="1" x14ac:dyDescent="0.3">
      <c r="B22" s="1660">
        <v>8</v>
      </c>
      <c r="C22" s="1661"/>
      <c r="D22" s="1661"/>
      <c r="E22" s="1661"/>
      <c r="F22" s="1716" t="str">
        <f>IF('INGRESO DE DATOS'!A159&lt;&gt;"",'INGRESO DE DATOS'!A159,"")</f>
        <v/>
      </c>
      <c r="G22" s="1717"/>
      <c r="H22" s="1717"/>
      <c r="I22" s="1717"/>
      <c r="J22" s="1717"/>
      <c r="K22" s="1718"/>
      <c r="L22" s="1686"/>
      <c r="M22" s="1687"/>
      <c r="N22" s="1687"/>
      <c r="O22" s="1687"/>
      <c r="P22" s="1729"/>
      <c r="Q22" s="1716" t="str">
        <f>IF('INGRESO DE DATOS'!AG159&lt;&gt;"",'INGRESO DE DATOS'!AG159,"")</f>
        <v/>
      </c>
      <c r="R22" s="1717"/>
      <c r="S22" s="1717"/>
      <c r="T22" s="1717"/>
      <c r="U22" s="1717"/>
      <c r="V22" s="1718"/>
      <c r="W22" s="1683" t="str">
        <f>IF('INGRESO DE DATOS'!AH159&lt;&gt;"",'INGRESO DE DATOS'!AH159,"")</f>
        <v/>
      </c>
      <c r="X22" s="1684"/>
      <c r="Y22" s="1684"/>
      <c r="Z22" s="1684"/>
      <c r="AA22" s="1684"/>
      <c r="AB22" s="1685"/>
      <c r="AC22" s="1692"/>
      <c r="AD22" s="1693"/>
      <c r="AE22" s="1693"/>
      <c r="AF22" s="1693"/>
      <c r="AG22" s="1693"/>
      <c r="AH22" s="1693"/>
      <c r="AI22" s="1694"/>
      <c r="AJ22" s="1683" t="str">
        <f>IF(W22="","",W22)</f>
        <v/>
      </c>
      <c r="AK22" s="1684"/>
      <c r="AL22" s="1684"/>
      <c r="AM22" s="1684"/>
      <c r="AN22" s="1684"/>
      <c r="AO22" s="1684"/>
      <c r="AP22" s="1685"/>
      <c r="AQ22" s="1730" t="str">
        <f>IF(Q22="","",IF(Q22&lt;&gt;0,IF(Q22="N.D","N.D",(AJ22*VLOOKUP(Q22,$CZ$14:$DQ$30,10,FALSE)))))</f>
        <v/>
      </c>
      <c r="AR22" s="1687"/>
      <c r="AS22" s="1687"/>
      <c r="AT22" s="1687"/>
      <c r="AU22" s="1687"/>
      <c r="AV22" s="1688"/>
      <c r="AW22" s="1660">
        <v>30</v>
      </c>
      <c r="AX22" s="1661"/>
      <c r="AY22" s="1661"/>
      <c r="AZ22" s="1661"/>
      <c r="BA22" s="1716" t="str">
        <f>IF('INGRESO DE DATOS'!A185&lt;&gt;"",'INGRESO DE DATOS'!A185,"")</f>
        <v/>
      </c>
      <c r="BB22" s="1717"/>
      <c r="BC22" s="1717"/>
      <c r="BD22" s="1717"/>
      <c r="BE22" s="1717"/>
      <c r="BF22" s="1718"/>
      <c r="BG22" s="1686"/>
      <c r="BH22" s="1687"/>
      <c r="BI22" s="1687"/>
      <c r="BJ22" s="1687"/>
      <c r="BK22" s="1729"/>
      <c r="BL22" s="1716" t="str">
        <f>IF('INGRESO DE DATOS'!AG185&lt;&gt;"",'INGRESO DE DATOS'!AG185,"")</f>
        <v/>
      </c>
      <c r="BM22" s="1717"/>
      <c r="BN22" s="1717"/>
      <c r="BO22" s="1717"/>
      <c r="BP22" s="1717"/>
      <c r="BQ22" s="1718"/>
      <c r="BR22" s="1683" t="str">
        <f>IF('INGRESO DE DATOS'!AH185&lt;&gt;"",'INGRESO DE DATOS'!AH185,"")</f>
        <v/>
      </c>
      <c r="BS22" s="1684"/>
      <c r="BT22" s="1684"/>
      <c r="BU22" s="1684"/>
      <c r="BV22" s="1684"/>
      <c r="BW22" s="1685"/>
      <c r="BX22" s="1692"/>
      <c r="BY22" s="1693"/>
      <c r="BZ22" s="1693"/>
      <c r="CA22" s="1693"/>
      <c r="CB22" s="1693"/>
      <c r="CC22" s="1693"/>
      <c r="CD22" s="1694"/>
      <c r="CE22" s="1683" t="str">
        <f>IF(BR22="","",BR22)</f>
        <v/>
      </c>
      <c r="CF22" s="1684"/>
      <c r="CG22" s="1684"/>
      <c r="CH22" s="1684"/>
      <c r="CI22" s="1684"/>
      <c r="CJ22" s="1684"/>
      <c r="CK22" s="1685"/>
      <c r="CL22" s="1730" t="str">
        <f>IF(BL22="","",IF(BL22&lt;&gt;0,IF(BL22="N.D","N.D",(BR22*VLOOKUP(BL22,$CZ$14:$DQ$30,10,FALSE)))))</f>
        <v/>
      </c>
      <c r="CM22" s="1687"/>
      <c r="CN22" s="1687"/>
      <c r="CO22" s="1687"/>
      <c r="CP22" s="1687"/>
      <c r="CQ22" s="1687"/>
      <c r="CR22" s="1688"/>
      <c r="CZ22" s="1839" t="s">
        <v>315</v>
      </c>
      <c r="DA22" s="1839"/>
      <c r="DB22" s="1839"/>
      <c r="DC22" s="1839"/>
      <c r="DD22" s="1839"/>
      <c r="DE22" s="1839"/>
      <c r="DF22" s="1839"/>
      <c r="DG22" s="1839"/>
      <c r="DH22" s="1839"/>
      <c r="DI22" s="1842">
        <v>2</v>
      </c>
      <c r="DJ22" s="1842"/>
      <c r="DK22" s="1842"/>
      <c r="DL22" s="1842"/>
      <c r="DM22" s="1842"/>
      <c r="DN22" s="1842"/>
      <c r="DO22" s="1842"/>
      <c r="DP22" s="1842"/>
      <c r="DQ22" s="1842"/>
    </row>
    <row r="23" spans="2:121" ht="15.95" customHeight="1" thickTop="1" thickBot="1" x14ac:dyDescent="0.3">
      <c r="B23" s="1660">
        <v>9</v>
      </c>
      <c r="C23" s="1661"/>
      <c r="D23" s="1661"/>
      <c r="E23" s="1661"/>
      <c r="F23" s="1716" t="str">
        <f>IF('INGRESO DE DATOS'!A160&lt;&gt;"",'INGRESO DE DATOS'!A160,"")</f>
        <v/>
      </c>
      <c r="G23" s="1717"/>
      <c r="H23" s="1717"/>
      <c r="I23" s="1717"/>
      <c r="J23" s="1717"/>
      <c r="K23" s="1718"/>
      <c r="L23" s="1686"/>
      <c r="M23" s="1687"/>
      <c r="N23" s="1687"/>
      <c r="O23" s="1687"/>
      <c r="P23" s="1729"/>
      <c r="Q23" s="1716" t="str">
        <f>IF('INGRESO DE DATOS'!AG160&lt;&gt;"",'INGRESO DE DATOS'!AG160,"")</f>
        <v/>
      </c>
      <c r="R23" s="1717"/>
      <c r="S23" s="1717"/>
      <c r="T23" s="1717"/>
      <c r="U23" s="1717"/>
      <c r="V23" s="1718"/>
      <c r="W23" s="1683" t="str">
        <f>IF('INGRESO DE DATOS'!AH160&lt;&gt;"",'INGRESO DE DATOS'!AH160,"")</f>
        <v/>
      </c>
      <c r="X23" s="1684"/>
      <c r="Y23" s="1684"/>
      <c r="Z23" s="1684"/>
      <c r="AA23" s="1684"/>
      <c r="AB23" s="1685"/>
      <c r="AC23" s="1692"/>
      <c r="AD23" s="1693"/>
      <c r="AE23" s="1693"/>
      <c r="AF23" s="1693"/>
      <c r="AG23" s="1693"/>
      <c r="AH23" s="1693"/>
      <c r="AI23" s="1694"/>
      <c r="AJ23" s="1683" t="str">
        <f>IF(W23="","",W23)</f>
        <v/>
      </c>
      <c r="AK23" s="1684"/>
      <c r="AL23" s="1684"/>
      <c r="AM23" s="1684"/>
      <c r="AN23" s="1684"/>
      <c r="AO23" s="1684"/>
      <c r="AP23" s="1685"/>
      <c r="AQ23" s="1730" t="str">
        <f>IF(Q23="","",IF(Q23&lt;&gt;0,IF(Q23="N.D","N.D",(AJ23*VLOOKUP(Q23,$CZ$14:$DQ$30,10,FALSE)))))</f>
        <v/>
      </c>
      <c r="AR23" s="1687"/>
      <c r="AS23" s="1687"/>
      <c r="AT23" s="1687"/>
      <c r="AU23" s="1687"/>
      <c r="AV23" s="1688"/>
      <c r="AW23" s="1660">
        <v>31</v>
      </c>
      <c r="AX23" s="1661"/>
      <c r="AY23" s="1661"/>
      <c r="AZ23" s="1661"/>
      <c r="BA23" s="1716" t="str">
        <f>IF('INGRESO DE DATOS'!A186&lt;&gt;"",'INGRESO DE DATOS'!A186,"")</f>
        <v/>
      </c>
      <c r="BB23" s="1717"/>
      <c r="BC23" s="1717"/>
      <c r="BD23" s="1717"/>
      <c r="BE23" s="1717"/>
      <c r="BF23" s="1718"/>
      <c r="BG23" s="1686"/>
      <c r="BH23" s="1687"/>
      <c r="BI23" s="1687"/>
      <c r="BJ23" s="1687"/>
      <c r="BK23" s="1729"/>
      <c r="BL23" s="1716" t="str">
        <f>IF('INGRESO DE DATOS'!AG186&lt;&gt;"",'INGRESO DE DATOS'!AG186,"")</f>
        <v/>
      </c>
      <c r="BM23" s="1717"/>
      <c r="BN23" s="1717"/>
      <c r="BO23" s="1717"/>
      <c r="BP23" s="1717"/>
      <c r="BQ23" s="1718"/>
      <c r="BR23" s="1683" t="str">
        <f>IF('INGRESO DE DATOS'!AH186&lt;&gt;"",'INGRESO DE DATOS'!AH186,"")</f>
        <v/>
      </c>
      <c r="BS23" s="1684"/>
      <c r="BT23" s="1684"/>
      <c r="BU23" s="1684"/>
      <c r="BV23" s="1684"/>
      <c r="BW23" s="1685"/>
      <c r="BX23" s="1692"/>
      <c r="BY23" s="1693"/>
      <c r="BZ23" s="1693"/>
      <c r="CA23" s="1693"/>
      <c r="CB23" s="1693"/>
      <c r="CC23" s="1693"/>
      <c r="CD23" s="1694"/>
      <c r="CE23" s="1683" t="str">
        <f>IF(BR23="","",BR23)</f>
        <v/>
      </c>
      <c r="CF23" s="1684"/>
      <c r="CG23" s="1684"/>
      <c r="CH23" s="1684"/>
      <c r="CI23" s="1684"/>
      <c r="CJ23" s="1684"/>
      <c r="CK23" s="1685"/>
      <c r="CL23" s="1730" t="str">
        <f>IF(BL23="","",IF(BL23&lt;&gt;0,IF(BL23="N.D","N.D",(BR23*VLOOKUP(BL23,$CZ$14:$DQ$30,10,FALSE)))))</f>
        <v/>
      </c>
      <c r="CM23" s="1687"/>
      <c r="CN23" s="1687"/>
      <c r="CO23" s="1687"/>
      <c r="CP23" s="1687"/>
      <c r="CQ23" s="1687"/>
      <c r="CR23" s="1688"/>
      <c r="CZ23" s="1838" t="s">
        <v>316</v>
      </c>
      <c r="DA23" s="1838"/>
      <c r="DB23" s="1838"/>
      <c r="DC23" s="1838"/>
      <c r="DD23" s="1838"/>
      <c r="DE23" s="1838"/>
      <c r="DF23" s="1838"/>
      <c r="DG23" s="1838"/>
      <c r="DH23" s="1838"/>
      <c r="DI23" s="1842">
        <v>20</v>
      </c>
      <c r="DJ23" s="1842"/>
      <c r="DK23" s="1842"/>
      <c r="DL23" s="1842"/>
      <c r="DM23" s="1842"/>
      <c r="DN23" s="1842"/>
      <c r="DO23" s="1842"/>
      <c r="DP23" s="1842"/>
      <c r="DQ23" s="1842"/>
    </row>
    <row r="24" spans="2:121" ht="15.95" customHeight="1" thickTop="1" thickBot="1" x14ac:dyDescent="0.3">
      <c r="B24" s="1660">
        <v>10</v>
      </c>
      <c r="C24" s="1661"/>
      <c r="D24" s="1661"/>
      <c r="E24" s="1661"/>
      <c r="F24" s="1716" t="str">
        <f>IF('INGRESO DE DATOS'!A161&lt;&gt;"",'INGRESO DE DATOS'!A161,"")</f>
        <v/>
      </c>
      <c r="G24" s="1717"/>
      <c r="H24" s="1717"/>
      <c r="I24" s="1717"/>
      <c r="J24" s="1717"/>
      <c r="K24" s="1718"/>
      <c r="L24" s="1686"/>
      <c r="M24" s="1687"/>
      <c r="N24" s="1687"/>
      <c r="O24" s="1687"/>
      <c r="P24" s="1729"/>
      <c r="Q24" s="1716" t="str">
        <f>IF('INGRESO DE DATOS'!AG161&lt;&gt;"",'INGRESO DE DATOS'!AG161,"")</f>
        <v/>
      </c>
      <c r="R24" s="1717"/>
      <c r="S24" s="1717"/>
      <c r="T24" s="1717"/>
      <c r="U24" s="1717"/>
      <c r="V24" s="1718"/>
      <c r="W24" s="1683" t="str">
        <f>IF('INGRESO DE DATOS'!AH161&lt;&gt;"",'INGRESO DE DATOS'!AH161,"")</f>
        <v/>
      </c>
      <c r="X24" s="1684"/>
      <c r="Y24" s="1684"/>
      <c r="Z24" s="1684"/>
      <c r="AA24" s="1684"/>
      <c r="AB24" s="1685"/>
      <c r="AC24" s="1692"/>
      <c r="AD24" s="1693"/>
      <c r="AE24" s="1693"/>
      <c r="AF24" s="1693"/>
      <c r="AG24" s="1693"/>
      <c r="AH24" s="1693"/>
      <c r="AI24" s="1694"/>
      <c r="AJ24" s="1683" t="str">
        <f>IF(W24="","",W24)</f>
        <v/>
      </c>
      <c r="AK24" s="1684"/>
      <c r="AL24" s="1684"/>
      <c r="AM24" s="1684"/>
      <c r="AN24" s="1684"/>
      <c r="AO24" s="1684"/>
      <c r="AP24" s="1685"/>
      <c r="AQ24" s="1730" t="str">
        <f>IF(Q24="","",IF(Q24&lt;&gt;0,IF(Q24="N.D","N.D",(AJ24*VLOOKUP(Q24,$CZ$14:$DQ$30,10,FALSE)))))</f>
        <v/>
      </c>
      <c r="AR24" s="1687"/>
      <c r="AS24" s="1687"/>
      <c r="AT24" s="1687"/>
      <c r="AU24" s="1687"/>
      <c r="AV24" s="1688"/>
      <c r="AW24" s="1732" t="s">
        <v>53</v>
      </c>
      <c r="AX24" s="1733"/>
      <c r="AY24" s="1733"/>
      <c r="AZ24" s="1733"/>
      <c r="BA24" s="1733"/>
      <c r="BB24" s="1733"/>
      <c r="BC24" s="1733"/>
      <c r="BD24" s="1733"/>
      <c r="BE24" s="1733"/>
      <c r="BF24" s="1734"/>
      <c r="BG24" s="1692"/>
      <c r="BH24" s="1693"/>
      <c r="BI24" s="1693"/>
      <c r="BJ24" s="1693"/>
      <c r="BK24" s="1694"/>
      <c r="BL24" s="1692"/>
      <c r="BM24" s="1693"/>
      <c r="BN24" s="1693"/>
      <c r="BO24" s="1693"/>
      <c r="BP24" s="1693"/>
      <c r="BQ24" s="1694"/>
      <c r="BR24" s="1692"/>
      <c r="BS24" s="1693"/>
      <c r="BT24" s="1693"/>
      <c r="BU24" s="1693"/>
      <c r="BV24" s="1693"/>
      <c r="BW24" s="1694"/>
      <c r="BX24" s="1692"/>
      <c r="BY24" s="1693"/>
      <c r="BZ24" s="1693"/>
      <c r="CA24" s="1693"/>
      <c r="CB24" s="1693"/>
      <c r="CC24" s="1693"/>
      <c r="CD24" s="1694"/>
      <c r="CE24" s="1692"/>
      <c r="CF24" s="1693"/>
      <c r="CG24" s="1693"/>
      <c r="CH24" s="1693"/>
      <c r="CI24" s="1693"/>
      <c r="CJ24" s="1693"/>
      <c r="CK24" s="1694"/>
      <c r="CL24" s="1692"/>
      <c r="CM24" s="1693"/>
      <c r="CN24" s="1693"/>
      <c r="CO24" s="1693"/>
      <c r="CP24" s="1693"/>
      <c r="CQ24" s="1693"/>
      <c r="CR24" s="1731"/>
      <c r="CZ24" s="1839" t="s">
        <v>317</v>
      </c>
      <c r="DA24" s="1839"/>
      <c r="DB24" s="1839"/>
      <c r="DC24" s="1839"/>
      <c r="DD24" s="1839"/>
      <c r="DE24" s="1839"/>
      <c r="DF24" s="1839"/>
      <c r="DG24" s="1839"/>
      <c r="DH24" s="1839"/>
      <c r="DI24" s="1842">
        <v>25</v>
      </c>
      <c r="DJ24" s="1842"/>
      <c r="DK24" s="1842"/>
      <c r="DL24" s="1842"/>
      <c r="DM24" s="1842"/>
      <c r="DN24" s="1842"/>
      <c r="DO24" s="1842"/>
      <c r="DP24" s="1842"/>
      <c r="DQ24" s="1842"/>
    </row>
    <row r="25" spans="2:121" ht="15.95" customHeight="1" thickTop="1" thickBot="1" x14ac:dyDescent="0.3">
      <c r="B25" s="1660">
        <v>11</v>
      </c>
      <c r="C25" s="1661"/>
      <c r="D25" s="1661"/>
      <c r="E25" s="1661"/>
      <c r="F25" s="1716" t="str">
        <f>IF('INGRESO DE DATOS'!A162&lt;&gt;"",'INGRESO DE DATOS'!A162,"")</f>
        <v/>
      </c>
      <c r="G25" s="1717"/>
      <c r="H25" s="1717"/>
      <c r="I25" s="1717"/>
      <c r="J25" s="1717"/>
      <c r="K25" s="1718"/>
      <c r="L25" s="1686"/>
      <c r="M25" s="1687"/>
      <c r="N25" s="1687"/>
      <c r="O25" s="1687"/>
      <c r="P25" s="1729"/>
      <c r="Q25" s="1716" t="str">
        <f>IF('INGRESO DE DATOS'!AG162&lt;&gt;"",'INGRESO DE DATOS'!AG162,"")</f>
        <v/>
      </c>
      <c r="R25" s="1717"/>
      <c r="S25" s="1717"/>
      <c r="T25" s="1717"/>
      <c r="U25" s="1717"/>
      <c r="V25" s="1718"/>
      <c r="W25" s="1683" t="str">
        <f>IF('INGRESO DE DATOS'!AH162&lt;&gt;"",'INGRESO DE DATOS'!AH162,"")</f>
        <v/>
      </c>
      <c r="X25" s="1684"/>
      <c r="Y25" s="1684"/>
      <c r="Z25" s="1684"/>
      <c r="AA25" s="1684"/>
      <c r="AB25" s="1685"/>
      <c r="AC25" s="1692"/>
      <c r="AD25" s="1693"/>
      <c r="AE25" s="1693"/>
      <c r="AF25" s="1693"/>
      <c r="AG25" s="1693"/>
      <c r="AH25" s="1693"/>
      <c r="AI25" s="1694"/>
      <c r="AJ25" s="1683" t="str">
        <f>IF(W25="","",W25)</f>
        <v/>
      </c>
      <c r="AK25" s="1684"/>
      <c r="AL25" s="1684"/>
      <c r="AM25" s="1684"/>
      <c r="AN25" s="1684"/>
      <c r="AO25" s="1684"/>
      <c r="AP25" s="1685"/>
      <c r="AQ25" s="1730" t="str">
        <f>IF(Q25="","",IF(Q25&lt;&gt;0,IF(Q25="N.D","N.D",(AJ25*VLOOKUP(Q25,$CZ$14:$DQ$30,10,FALSE)))))</f>
        <v/>
      </c>
      <c r="AR25" s="1687"/>
      <c r="AS25" s="1687"/>
      <c r="AT25" s="1687"/>
      <c r="AU25" s="1687"/>
      <c r="AV25" s="1688"/>
      <c r="AW25" s="1660">
        <v>32</v>
      </c>
      <c r="AX25" s="1661"/>
      <c r="AY25" s="1661"/>
      <c r="AZ25" s="1661"/>
      <c r="BA25" s="1716" t="str">
        <f>IF('INGRESO DE DATOS'!A188&lt;&gt;"",'INGRESO DE DATOS'!A188,"")</f>
        <v/>
      </c>
      <c r="BB25" s="1717"/>
      <c r="BC25" s="1717"/>
      <c r="BD25" s="1717"/>
      <c r="BE25" s="1717"/>
      <c r="BF25" s="1718"/>
      <c r="BG25" s="1686"/>
      <c r="BH25" s="1687"/>
      <c r="BI25" s="1687"/>
      <c r="BJ25" s="1687"/>
      <c r="BK25" s="1729"/>
      <c r="BL25" s="1716" t="str">
        <f>IF('INGRESO DE DATOS'!AG188&lt;&gt;"",'INGRESO DE DATOS'!AG188,"")</f>
        <v/>
      </c>
      <c r="BM25" s="1717"/>
      <c r="BN25" s="1717"/>
      <c r="BO25" s="1717"/>
      <c r="BP25" s="1717"/>
      <c r="BQ25" s="1718"/>
      <c r="BR25" s="1683" t="str">
        <f>IF('INGRESO DE DATOS'!AH188&lt;&gt;"",'INGRESO DE DATOS'!AH188,"")</f>
        <v/>
      </c>
      <c r="BS25" s="1684"/>
      <c r="BT25" s="1684"/>
      <c r="BU25" s="1684"/>
      <c r="BV25" s="1684"/>
      <c r="BW25" s="1685"/>
      <c r="BX25" s="1692"/>
      <c r="BY25" s="1693"/>
      <c r="BZ25" s="1693"/>
      <c r="CA25" s="1693"/>
      <c r="CB25" s="1693"/>
      <c r="CC25" s="1693"/>
      <c r="CD25" s="1694"/>
      <c r="CE25" s="1683" t="str">
        <f>IF(BR25="","",BR25)</f>
        <v/>
      </c>
      <c r="CF25" s="1684"/>
      <c r="CG25" s="1684"/>
      <c r="CH25" s="1684"/>
      <c r="CI25" s="1684"/>
      <c r="CJ25" s="1684"/>
      <c r="CK25" s="1685"/>
      <c r="CL25" s="1730" t="str">
        <f>IF(BL25="","",IF(BL25&lt;&gt;0,IF(BL25="N.D","N.D",(BR25*VLOOKUP(BL25,$CZ$14:$DQ$30,10,FALSE)))))</f>
        <v/>
      </c>
      <c r="CM25" s="1687"/>
      <c r="CN25" s="1687"/>
      <c r="CO25" s="1687"/>
      <c r="CP25" s="1687"/>
      <c r="CQ25" s="1687"/>
      <c r="CR25" s="1688"/>
      <c r="CZ25" s="1838" t="s">
        <v>318</v>
      </c>
      <c r="DA25" s="1838"/>
      <c r="DB25" s="1838"/>
      <c r="DC25" s="1838"/>
      <c r="DD25" s="1838"/>
      <c r="DE25" s="1838"/>
      <c r="DF25" s="1838"/>
      <c r="DG25" s="1838"/>
      <c r="DH25" s="1838"/>
      <c r="DI25" s="1842">
        <v>30</v>
      </c>
      <c r="DJ25" s="1842"/>
      <c r="DK25" s="1842"/>
      <c r="DL25" s="1842"/>
      <c r="DM25" s="1842"/>
      <c r="DN25" s="1842"/>
      <c r="DO25" s="1842"/>
      <c r="DP25" s="1842"/>
      <c r="DQ25" s="1842"/>
    </row>
    <row r="26" spans="2:121" ht="15.95" customHeight="1" thickTop="1" thickBot="1" x14ac:dyDescent="0.3">
      <c r="B26" s="1732" t="s">
        <v>53</v>
      </c>
      <c r="C26" s="1733"/>
      <c r="D26" s="1733"/>
      <c r="E26" s="1733"/>
      <c r="F26" s="1733"/>
      <c r="G26" s="1733"/>
      <c r="H26" s="1733"/>
      <c r="I26" s="1733"/>
      <c r="J26" s="1733"/>
      <c r="K26" s="1734"/>
      <c r="L26" s="1692"/>
      <c r="M26" s="1693"/>
      <c r="N26" s="1693"/>
      <c r="O26" s="1693"/>
      <c r="P26" s="1694"/>
      <c r="Q26" s="1692"/>
      <c r="R26" s="1693"/>
      <c r="S26" s="1693"/>
      <c r="T26" s="1693"/>
      <c r="U26" s="1693"/>
      <c r="V26" s="1694"/>
      <c r="W26" s="1692"/>
      <c r="X26" s="1693"/>
      <c r="Y26" s="1693"/>
      <c r="Z26" s="1693"/>
      <c r="AA26" s="1693"/>
      <c r="AB26" s="1694"/>
      <c r="AC26" s="1692"/>
      <c r="AD26" s="1693"/>
      <c r="AE26" s="1693"/>
      <c r="AF26" s="1693"/>
      <c r="AG26" s="1693"/>
      <c r="AH26" s="1693"/>
      <c r="AI26" s="1694"/>
      <c r="AJ26" s="1692"/>
      <c r="AK26" s="1693"/>
      <c r="AL26" s="1693"/>
      <c r="AM26" s="1693"/>
      <c r="AN26" s="1693"/>
      <c r="AO26" s="1693"/>
      <c r="AP26" s="1694"/>
      <c r="AQ26" s="1692"/>
      <c r="AR26" s="1693"/>
      <c r="AS26" s="1693"/>
      <c r="AT26" s="1693"/>
      <c r="AU26" s="1693"/>
      <c r="AV26" s="1731"/>
      <c r="AW26" s="1712">
        <v>33</v>
      </c>
      <c r="AX26" s="1693"/>
      <c r="AY26" s="1693"/>
      <c r="AZ26" s="1694"/>
      <c r="BA26" s="1716" t="str">
        <f>IF('INGRESO DE DATOS'!A189&lt;&gt;"",'INGRESO DE DATOS'!A189,"")</f>
        <v/>
      </c>
      <c r="BB26" s="1717"/>
      <c r="BC26" s="1717"/>
      <c r="BD26" s="1717"/>
      <c r="BE26" s="1717"/>
      <c r="BF26" s="1718"/>
      <c r="BG26" s="1686"/>
      <c r="BH26" s="1687"/>
      <c r="BI26" s="1687"/>
      <c r="BJ26" s="1687"/>
      <c r="BK26" s="1729"/>
      <c r="BL26" s="1716" t="str">
        <f>IF('INGRESO DE DATOS'!AG189&lt;&gt;"",'INGRESO DE DATOS'!AG189,"")</f>
        <v/>
      </c>
      <c r="BM26" s="1717"/>
      <c r="BN26" s="1717"/>
      <c r="BO26" s="1717"/>
      <c r="BP26" s="1717"/>
      <c r="BQ26" s="1718"/>
      <c r="BR26" s="1683" t="str">
        <f>IF('INGRESO DE DATOS'!AH189&lt;&gt;"",'INGRESO DE DATOS'!AH189,"")</f>
        <v/>
      </c>
      <c r="BS26" s="1684"/>
      <c r="BT26" s="1684"/>
      <c r="BU26" s="1684"/>
      <c r="BV26" s="1684"/>
      <c r="BW26" s="1685"/>
      <c r="BX26" s="1692"/>
      <c r="BY26" s="1693"/>
      <c r="BZ26" s="1693"/>
      <c r="CA26" s="1693"/>
      <c r="CB26" s="1693"/>
      <c r="CC26" s="1693"/>
      <c r="CD26" s="1694"/>
      <c r="CE26" s="1683" t="str">
        <f>IF(BR26="","",BR26)</f>
        <v/>
      </c>
      <c r="CF26" s="1684"/>
      <c r="CG26" s="1684"/>
      <c r="CH26" s="1684"/>
      <c r="CI26" s="1684"/>
      <c r="CJ26" s="1684"/>
      <c r="CK26" s="1685"/>
      <c r="CL26" s="1730" t="str">
        <f>IF(BL26="","",IF(BL26&lt;&gt;0,IF(BL26="N.D","N.D",(BR26*VLOOKUP(BL26,$CZ$14:$DQ$30,10,FALSE)))))</f>
        <v/>
      </c>
      <c r="CM26" s="1687"/>
      <c r="CN26" s="1687"/>
      <c r="CO26" s="1687"/>
      <c r="CP26" s="1687"/>
      <c r="CQ26" s="1687"/>
      <c r="CR26" s="1688"/>
      <c r="CZ26" s="1839" t="s">
        <v>319</v>
      </c>
      <c r="DA26" s="1839"/>
      <c r="DB26" s="1839"/>
      <c r="DC26" s="1839"/>
      <c r="DD26" s="1839"/>
      <c r="DE26" s="1839"/>
      <c r="DF26" s="1839"/>
      <c r="DG26" s="1839"/>
      <c r="DH26" s="1839"/>
      <c r="DI26" s="1842">
        <v>5</v>
      </c>
      <c r="DJ26" s="1842"/>
      <c r="DK26" s="1842"/>
      <c r="DL26" s="1842"/>
      <c r="DM26" s="1842"/>
      <c r="DN26" s="1842"/>
      <c r="DO26" s="1842"/>
      <c r="DP26" s="1842"/>
      <c r="DQ26" s="1842"/>
    </row>
    <row r="27" spans="2:121" ht="15.95" customHeight="1" thickTop="1" thickBot="1" x14ac:dyDescent="0.3">
      <c r="B27" s="1660">
        <v>12</v>
      </c>
      <c r="C27" s="1661"/>
      <c r="D27" s="1661"/>
      <c r="E27" s="1661"/>
      <c r="F27" s="1716" t="str">
        <f>IF('INGRESO DE DATOS'!A164&lt;&gt;"",'INGRESO DE DATOS'!A164,"")</f>
        <v/>
      </c>
      <c r="G27" s="1717"/>
      <c r="H27" s="1717"/>
      <c r="I27" s="1717"/>
      <c r="J27" s="1717"/>
      <c r="K27" s="1718"/>
      <c r="L27" s="1686"/>
      <c r="M27" s="1687"/>
      <c r="N27" s="1687"/>
      <c r="O27" s="1687"/>
      <c r="P27" s="1729"/>
      <c r="Q27" s="1716" t="str">
        <f>IF('INGRESO DE DATOS'!AG164&lt;&gt;"",'INGRESO DE DATOS'!AG164,"")</f>
        <v/>
      </c>
      <c r="R27" s="1717"/>
      <c r="S27" s="1717"/>
      <c r="T27" s="1717"/>
      <c r="U27" s="1717"/>
      <c r="V27" s="1718"/>
      <c r="W27" s="1683" t="str">
        <f>IF('INGRESO DE DATOS'!AH164&lt;&gt;"",'INGRESO DE DATOS'!AH164,"")</f>
        <v/>
      </c>
      <c r="X27" s="1684"/>
      <c r="Y27" s="1684"/>
      <c r="Z27" s="1684"/>
      <c r="AA27" s="1684"/>
      <c r="AB27" s="1685"/>
      <c r="AC27" s="1692"/>
      <c r="AD27" s="1693"/>
      <c r="AE27" s="1693"/>
      <c r="AF27" s="1693"/>
      <c r="AG27" s="1693"/>
      <c r="AH27" s="1693"/>
      <c r="AI27" s="1694"/>
      <c r="AJ27" s="1683" t="str">
        <f>IF(W27="","",W27)</f>
        <v/>
      </c>
      <c r="AK27" s="1684"/>
      <c r="AL27" s="1684"/>
      <c r="AM27" s="1684"/>
      <c r="AN27" s="1684"/>
      <c r="AO27" s="1684"/>
      <c r="AP27" s="1685"/>
      <c r="AQ27" s="1730" t="str">
        <f>IF(Q27="","",IF(Q27&lt;&gt;0,IF(Q27="N.D","N.D",(AJ27*VLOOKUP(Q27,$CZ$14:$DQ$30,10,FALSE)))))</f>
        <v/>
      </c>
      <c r="AR27" s="1687"/>
      <c r="AS27" s="1687"/>
      <c r="AT27" s="1687"/>
      <c r="AU27" s="1687"/>
      <c r="AV27" s="1688"/>
      <c r="AW27" s="1660">
        <v>34</v>
      </c>
      <c r="AX27" s="1661"/>
      <c r="AY27" s="1661"/>
      <c r="AZ27" s="1661"/>
      <c r="BA27" s="1716" t="str">
        <f>IF('INGRESO DE DATOS'!A190&lt;&gt;"",'INGRESO DE DATOS'!A190,"")</f>
        <v/>
      </c>
      <c r="BB27" s="1717"/>
      <c r="BC27" s="1717"/>
      <c r="BD27" s="1717"/>
      <c r="BE27" s="1717"/>
      <c r="BF27" s="1718"/>
      <c r="BG27" s="1686"/>
      <c r="BH27" s="1687"/>
      <c r="BI27" s="1687"/>
      <c r="BJ27" s="1687"/>
      <c r="BK27" s="1729"/>
      <c r="BL27" s="1716" t="str">
        <f>IF('INGRESO DE DATOS'!AG190&lt;&gt;"",'INGRESO DE DATOS'!AG190,"")</f>
        <v/>
      </c>
      <c r="BM27" s="1717"/>
      <c r="BN27" s="1717"/>
      <c r="BO27" s="1717"/>
      <c r="BP27" s="1717"/>
      <c r="BQ27" s="1718"/>
      <c r="BR27" s="1683" t="str">
        <f>IF('INGRESO DE DATOS'!AH190&lt;&gt;"",'INGRESO DE DATOS'!AH190,"")</f>
        <v/>
      </c>
      <c r="BS27" s="1684"/>
      <c r="BT27" s="1684"/>
      <c r="BU27" s="1684"/>
      <c r="BV27" s="1684"/>
      <c r="BW27" s="1685"/>
      <c r="BX27" s="1692"/>
      <c r="BY27" s="1693"/>
      <c r="BZ27" s="1693"/>
      <c r="CA27" s="1693"/>
      <c r="CB27" s="1693"/>
      <c r="CC27" s="1693"/>
      <c r="CD27" s="1694"/>
      <c r="CE27" s="1683" t="str">
        <f>IF(BR27="","",BR27)</f>
        <v/>
      </c>
      <c r="CF27" s="1684"/>
      <c r="CG27" s="1684"/>
      <c r="CH27" s="1684"/>
      <c r="CI27" s="1684"/>
      <c r="CJ27" s="1684"/>
      <c r="CK27" s="1685"/>
      <c r="CL27" s="1730" t="str">
        <f>IF(BL27="","",IF(BL27&lt;&gt;0,IF(BL27="N.D","N.D",(BR27*VLOOKUP(BL27,$CZ$14:$DQ$30,10,FALSE)))))</f>
        <v/>
      </c>
      <c r="CM27" s="1687"/>
      <c r="CN27" s="1687"/>
      <c r="CO27" s="1687"/>
      <c r="CP27" s="1687"/>
      <c r="CQ27" s="1687"/>
      <c r="CR27" s="1688"/>
      <c r="CZ27" s="1838" t="s">
        <v>320</v>
      </c>
      <c r="DA27" s="1838"/>
      <c r="DB27" s="1838"/>
      <c r="DC27" s="1838"/>
      <c r="DD27" s="1838"/>
      <c r="DE27" s="1838"/>
      <c r="DF27" s="1838"/>
      <c r="DG27" s="1838"/>
      <c r="DH27" s="1838"/>
      <c r="DI27" s="1842">
        <v>50</v>
      </c>
      <c r="DJ27" s="1842"/>
      <c r="DK27" s="1842"/>
      <c r="DL27" s="1842"/>
      <c r="DM27" s="1842"/>
      <c r="DN27" s="1842"/>
      <c r="DO27" s="1842"/>
      <c r="DP27" s="1842"/>
      <c r="DQ27" s="1842"/>
    </row>
    <row r="28" spans="2:121" ht="15.95" customHeight="1" thickTop="1" thickBot="1" x14ac:dyDescent="0.3">
      <c r="B28" s="1660">
        <v>13</v>
      </c>
      <c r="C28" s="1661"/>
      <c r="D28" s="1661"/>
      <c r="E28" s="1661"/>
      <c r="F28" s="1716" t="str">
        <f>IF('INGRESO DE DATOS'!A165&lt;&gt;"",'INGRESO DE DATOS'!A165,"")</f>
        <v/>
      </c>
      <c r="G28" s="1717"/>
      <c r="H28" s="1717"/>
      <c r="I28" s="1717"/>
      <c r="J28" s="1717"/>
      <c r="K28" s="1718"/>
      <c r="L28" s="1686"/>
      <c r="M28" s="1687"/>
      <c r="N28" s="1687"/>
      <c r="O28" s="1687"/>
      <c r="P28" s="1729"/>
      <c r="Q28" s="1716" t="str">
        <f>IF('INGRESO DE DATOS'!AG165&lt;&gt;"",'INGRESO DE DATOS'!AG165,"")</f>
        <v/>
      </c>
      <c r="R28" s="1717"/>
      <c r="S28" s="1717"/>
      <c r="T28" s="1717"/>
      <c r="U28" s="1717"/>
      <c r="V28" s="1718"/>
      <c r="W28" s="1683" t="str">
        <f>IF('INGRESO DE DATOS'!AH165&lt;&gt;"",'INGRESO DE DATOS'!AH165,"")</f>
        <v/>
      </c>
      <c r="X28" s="1684"/>
      <c r="Y28" s="1684"/>
      <c r="Z28" s="1684"/>
      <c r="AA28" s="1684"/>
      <c r="AB28" s="1685"/>
      <c r="AC28" s="1692"/>
      <c r="AD28" s="1693"/>
      <c r="AE28" s="1693"/>
      <c r="AF28" s="1693"/>
      <c r="AG28" s="1693"/>
      <c r="AH28" s="1693"/>
      <c r="AI28" s="1694"/>
      <c r="AJ28" s="1683" t="str">
        <f>IF(W28="","",W28)</f>
        <v/>
      </c>
      <c r="AK28" s="1684"/>
      <c r="AL28" s="1684"/>
      <c r="AM28" s="1684"/>
      <c r="AN28" s="1684"/>
      <c r="AO28" s="1684"/>
      <c r="AP28" s="1685"/>
      <c r="AQ28" s="1730" t="str">
        <f>IF(Q28="","",IF(Q28&lt;&gt;0,IF(Q28="N.D","N.D",(AJ28*VLOOKUP(Q28,$CZ$14:$DQ$30,10,FALSE)))))</f>
        <v/>
      </c>
      <c r="AR28" s="1687"/>
      <c r="AS28" s="1687"/>
      <c r="AT28" s="1687"/>
      <c r="AU28" s="1687"/>
      <c r="AV28" s="1688"/>
      <c r="AW28" s="1660">
        <v>35</v>
      </c>
      <c r="AX28" s="1661"/>
      <c r="AY28" s="1661"/>
      <c r="AZ28" s="1661"/>
      <c r="BA28" s="1716" t="str">
        <f>IF('INGRESO DE DATOS'!A191&lt;&gt;"",'INGRESO DE DATOS'!A191,"")</f>
        <v/>
      </c>
      <c r="BB28" s="1717"/>
      <c r="BC28" s="1717"/>
      <c r="BD28" s="1717"/>
      <c r="BE28" s="1717"/>
      <c r="BF28" s="1718"/>
      <c r="BG28" s="1686"/>
      <c r="BH28" s="1687"/>
      <c r="BI28" s="1687"/>
      <c r="BJ28" s="1687"/>
      <c r="BK28" s="1729"/>
      <c r="BL28" s="1716" t="str">
        <f>IF('INGRESO DE DATOS'!AG191&lt;&gt;"",'INGRESO DE DATOS'!AG191,"")</f>
        <v/>
      </c>
      <c r="BM28" s="1717"/>
      <c r="BN28" s="1717"/>
      <c r="BO28" s="1717"/>
      <c r="BP28" s="1717"/>
      <c r="BQ28" s="1718"/>
      <c r="BR28" s="1683" t="str">
        <f>IF('INGRESO DE DATOS'!AH191&lt;&gt;"",'INGRESO DE DATOS'!AH191,"")</f>
        <v/>
      </c>
      <c r="BS28" s="1684"/>
      <c r="BT28" s="1684"/>
      <c r="BU28" s="1684"/>
      <c r="BV28" s="1684"/>
      <c r="BW28" s="1685"/>
      <c r="BX28" s="1692"/>
      <c r="BY28" s="1693"/>
      <c r="BZ28" s="1693"/>
      <c r="CA28" s="1693"/>
      <c r="CB28" s="1693"/>
      <c r="CC28" s="1693"/>
      <c r="CD28" s="1694"/>
      <c r="CE28" s="1683" t="str">
        <f>IF(BR28="","",BR28)</f>
        <v/>
      </c>
      <c r="CF28" s="1684"/>
      <c r="CG28" s="1684"/>
      <c r="CH28" s="1684"/>
      <c r="CI28" s="1684"/>
      <c r="CJ28" s="1684"/>
      <c r="CK28" s="1685"/>
      <c r="CL28" s="1730" t="str">
        <f>IF(BL28="","",IF(BL28&lt;&gt;0,IF(BL28="N.D","N.D",(BR28*VLOOKUP(BL28,$CZ$14:$DQ$30,10,FALSE)))))</f>
        <v/>
      </c>
      <c r="CM28" s="1687"/>
      <c r="CN28" s="1687"/>
      <c r="CO28" s="1687"/>
      <c r="CP28" s="1687"/>
      <c r="CQ28" s="1687"/>
      <c r="CR28" s="1688"/>
      <c r="CZ28" s="1839" t="s">
        <v>321</v>
      </c>
      <c r="DA28" s="1839"/>
      <c r="DB28" s="1839"/>
      <c r="DC28" s="1839"/>
      <c r="DD28" s="1839"/>
      <c r="DE28" s="1839"/>
      <c r="DF28" s="1839"/>
      <c r="DG28" s="1839"/>
      <c r="DH28" s="1839"/>
      <c r="DI28" s="1842">
        <v>12.5</v>
      </c>
      <c r="DJ28" s="1842"/>
      <c r="DK28" s="1842"/>
      <c r="DL28" s="1842"/>
      <c r="DM28" s="1842"/>
      <c r="DN28" s="1842"/>
      <c r="DO28" s="1842"/>
      <c r="DP28" s="1842"/>
      <c r="DQ28" s="1842"/>
    </row>
    <row r="29" spans="2:121" ht="15.95" customHeight="1" thickTop="1" thickBot="1" x14ac:dyDescent="0.3">
      <c r="B29" s="1660">
        <v>14</v>
      </c>
      <c r="C29" s="1661"/>
      <c r="D29" s="1661"/>
      <c r="E29" s="1661"/>
      <c r="F29" s="1716" t="str">
        <f>IF('INGRESO DE DATOS'!A166&lt;&gt;"",'INGRESO DE DATOS'!A166,"")</f>
        <v/>
      </c>
      <c r="G29" s="1717"/>
      <c r="H29" s="1717"/>
      <c r="I29" s="1717"/>
      <c r="J29" s="1717"/>
      <c r="K29" s="1718"/>
      <c r="L29" s="1686"/>
      <c r="M29" s="1687"/>
      <c r="N29" s="1687"/>
      <c r="O29" s="1687"/>
      <c r="P29" s="1729"/>
      <c r="Q29" s="1716" t="str">
        <f>IF('INGRESO DE DATOS'!AG166&lt;&gt;"",'INGRESO DE DATOS'!AG166,"")</f>
        <v/>
      </c>
      <c r="R29" s="1717"/>
      <c r="S29" s="1717"/>
      <c r="T29" s="1717"/>
      <c r="U29" s="1717"/>
      <c r="V29" s="1718"/>
      <c r="W29" s="1683" t="str">
        <f>IF('INGRESO DE DATOS'!AH166&lt;&gt;"",'INGRESO DE DATOS'!AH166,"")</f>
        <v/>
      </c>
      <c r="X29" s="1684"/>
      <c r="Y29" s="1684"/>
      <c r="Z29" s="1684"/>
      <c r="AA29" s="1684"/>
      <c r="AB29" s="1685"/>
      <c r="AC29" s="1692"/>
      <c r="AD29" s="1693"/>
      <c r="AE29" s="1693"/>
      <c r="AF29" s="1693"/>
      <c r="AG29" s="1693"/>
      <c r="AH29" s="1693"/>
      <c r="AI29" s="1694"/>
      <c r="AJ29" s="1683" t="str">
        <f>IF(W29="","",W29)</f>
        <v/>
      </c>
      <c r="AK29" s="1684"/>
      <c r="AL29" s="1684"/>
      <c r="AM29" s="1684"/>
      <c r="AN29" s="1684"/>
      <c r="AO29" s="1684"/>
      <c r="AP29" s="1685"/>
      <c r="AQ29" s="1730" t="str">
        <f>IF(Q29="","",IF(Q29&lt;&gt;0,IF(Q29="N.D","N.D",(AJ29*VLOOKUP(Q29,$CZ$14:$DQ$30,10,FALSE)))))</f>
        <v/>
      </c>
      <c r="AR29" s="1687"/>
      <c r="AS29" s="1687"/>
      <c r="AT29" s="1687"/>
      <c r="AU29" s="1687"/>
      <c r="AV29" s="1688"/>
      <c r="AW29" s="1660">
        <v>36</v>
      </c>
      <c r="AX29" s="1661"/>
      <c r="AY29" s="1661"/>
      <c r="AZ29" s="1661"/>
      <c r="BA29" s="1716" t="str">
        <f>IF('INGRESO DE DATOS'!A192&lt;&gt;"",'INGRESO DE DATOS'!A192,"")</f>
        <v/>
      </c>
      <c r="BB29" s="1717"/>
      <c r="BC29" s="1717"/>
      <c r="BD29" s="1717"/>
      <c r="BE29" s="1717"/>
      <c r="BF29" s="1718"/>
      <c r="BG29" s="1686"/>
      <c r="BH29" s="1687"/>
      <c r="BI29" s="1687"/>
      <c r="BJ29" s="1687"/>
      <c r="BK29" s="1729"/>
      <c r="BL29" s="1716" t="str">
        <f>IF('INGRESO DE DATOS'!AG192&lt;&gt;"",'INGRESO DE DATOS'!AG192,"")</f>
        <v/>
      </c>
      <c r="BM29" s="1717"/>
      <c r="BN29" s="1717"/>
      <c r="BO29" s="1717"/>
      <c r="BP29" s="1717"/>
      <c r="BQ29" s="1718"/>
      <c r="BR29" s="1683" t="str">
        <f>IF('INGRESO DE DATOS'!AH192&lt;&gt;"",'INGRESO DE DATOS'!AH192,"")</f>
        <v/>
      </c>
      <c r="BS29" s="1684"/>
      <c r="BT29" s="1684"/>
      <c r="BU29" s="1684"/>
      <c r="BV29" s="1684"/>
      <c r="BW29" s="1685"/>
      <c r="BX29" s="1692"/>
      <c r="BY29" s="1693"/>
      <c r="BZ29" s="1693"/>
      <c r="CA29" s="1693"/>
      <c r="CB29" s="1693"/>
      <c r="CC29" s="1693"/>
      <c r="CD29" s="1694"/>
      <c r="CE29" s="1683" t="str">
        <f>IF(BR29="","",BR29)</f>
        <v/>
      </c>
      <c r="CF29" s="1684"/>
      <c r="CG29" s="1684"/>
      <c r="CH29" s="1684"/>
      <c r="CI29" s="1684"/>
      <c r="CJ29" s="1684"/>
      <c r="CK29" s="1685"/>
      <c r="CL29" s="1730" t="str">
        <f>IF(BL29="","",IF(BL29&lt;&gt;0,IF(BL29="N.D","N.D",(BR29*VLOOKUP(BL29,$CZ$14:$DQ$30,10,FALSE)))))</f>
        <v/>
      </c>
      <c r="CM29" s="1687"/>
      <c r="CN29" s="1687"/>
      <c r="CO29" s="1687"/>
      <c r="CP29" s="1687"/>
      <c r="CQ29" s="1687"/>
      <c r="CR29" s="1688"/>
      <c r="CZ29" s="1839" t="s">
        <v>322</v>
      </c>
      <c r="DA29" s="1839"/>
      <c r="DB29" s="1839"/>
      <c r="DC29" s="1839"/>
      <c r="DD29" s="1839"/>
      <c r="DE29" s="1839"/>
      <c r="DF29" s="1839"/>
      <c r="DG29" s="1839"/>
      <c r="DH29" s="1839"/>
      <c r="DI29" s="1842">
        <v>5</v>
      </c>
      <c r="DJ29" s="1842"/>
      <c r="DK29" s="1842"/>
      <c r="DL29" s="1842"/>
      <c r="DM29" s="1842"/>
      <c r="DN29" s="1842"/>
      <c r="DO29" s="1842"/>
      <c r="DP29" s="1842"/>
      <c r="DQ29" s="1842"/>
    </row>
    <row r="30" spans="2:121" ht="15.95" customHeight="1" thickTop="1" thickBot="1" x14ac:dyDescent="0.3">
      <c r="B30" s="1660">
        <v>15</v>
      </c>
      <c r="C30" s="1661"/>
      <c r="D30" s="1661"/>
      <c r="E30" s="1661"/>
      <c r="F30" s="1716" t="str">
        <f>IF('INGRESO DE DATOS'!A167&lt;&gt;"",'INGRESO DE DATOS'!A167,"")</f>
        <v/>
      </c>
      <c r="G30" s="1717"/>
      <c r="H30" s="1717"/>
      <c r="I30" s="1717"/>
      <c r="J30" s="1717"/>
      <c r="K30" s="1718"/>
      <c r="L30" s="1686"/>
      <c r="M30" s="1687"/>
      <c r="N30" s="1687"/>
      <c r="O30" s="1687"/>
      <c r="P30" s="1729"/>
      <c r="Q30" s="1716" t="str">
        <f>IF('INGRESO DE DATOS'!AG167&lt;&gt;"",'INGRESO DE DATOS'!AG167,"")</f>
        <v/>
      </c>
      <c r="R30" s="1717"/>
      <c r="S30" s="1717"/>
      <c r="T30" s="1717"/>
      <c r="U30" s="1717"/>
      <c r="V30" s="1718"/>
      <c r="W30" s="1683" t="str">
        <f>IF('INGRESO DE DATOS'!AH167&lt;&gt;"",'INGRESO DE DATOS'!AH167,"")</f>
        <v/>
      </c>
      <c r="X30" s="1684"/>
      <c r="Y30" s="1684"/>
      <c r="Z30" s="1684"/>
      <c r="AA30" s="1684"/>
      <c r="AB30" s="1685"/>
      <c r="AC30" s="1692"/>
      <c r="AD30" s="1693"/>
      <c r="AE30" s="1693"/>
      <c r="AF30" s="1693"/>
      <c r="AG30" s="1693"/>
      <c r="AH30" s="1693"/>
      <c r="AI30" s="1694"/>
      <c r="AJ30" s="1683" t="str">
        <f>IF(W30="","",W30)</f>
        <v/>
      </c>
      <c r="AK30" s="1684"/>
      <c r="AL30" s="1684"/>
      <c r="AM30" s="1684"/>
      <c r="AN30" s="1684"/>
      <c r="AO30" s="1684"/>
      <c r="AP30" s="1685"/>
      <c r="AQ30" s="1730" t="str">
        <f>IF(Q30="","",IF(Q30&lt;&gt;0,IF(Q30="N.D","N.D",(AJ30*VLOOKUP(Q30,$CZ$14:$DQ$30,10,FALSE)))))</f>
        <v/>
      </c>
      <c r="AR30" s="1687"/>
      <c r="AS30" s="1687"/>
      <c r="AT30" s="1687"/>
      <c r="AU30" s="1687"/>
      <c r="AV30" s="1688"/>
      <c r="AW30" s="1732" t="s">
        <v>53</v>
      </c>
      <c r="AX30" s="1733"/>
      <c r="AY30" s="1733"/>
      <c r="AZ30" s="1733"/>
      <c r="BA30" s="1733"/>
      <c r="BB30" s="1733"/>
      <c r="BC30" s="1733"/>
      <c r="BD30" s="1733"/>
      <c r="BE30" s="1733"/>
      <c r="BF30" s="1734"/>
      <c r="BG30" s="1692"/>
      <c r="BH30" s="1693"/>
      <c r="BI30" s="1693"/>
      <c r="BJ30" s="1693"/>
      <c r="BK30" s="1694"/>
      <c r="BL30" s="1692"/>
      <c r="BM30" s="1693"/>
      <c r="BN30" s="1693"/>
      <c r="BO30" s="1693"/>
      <c r="BP30" s="1693"/>
      <c r="BQ30" s="1694"/>
      <c r="BR30" s="1692"/>
      <c r="BS30" s="1693"/>
      <c r="BT30" s="1693"/>
      <c r="BU30" s="1693"/>
      <c r="BV30" s="1693"/>
      <c r="BW30" s="1694"/>
      <c r="BX30" s="1692"/>
      <c r="BY30" s="1693"/>
      <c r="BZ30" s="1693"/>
      <c r="CA30" s="1693"/>
      <c r="CB30" s="1693"/>
      <c r="CC30" s="1693"/>
      <c r="CD30" s="1694"/>
      <c r="CE30" s="1692"/>
      <c r="CF30" s="1693"/>
      <c r="CG30" s="1693"/>
      <c r="CH30" s="1693"/>
      <c r="CI30" s="1693"/>
      <c r="CJ30" s="1693"/>
      <c r="CK30" s="1694"/>
      <c r="CL30" s="1692"/>
      <c r="CM30" s="1693"/>
      <c r="CN30" s="1693"/>
      <c r="CO30" s="1693"/>
      <c r="CP30" s="1693"/>
      <c r="CQ30" s="1693"/>
      <c r="CR30" s="1731"/>
      <c r="CZ30" s="1839" t="s">
        <v>101</v>
      </c>
      <c r="DA30" s="1839"/>
      <c r="DB30" s="1839"/>
      <c r="DC30" s="1839"/>
      <c r="DD30" s="1839"/>
      <c r="DE30" s="1839"/>
      <c r="DF30" s="1839"/>
      <c r="DG30" s="1839"/>
      <c r="DH30" s="1839"/>
      <c r="DI30" s="1842">
        <v>1</v>
      </c>
      <c r="DJ30" s="1842"/>
      <c r="DK30" s="1842"/>
      <c r="DL30" s="1842"/>
      <c r="DM30" s="1842"/>
      <c r="DN30" s="1842"/>
      <c r="DO30" s="1842"/>
      <c r="DP30" s="1842"/>
      <c r="DQ30" s="1842"/>
    </row>
    <row r="31" spans="2:121" ht="15.95" customHeight="1" thickTop="1" x14ac:dyDescent="0.2">
      <c r="B31" s="1660">
        <v>16</v>
      </c>
      <c r="C31" s="1661"/>
      <c r="D31" s="1661"/>
      <c r="E31" s="1661"/>
      <c r="F31" s="1716" t="str">
        <f>IF('INGRESO DE DATOS'!A168&lt;&gt;"",'INGRESO DE DATOS'!A168,"")</f>
        <v/>
      </c>
      <c r="G31" s="1717"/>
      <c r="H31" s="1717"/>
      <c r="I31" s="1717"/>
      <c r="J31" s="1717"/>
      <c r="K31" s="1718"/>
      <c r="L31" s="1686"/>
      <c r="M31" s="1687"/>
      <c r="N31" s="1687"/>
      <c r="O31" s="1687"/>
      <c r="P31" s="1729"/>
      <c r="Q31" s="1716" t="str">
        <f>IF('INGRESO DE DATOS'!AG168&lt;&gt;"",'INGRESO DE DATOS'!AG168,"")</f>
        <v/>
      </c>
      <c r="R31" s="1717"/>
      <c r="S31" s="1717"/>
      <c r="T31" s="1717"/>
      <c r="U31" s="1717"/>
      <c r="V31" s="1718"/>
      <c r="W31" s="1683" t="str">
        <f>IF('INGRESO DE DATOS'!AH168&lt;&gt;"",'INGRESO DE DATOS'!AH168,"")</f>
        <v/>
      </c>
      <c r="X31" s="1684"/>
      <c r="Y31" s="1684"/>
      <c r="Z31" s="1684"/>
      <c r="AA31" s="1684"/>
      <c r="AB31" s="1685"/>
      <c r="AC31" s="1692"/>
      <c r="AD31" s="1693"/>
      <c r="AE31" s="1693"/>
      <c r="AF31" s="1693"/>
      <c r="AG31" s="1693"/>
      <c r="AH31" s="1693"/>
      <c r="AI31" s="1694"/>
      <c r="AJ31" s="1683" t="str">
        <f>IF(W31="","",W31)</f>
        <v/>
      </c>
      <c r="AK31" s="1684"/>
      <c r="AL31" s="1684"/>
      <c r="AM31" s="1684"/>
      <c r="AN31" s="1684"/>
      <c r="AO31" s="1684"/>
      <c r="AP31" s="1685"/>
      <c r="AQ31" s="1730" t="str">
        <f>IF(Q31="","",IF(Q31&lt;&gt;0,IF(Q31="N.D","N.D",(AJ31*VLOOKUP(Q31,$CZ$14:$DQ$30,10,FALSE)))))</f>
        <v/>
      </c>
      <c r="AR31" s="1687"/>
      <c r="AS31" s="1687"/>
      <c r="AT31" s="1687"/>
      <c r="AU31" s="1687"/>
      <c r="AV31" s="1688"/>
      <c r="AW31" s="1660">
        <v>37</v>
      </c>
      <c r="AX31" s="1661"/>
      <c r="AY31" s="1661"/>
      <c r="AZ31" s="1661"/>
      <c r="BA31" s="1716" t="str">
        <f>IF('INGRESO DE DATOS'!A194&lt;&gt;"",'INGRESO DE DATOS'!A194,"")</f>
        <v/>
      </c>
      <c r="BB31" s="1717"/>
      <c r="BC31" s="1717"/>
      <c r="BD31" s="1717"/>
      <c r="BE31" s="1717"/>
      <c r="BF31" s="1718"/>
      <c r="BG31" s="1686"/>
      <c r="BH31" s="1687"/>
      <c r="BI31" s="1687"/>
      <c r="BJ31" s="1687"/>
      <c r="BK31" s="1729"/>
      <c r="BL31" s="1716" t="str">
        <f>IF('INGRESO DE DATOS'!AG194&lt;&gt;"",'INGRESO DE DATOS'!AG194,"")</f>
        <v/>
      </c>
      <c r="BM31" s="1717"/>
      <c r="BN31" s="1717"/>
      <c r="BO31" s="1717"/>
      <c r="BP31" s="1717"/>
      <c r="BQ31" s="1718"/>
      <c r="BR31" s="1683" t="str">
        <f>IF('INGRESO DE DATOS'!AH194&lt;&gt;"",'INGRESO DE DATOS'!AH194,"")</f>
        <v/>
      </c>
      <c r="BS31" s="1684"/>
      <c r="BT31" s="1684"/>
      <c r="BU31" s="1684"/>
      <c r="BV31" s="1684"/>
      <c r="BW31" s="1685"/>
      <c r="BX31" s="1692"/>
      <c r="BY31" s="1693"/>
      <c r="BZ31" s="1693"/>
      <c r="CA31" s="1693"/>
      <c r="CB31" s="1693"/>
      <c r="CC31" s="1693"/>
      <c r="CD31" s="1694"/>
      <c r="CE31" s="1683" t="str">
        <f>IF(BR31="","",BR31)</f>
        <v/>
      </c>
      <c r="CF31" s="1684"/>
      <c r="CG31" s="1684"/>
      <c r="CH31" s="1684"/>
      <c r="CI31" s="1684"/>
      <c r="CJ31" s="1684"/>
      <c r="CK31" s="1685"/>
      <c r="CL31" s="1730" t="str">
        <f>IF(BL31="","",IF(BL31&lt;&gt;0,IF(BL31="N.D","N.D",(BR31*VLOOKUP(BL31,$CZ$14:$DQ$30,10,FALSE)))))</f>
        <v/>
      </c>
      <c r="CM31" s="1687"/>
      <c r="CN31" s="1687"/>
      <c r="CO31" s="1687"/>
      <c r="CP31" s="1687"/>
      <c r="CQ31" s="1687"/>
      <c r="CR31" s="1688"/>
    </row>
    <row r="32" spans="2:121" ht="15.95" customHeight="1" x14ac:dyDescent="0.2">
      <c r="B32" s="1732" t="s">
        <v>53</v>
      </c>
      <c r="C32" s="1733"/>
      <c r="D32" s="1733"/>
      <c r="E32" s="1733"/>
      <c r="F32" s="1733"/>
      <c r="G32" s="1733"/>
      <c r="H32" s="1733"/>
      <c r="I32" s="1733"/>
      <c r="J32" s="1733"/>
      <c r="K32" s="1734"/>
      <c r="L32" s="1692"/>
      <c r="M32" s="1693"/>
      <c r="N32" s="1693"/>
      <c r="O32" s="1693"/>
      <c r="P32" s="1694"/>
      <c r="Q32" s="1692"/>
      <c r="R32" s="1693"/>
      <c r="S32" s="1693"/>
      <c r="T32" s="1693"/>
      <c r="U32" s="1693"/>
      <c r="V32" s="1694"/>
      <c r="W32" s="1692"/>
      <c r="X32" s="1693"/>
      <c r="Y32" s="1693"/>
      <c r="Z32" s="1693"/>
      <c r="AA32" s="1693"/>
      <c r="AB32" s="1694"/>
      <c r="AC32" s="1692"/>
      <c r="AD32" s="1693"/>
      <c r="AE32" s="1693"/>
      <c r="AF32" s="1693"/>
      <c r="AG32" s="1693"/>
      <c r="AH32" s="1693"/>
      <c r="AI32" s="1694"/>
      <c r="AJ32" s="1692"/>
      <c r="AK32" s="1693"/>
      <c r="AL32" s="1693"/>
      <c r="AM32" s="1693"/>
      <c r="AN32" s="1693"/>
      <c r="AO32" s="1693"/>
      <c r="AP32" s="1694"/>
      <c r="AQ32" s="1692"/>
      <c r="AR32" s="1693"/>
      <c r="AS32" s="1693"/>
      <c r="AT32" s="1693"/>
      <c r="AU32" s="1693"/>
      <c r="AV32" s="1731"/>
      <c r="AW32" s="1712">
        <v>38</v>
      </c>
      <c r="AX32" s="1693"/>
      <c r="AY32" s="1693"/>
      <c r="AZ32" s="1694"/>
      <c r="BA32" s="1716" t="str">
        <f>IF('INGRESO DE DATOS'!A195&lt;&gt;"",'INGRESO DE DATOS'!A195,"")</f>
        <v/>
      </c>
      <c r="BB32" s="1717"/>
      <c r="BC32" s="1717"/>
      <c r="BD32" s="1717"/>
      <c r="BE32" s="1717"/>
      <c r="BF32" s="1718"/>
      <c r="BG32" s="1686"/>
      <c r="BH32" s="1687"/>
      <c r="BI32" s="1687"/>
      <c r="BJ32" s="1687"/>
      <c r="BK32" s="1729"/>
      <c r="BL32" s="1716" t="str">
        <f>IF('INGRESO DE DATOS'!AG195&lt;&gt;"",'INGRESO DE DATOS'!AG195,"")</f>
        <v/>
      </c>
      <c r="BM32" s="1717"/>
      <c r="BN32" s="1717"/>
      <c r="BO32" s="1717"/>
      <c r="BP32" s="1717"/>
      <c r="BQ32" s="1718"/>
      <c r="BR32" s="1683" t="str">
        <f>IF('INGRESO DE DATOS'!AH195&lt;&gt;"",'INGRESO DE DATOS'!AH195,"")</f>
        <v/>
      </c>
      <c r="BS32" s="1684"/>
      <c r="BT32" s="1684"/>
      <c r="BU32" s="1684"/>
      <c r="BV32" s="1684"/>
      <c r="BW32" s="1685"/>
      <c r="BX32" s="1692"/>
      <c r="BY32" s="1693"/>
      <c r="BZ32" s="1693"/>
      <c r="CA32" s="1693"/>
      <c r="CB32" s="1693"/>
      <c r="CC32" s="1693"/>
      <c r="CD32" s="1694"/>
      <c r="CE32" s="1683" t="str">
        <f>IF(BR32="","",BR32)</f>
        <v/>
      </c>
      <c r="CF32" s="1684"/>
      <c r="CG32" s="1684"/>
      <c r="CH32" s="1684"/>
      <c r="CI32" s="1684"/>
      <c r="CJ32" s="1684"/>
      <c r="CK32" s="1685"/>
      <c r="CL32" s="1730" t="str">
        <f>IF(BL32="","",IF(BL32&lt;&gt;0,IF(BL32="N.D","N.D",(BR32*VLOOKUP(BL32,$CZ$14:$DQ$30,10,FALSE)))))</f>
        <v/>
      </c>
      <c r="CM32" s="1687"/>
      <c r="CN32" s="1687"/>
      <c r="CO32" s="1687"/>
      <c r="CP32" s="1687"/>
      <c r="CQ32" s="1687"/>
      <c r="CR32" s="1688"/>
    </row>
    <row r="33" spans="2:119" ht="15.95" customHeight="1" x14ac:dyDescent="0.2">
      <c r="B33" s="1660">
        <v>17</v>
      </c>
      <c r="C33" s="1661"/>
      <c r="D33" s="1661"/>
      <c r="E33" s="1661"/>
      <c r="F33" s="1716" t="str">
        <f>IF('INGRESO DE DATOS'!A170&lt;&gt;"",'INGRESO DE DATOS'!A170,"")</f>
        <v/>
      </c>
      <c r="G33" s="1717"/>
      <c r="H33" s="1717"/>
      <c r="I33" s="1717"/>
      <c r="J33" s="1717"/>
      <c r="K33" s="1718"/>
      <c r="L33" s="1686"/>
      <c r="M33" s="1687"/>
      <c r="N33" s="1687"/>
      <c r="O33" s="1687"/>
      <c r="P33" s="1729"/>
      <c r="Q33" s="1716" t="str">
        <f>IF('INGRESO DE DATOS'!AG170&lt;&gt;"",'INGRESO DE DATOS'!AG170,"")</f>
        <v/>
      </c>
      <c r="R33" s="1717"/>
      <c r="S33" s="1717"/>
      <c r="T33" s="1717"/>
      <c r="U33" s="1717"/>
      <c r="V33" s="1718"/>
      <c r="W33" s="1683" t="str">
        <f>IF('INGRESO DE DATOS'!AH170&lt;&gt;"",'INGRESO DE DATOS'!AH170,"")</f>
        <v/>
      </c>
      <c r="X33" s="1684"/>
      <c r="Y33" s="1684"/>
      <c r="Z33" s="1684"/>
      <c r="AA33" s="1684"/>
      <c r="AB33" s="1685"/>
      <c r="AC33" s="1692"/>
      <c r="AD33" s="1693"/>
      <c r="AE33" s="1693"/>
      <c r="AF33" s="1693"/>
      <c r="AG33" s="1693"/>
      <c r="AH33" s="1693"/>
      <c r="AI33" s="1694"/>
      <c r="AJ33" s="1683" t="str">
        <f>IF(W33="","",W33)</f>
        <v/>
      </c>
      <c r="AK33" s="1684"/>
      <c r="AL33" s="1684"/>
      <c r="AM33" s="1684"/>
      <c r="AN33" s="1684"/>
      <c r="AO33" s="1684"/>
      <c r="AP33" s="1685"/>
      <c r="AQ33" s="1730" t="str">
        <f>IF(Q33="","",IF(Q33&lt;&gt;0,IF(Q33="N.D","N.D",(AJ33*VLOOKUP(Q33,$CZ$14:$DQ$30,10,FALSE)))))</f>
        <v/>
      </c>
      <c r="AR33" s="1687"/>
      <c r="AS33" s="1687"/>
      <c r="AT33" s="1687"/>
      <c r="AU33" s="1687"/>
      <c r="AV33" s="1688"/>
      <c r="AW33" s="1660">
        <v>39</v>
      </c>
      <c r="AX33" s="1661"/>
      <c r="AY33" s="1661"/>
      <c r="AZ33" s="1661"/>
      <c r="BA33" s="1716" t="str">
        <f>IF('INGRESO DE DATOS'!A196&lt;&gt;"",'INGRESO DE DATOS'!A196,"")</f>
        <v/>
      </c>
      <c r="BB33" s="1717"/>
      <c r="BC33" s="1717"/>
      <c r="BD33" s="1717"/>
      <c r="BE33" s="1717"/>
      <c r="BF33" s="1718"/>
      <c r="BG33" s="1686"/>
      <c r="BH33" s="1687"/>
      <c r="BI33" s="1687"/>
      <c r="BJ33" s="1687"/>
      <c r="BK33" s="1729"/>
      <c r="BL33" s="1716" t="str">
        <f>IF('INGRESO DE DATOS'!AG196&lt;&gt;"",'INGRESO DE DATOS'!AG196,"")</f>
        <v/>
      </c>
      <c r="BM33" s="1717"/>
      <c r="BN33" s="1717"/>
      <c r="BO33" s="1717"/>
      <c r="BP33" s="1717"/>
      <c r="BQ33" s="1718"/>
      <c r="BR33" s="1683" t="str">
        <f>IF('INGRESO DE DATOS'!AH196&lt;&gt;"",'INGRESO DE DATOS'!AH196,"")</f>
        <v/>
      </c>
      <c r="BS33" s="1684"/>
      <c r="BT33" s="1684"/>
      <c r="BU33" s="1684"/>
      <c r="BV33" s="1684"/>
      <c r="BW33" s="1685"/>
      <c r="BX33" s="1692"/>
      <c r="BY33" s="1693"/>
      <c r="BZ33" s="1693"/>
      <c r="CA33" s="1693"/>
      <c r="CB33" s="1693"/>
      <c r="CC33" s="1693"/>
      <c r="CD33" s="1694"/>
      <c r="CE33" s="1683" t="str">
        <f>IF(BR33="","",BR33)</f>
        <v/>
      </c>
      <c r="CF33" s="1684"/>
      <c r="CG33" s="1684"/>
      <c r="CH33" s="1684"/>
      <c r="CI33" s="1684"/>
      <c r="CJ33" s="1684"/>
      <c r="CK33" s="1685"/>
      <c r="CL33" s="1730" t="str">
        <f>IF(BL33="","",IF(BL33&lt;&gt;0,IF(BL33="N.D","N.D",(BR33*VLOOKUP(BL33,$CZ$14:$DQ$30,10,FALSE)))))</f>
        <v/>
      </c>
      <c r="CM33" s="1687"/>
      <c r="CN33" s="1687"/>
      <c r="CO33" s="1687"/>
      <c r="CP33" s="1687"/>
      <c r="CQ33" s="1687"/>
      <c r="CR33" s="1688"/>
    </row>
    <row r="34" spans="2:119" ht="15.95" customHeight="1" x14ac:dyDescent="0.2">
      <c r="B34" s="1660">
        <v>18</v>
      </c>
      <c r="C34" s="1661"/>
      <c r="D34" s="1661"/>
      <c r="E34" s="1661"/>
      <c r="F34" s="1716" t="str">
        <f>IF('INGRESO DE DATOS'!A171&lt;&gt;"",'INGRESO DE DATOS'!A171,"")</f>
        <v/>
      </c>
      <c r="G34" s="1717"/>
      <c r="H34" s="1717"/>
      <c r="I34" s="1717"/>
      <c r="J34" s="1717"/>
      <c r="K34" s="1718"/>
      <c r="L34" s="1686"/>
      <c r="M34" s="1687"/>
      <c r="N34" s="1687"/>
      <c r="O34" s="1687"/>
      <c r="P34" s="1729"/>
      <c r="Q34" s="1716" t="str">
        <f>IF('INGRESO DE DATOS'!AG171&lt;&gt;"",'INGRESO DE DATOS'!AG171,"")</f>
        <v/>
      </c>
      <c r="R34" s="1717"/>
      <c r="S34" s="1717"/>
      <c r="T34" s="1717"/>
      <c r="U34" s="1717"/>
      <c r="V34" s="1718"/>
      <c r="W34" s="1683" t="str">
        <f>IF('INGRESO DE DATOS'!AH171&lt;&gt;"",'INGRESO DE DATOS'!AH171,"")</f>
        <v/>
      </c>
      <c r="X34" s="1684"/>
      <c r="Y34" s="1684"/>
      <c r="Z34" s="1684"/>
      <c r="AA34" s="1684"/>
      <c r="AB34" s="1685"/>
      <c r="AC34" s="1692"/>
      <c r="AD34" s="1693"/>
      <c r="AE34" s="1693"/>
      <c r="AF34" s="1693"/>
      <c r="AG34" s="1693"/>
      <c r="AH34" s="1693"/>
      <c r="AI34" s="1694"/>
      <c r="AJ34" s="1683" t="str">
        <f>IF(W34="","",W34)</f>
        <v/>
      </c>
      <c r="AK34" s="1684"/>
      <c r="AL34" s="1684"/>
      <c r="AM34" s="1684"/>
      <c r="AN34" s="1684"/>
      <c r="AO34" s="1684"/>
      <c r="AP34" s="1685"/>
      <c r="AQ34" s="1730" t="str">
        <f>IF(Q34="","",IF(Q34&lt;&gt;0,IF(Q34="N.D","N.D",(AJ34*VLOOKUP(Q34,$CZ$14:$DQ$30,10,FALSE)))))</f>
        <v/>
      </c>
      <c r="AR34" s="1687"/>
      <c r="AS34" s="1687"/>
      <c r="AT34" s="1687"/>
      <c r="AU34" s="1687"/>
      <c r="AV34" s="1688"/>
      <c r="AW34" s="1660">
        <v>40</v>
      </c>
      <c r="AX34" s="1661"/>
      <c r="AY34" s="1661"/>
      <c r="AZ34" s="1661"/>
      <c r="BA34" s="1716" t="str">
        <f>IF('INGRESO DE DATOS'!A197&lt;&gt;"",'INGRESO DE DATOS'!A197,"")</f>
        <v/>
      </c>
      <c r="BB34" s="1717"/>
      <c r="BC34" s="1717"/>
      <c r="BD34" s="1717"/>
      <c r="BE34" s="1717"/>
      <c r="BF34" s="1718"/>
      <c r="BG34" s="1686"/>
      <c r="BH34" s="1687"/>
      <c r="BI34" s="1687"/>
      <c r="BJ34" s="1687"/>
      <c r="BK34" s="1729"/>
      <c r="BL34" s="1716" t="str">
        <f>IF('INGRESO DE DATOS'!AG197&lt;&gt;"",'INGRESO DE DATOS'!AG197,"")</f>
        <v/>
      </c>
      <c r="BM34" s="1717"/>
      <c r="BN34" s="1717"/>
      <c r="BO34" s="1717"/>
      <c r="BP34" s="1717"/>
      <c r="BQ34" s="1718"/>
      <c r="BR34" s="1683" t="str">
        <f>IF('INGRESO DE DATOS'!AH197&lt;&gt;"",'INGRESO DE DATOS'!AH197,"")</f>
        <v/>
      </c>
      <c r="BS34" s="1684"/>
      <c r="BT34" s="1684"/>
      <c r="BU34" s="1684"/>
      <c r="BV34" s="1684"/>
      <c r="BW34" s="1685"/>
      <c r="BX34" s="1692"/>
      <c r="BY34" s="1693"/>
      <c r="BZ34" s="1693"/>
      <c r="CA34" s="1693"/>
      <c r="CB34" s="1693"/>
      <c r="CC34" s="1693"/>
      <c r="CD34" s="1694"/>
      <c r="CE34" s="1683" t="str">
        <f>IF(BR34="","",BR34)</f>
        <v/>
      </c>
      <c r="CF34" s="1684"/>
      <c r="CG34" s="1684"/>
      <c r="CH34" s="1684"/>
      <c r="CI34" s="1684"/>
      <c r="CJ34" s="1684"/>
      <c r="CK34" s="1685"/>
      <c r="CL34" s="1730" t="str">
        <f>IF(BL34="","",IF(BL34&lt;&gt;0,IF(BL34="N.D","N.D",(BR34*VLOOKUP(BL34,$CZ$14:$DQ$30,10,FALSE)))))</f>
        <v/>
      </c>
      <c r="CM34" s="1687"/>
      <c r="CN34" s="1687"/>
      <c r="CO34" s="1687"/>
      <c r="CP34" s="1687"/>
      <c r="CQ34" s="1687"/>
      <c r="CR34" s="1688"/>
    </row>
    <row r="35" spans="2:119" ht="15.95" customHeight="1" x14ac:dyDescent="0.2">
      <c r="B35" s="1660">
        <v>19</v>
      </c>
      <c r="C35" s="1661"/>
      <c r="D35" s="1661"/>
      <c r="E35" s="1661"/>
      <c r="F35" s="1716" t="str">
        <f>IF('INGRESO DE DATOS'!A172&lt;&gt;"",'INGRESO DE DATOS'!A172,"")</f>
        <v/>
      </c>
      <c r="G35" s="1717"/>
      <c r="H35" s="1717"/>
      <c r="I35" s="1717"/>
      <c r="J35" s="1717"/>
      <c r="K35" s="1718"/>
      <c r="L35" s="1686"/>
      <c r="M35" s="1687"/>
      <c r="N35" s="1687"/>
      <c r="O35" s="1687"/>
      <c r="P35" s="1729"/>
      <c r="Q35" s="1716" t="str">
        <f>IF('INGRESO DE DATOS'!AG172&lt;&gt;"",'INGRESO DE DATOS'!AG172,"")</f>
        <v/>
      </c>
      <c r="R35" s="1717"/>
      <c r="S35" s="1717"/>
      <c r="T35" s="1717"/>
      <c r="U35" s="1717"/>
      <c r="V35" s="1718"/>
      <c r="W35" s="1683" t="str">
        <f>IF('INGRESO DE DATOS'!AH172&lt;&gt;"",'INGRESO DE DATOS'!AH172,"")</f>
        <v/>
      </c>
      <c r="X35" s="1684"/>
      <c r="Y35" s="1684"/>
      <c r="Z35" s="1684"/>
      <c r="AA35" s="1684"/>
      <c r="AB35" s="1685"/>
      <c r="AC35" s="1692"/>
      <c r="AD35" s="1693"/>
      <c r="AE35" s="1693"/>
      <c r="AF35" s="1693"/>
      <c r="AG35" s="1693"/>
      <c r="AH35" s="1693"/>
      <c r="AI35" s="1694"/>
      <c r="AJ35" s="1683" t="str">
        <f>IF(W35="","",W35)</f>
        <v/>
      </c>
      <c r="AK35" s="1684"/>
      <c r="AL35" s="1684"/>
      <c r="AM35" s="1684"/>
      <c r="AN35" s="1684"/>
      <c r="AO35" s="1684"/>
      <c r="AP35" s="1685"/>
      <c r="AQ35" s="1730" t="str">
        <f>IF(Q35="","",IF(Q35&lt;&gt;0,IF(Q35="N.D","N.D",(AJ35*VLOOKUP(Q35,$CZ$14:$DQ$30,10,FALSE)))))</f>
        <v/>
      </c>
      <c r="AR35" s="1687"/>
      <c r="AS35" s="1687"/>
      <c r="AT35" s="1687"/>
      <c r="AU35" s="1687"/>
      <c r="AV35" s="1688"/>
      <c r="AW35" s="1660">
        <v>41</v>
      </c>
      <c r="AX35" s="1661"/>
      <c r="AY35" s="1661"/>
      <c r="AZ35" s="1661"/>
      <c r="BA35" s="1716" t="str">
        <f>IF('INGRESO DE DATOS'!A198&lt;&gt;"",'INGRESO DE DATOS'!A198,"")</f>
        <v/>
      </c>
      <c r="BB35" s="1717"/>
      <c r="BC35" s="1717"/>
      <c r="BD35" s="1717"/>
      <c r="BE35" s="1717"/>
      <c r="BF35" s="1718"/>
      <c r="BG35" s="1686"/>
      <c r="BH35" s="1687"/>
      <c r="BI35" s="1687"/>
      <c r="BJ35" s="1687"/>
      <c r="BK35" s="1729"/>
      <c r="BL35" s="1716" t="str">
        <f>IF('INGRESO DE DATOS'!AG198&lt;&gt;"",'INGRESO DE DATOS'!AG198,"")</f>
        <v/>
      </c>
      <c r="BM35" s="1717"/>
      <c r="BN35" s="1717"/>
      <c r="BO35" s="1717"/>
      <c r="BP35" s="1717"/>
      <c r="BQ35" s="1718"/>
      <c r="BR35" s="1683" t="str">
        <f>IF('INGRESO DE DATOS'!AH198&lt;&gt;"",'INGRESO DE DATOS'!AH198,"")</f>
        <v/>
      </c>
      <c r="BS35" s="1684"/>
      <c r="BT35" s="1684"/>
      <c r="BU35" s="1684"/>
      <c r="BV35" s="1684"/>
      <c r="BW35" s="1685"/>
      <c r="BX35" s="1692"/>
      <c r="BY35" s="1693"/>
      <c r="BZ35" s="1693"/>
      <c r="CA35" s="1693"/>
      <c r="CB35" s="1693"/>
      <c r="CC35" s="1693"/>
      <c r="CD35" s="1694"/>
      <c r="CE35" s="1683" t="str">
        <f>IF(BR35="","",BR35)</f>
        <v/>
      </c>
      <c r="CF35" s="1684"/>
      <c r="CG35" s="1684"/>
      <c r="CH35" s="1684"/>
      <c r="CI35" s="1684"/>
      <c r="CJ35" s="1684"/>
      <c r="CK35" s="1685"/>
      <c r="CL35" s="1730" t="str">
        <f>IF(BL35="","",IF(BL35&lt;&gt;0,IF(BL35="N.D","N.D",(BR35*VLOOKUP(BL35,$CZ$14:$DQ$30,10,FALSE)))))</f>
        <v/>
      </c>
      <c r="CM35" s="1687"/>
      <c r="CN35" s="1687"/>
      <c r="CO35" s="1687"/>
      <c r="CP35" s="1687"/>
      <c r="CQ35" s="1687"/>
      <c r="CR35" s="1688"/>
    </row>
    <row r="36" spans="2:119" ht="15.95" customHeight="1" x14ac:dyDescent="0.2">
      <c r="B36" s="1660">
        <v>20</v>
      </c>
      <c r="C36" s="1661"/>
      <c r="D36" s="1661"/>
      <c r="E36" s="1661"/>
      <c r="F36" s="1716" t="str">
        <f>IF('INGRESO DE DATOS'!A173&lt;&gt;"",'INGRESO DE DATOS'!A173,"")</f>
        <v/>
      </c>
      <c r="G36" s="1717"/>
      <c r="H36" s="1717"/>
      <c r="I36" s="1717"/>
      <c r="J36" s="1717"/>
      <c r="K36" s="1718"/>
      <c r="L36" s="1686"/>
      <c r="M36" s="1687"/>
      <c r="N36" s="1687"/>
      <c r="O36" s="1687"/>
      <c r="P36" s="1729"/>
      <c r="Q36" s="1716" t="str">
        <f>IF('INGRESO DE DATOS'!AG173&lt;&gt;"",'INGRESO DE DATOS'!AG173,"")</f>
        <v/>
      </c>
      <c r="R36" s="1717"/>
      <c r="S36" s="1717"/>
      <c r="T36" s="1717"/>
      <c r="U36" s="1717"/>
      <c r="V36" s="1718"/>
      <c r="W36" s="1683" t="str">
        <f>IF('INGRESO DE DATOS'!AH173&lt;&gt;"",'INGRESO DE DATOS'!AH173,"")</f>
        <v/>
      </c>
      <c r="X36" s="1684"/>
      <c r="Y36" s="1684"/>
      <c r="Z36" s="1684"/>
      <c r="AA36" s="1684"/>
      <c r="AB36" s="1685"/>
      <c r="AC36" s="1692"/>
      <c r="AD36" s="1693"/>
      <c r="AE36" s="1693"/>
      <c r="AF36" s="1693"/>
      <c r="AG36" s="1693"/>
      <c r="AH36" s="1693"/>
      <c r="AI36" s="1694"/>
      <c r="AJ36" s="1683" t="str">
        <f>IF(W36="","",W36)</f>
        <v/>
      </c>
      <c r="AK36" s="1684"/>
      <c r="AL36" s="1684"/>
      <c r="AM36" s="1684"/>
      <c r="AN36" s="1684"/>
      <c r="AO36" s="1684"/>
      <c r="AP36" s="1685"/>
      <c r="AQ36" s="1730" t="str">
        <f>IF(Q36="","",IF(Q36&lt;&gt;0,IF(Q36="N.D","N.D",(AJ36*VLOOKUP(Q36,$CZ$14:$DQ$30,10,FALSE)))))</f>
        <v/>
      </c>
      <c r="AR36" s="1687"/>
      <c r="AS36" s="1687"/>
      <c r="AT36" s="1687"/>
      <c r="AU36" s="1687"/>
      <c r="AV36" s="1688"/>
      <c r="AW36" s="1732" t="s">
        <v>53</v>
      </c>
      <c r="AX36" s="1733"/>
      <c r="AY36" s="1733"/>
      <c r="AZ36" s="1733"/>
      <c r="BA36" s="1733"/>
      <c r="BB36" s="1733"/>
      <c r="BC36" s="1733"/>
      <c r="BD36" s="1733"/>
      <c r="BE36" s="1733"/>
      <c r="BF36" s="1734"/>
      <c r="BG36" s="1692"/>
      <c r="BH36" s="1693"/>
      <c r="BI36" s="1693"/>
      <c r="BJ36" s="1693"/>
      <c r="BK36" s="1694"/>
      <c r="BL36" s="1692"/>
      <c r="BM36" s="1693"/>
      <c r="BN36" s="1693"/>
      <c r="BO36" s="1693"/>
      <c r="BP36" s="1693"/>
      <c r="BQ36" s="1694"/>
      <c r="BR36" s="1692"/>
      <c r="BS36" s="1693"/>
      <c r="BT36" s="1693"/>
      <c r="BU36" s="1693"/>
      <c r="BV36" s="1693"/>
      <c r="BW36" s="1694"/>
      <c r="BX36" s="1692"/>
      <c r="BY36" s="1693"/>
      <c r="BZ36" s="1693"/>
      <c r="CA36" s="1693"/>
      <c r="CB36" s="1693"/>
      <c r="CC36" s="1693"/>
      <c r="CD36" s="1694"/>
      <c r="CE36" s="1692"/>
      <c r="CF36" s="1693"/>
      <c r="CG36" s="1693"/>
      <c r="CH36" s="1693"/>
      <c r="CI36" s="1693"/>
      <c r="CJ36" s="1693"/>
      <c r="CK36" s="1694"/>
      <c r="CL36" s="1692"/>
      <c r="CM36" s="1693"/>
      <c r="CN36" s="1693"/>
      <c r="CO36" s="1693"/>
      <c r="CP36" s="1693"/>
      <c r="CQ36" s="1693"/>
      <c r="CR36" s="1731"/>
    </row>
    <row r="37" spans="2:119" ht="15.95" customHeight="1" x14ac:dyDescent="0.2">
      <c r="B37" s="1660">
        <v>21</v>
      </c>
      <c r="C37" s="1661"/>
      <c r="D37" s="1661"/>
      <c r="E37" s="1661"/>
      <c r="F37" s="1716" t="str">
        <f>IF('INGRESO DE DATOS'!A174&lt;&gt;"",'INGRESO DE DATOS'!A174,"")</f>
        <v/>
      </c>
      <c r="G37" s="1717"/>
      <c r="H37" s="1717"/>
      <c r="I37" s="1717"/>
      <c r="J37" s="1717"/>
      <c r="K37" s="1718"/>
      <c r="L37" s="1686"/>
      <c r="M37" s="1687"/>
      <c r="N37" s="1687"/>
      <c r="O37" s="1687"/>
      <c r="P37" s="1729"/>
      <c r="Q37" s="1716" t="str">
        <f>IF('INGRESO DE DATOS'!AG174&lt;&gt;"",'INGRESO DE DATOS'!AG174,"")</f>
        <v/>
      </c>
      <c r="R37" s="1717"/>
      <c r="S37" s="1717"/>
      <c r="T37" s="1717"/>
      <c r="U37" s="1717"/>
      <c r="V37" s="1718"/>
      <c r="W37" s="1683" t="str">
        <f>IF('INGRESO DE DATOS'!AH174&lt;&gt;"",'INGRESO DE DATOS'!AH174,"")</f>
        <v/>
      </c>
      <c r="X37" s="1684"/>
      <c r="Y37" s="1684"/>
      <c r="Z37" s="1684"/>
      <c r="AA37" s="1684"/>
      <c r="AB37" s="1685"/>
      <c r="AC37" s="1692"/>
      <c r="AD37" s="1693"/>
      <c r="AE37" s="1693"/>
      <c r="AF37" s="1693"/>
      <c r="AG37" s="1693"/>
      <c r="AH37" s="1693"/>
      <c r="AI37" s="1694"/>
      <c r="AJ37" s="1683" t="str">
        <f>IF(W37="","",W37)</f>
        <v/>
      </c>
      <c r="AK37" s="1684"/>
      <c r="AL37" s="1684"/>
      <c r="AM37" s="1684"/>
      <c r="AN37" s="1684"/>
      <c r="AO37" s="1684"/>
      <c r="AP37" s="1685"/>
      <c r="AQ37" s="1730" t="str">
        <f>IF(Q37="","",IF(Q37&lt;&gt;0,IF(Q37="N.D","N.D",(AJ37*VLOOKUP(Q37,$CZ$14:$DQ$30,10,FALSE)))))</f>
        <v/>
      </c>
      <c r="AR37" s="1687"/>
      <c r="AS37" s="1687"/>
      <c r="AT37" s="1687"/>
      <c r="AU37" s="1687"/>
      <c r="AV37" s="1688"/>
      <c r="AW37" s="1660">
        <v>42</v>
      </c>
      <c r="AX37" s="1661"/>
      <c r="AY37" s="1661"/>
      <c r="AZ37" s="1661"/>
      <c r="BA37" s="1716" t="str">
        <f>IF('INGRESO DE DATOS'!A200&lt;&gt;"",'INGRESO DE DATOS'!A200,"")</f>
        <v/>
      </c>
      <c r="BB37" s="1717"/>
      <c r="BC37" s="1717"/>
      <c r="BD37" s="1717"/>
      <c r="BE37" s="1717"/>
      <c r="BF37" s="1718"/>
      <c r="BG37" s="1686"/>
      <c r="BH37" s="1687"/>
      <c r="BI37" s="1687"/>
      <c r="BJ37" s="1687"/>
      <c r="BK37" s="1729"/>
      <c r="BL37" s="1716" t="str">
        <f>IF('INGRESO DE DATOS'!AG200&lt;&gt;"",'INGRESO DE DATOS'!AG200,"")</f>
        <v/>
      </c>
      <c r="BM37" s="1717"/>
      <c r="BN37" s="1717"/>
      <c r="BO37" s="1717"/>
      <c r="BP37" s="1717"/>
      <c r="BQ37" s="1718"/>
      <c r="BR37" s="1683" t="str">
        <f>IF('INGRESO DE DATOS'!AH200&lt;&gt;"",'INGRESO DE DATOS'!AH200,"")</f>
        <v/>
      </c>
      <c r="BS37" s="1684"/>
      <c r="BT37" s="1684"/>
      <c r="BU37" s="1684"/>
      <c r="BV37" s="1684"/>
      <c r="BW37" s="1685"/>
      <c r="BX37" s="1692"/>
      <c r="BY37" s="1693"/>
      <c r="BZ37" s="1693"/>
      <c r="CA37" s="1693"/>
      <c r="CB37" s="1693"/>
      <c r="CC37" s="1693"/>
      <c r="CD37" s="1694"/>
      <c r="CE37" s="1683" t="str">
        <f>IF(BR37="","",BR37)</f>
        <v/>
      </c>
      <c r="CF37" s="1684"/>
      <c r="CG37" s="1684"/>
      <c r="CH37" s="1684"/>
      <c r="CI37" s="1684"/>
      <c r="CJ37" s="1684"/>
      <c r="CK37" s="1685"/>
      <c r="CL37" s="1730" t="str">
        <f>IF(BL37="","",IF(BL37&lt;&gt;0,IF(BL37="N.D","N.D",(BR37*VLOOKUP(BL37,$CZ$14:$DQ$30,10,FALSE)))))</f>
        <v/>
      </c>
      <c r="CM37" s="1687"/>
      <c r="CN37" s="1687"/>
      <c r="CO37" s="1687"/>
      <c r="CP37" s="1687"/>
      <c r="CQ37" s="1687"/>
      <c r="CR37" s="1688"/>
    </row>
    <row r="38" spans="2:119" ht="15.95" customHeight="1" x14ac:dyDescent="0.2">
      <c r="B38" s="1732" t="s">
        <v>53</v>
      </c>
      <c r="C38" s="1733"/>
      <c r="D38" s="1733"/>
      <c r="E38" s="1733"/>
      <c r="F38" s="1733"/>
      <c r="G38" s="1733"/>
      <c r="H38" s="1733"/>
      <c r="I38" s="1733"/>
      <c r="J38" s="1733"/>
      <c r="K38" s="1734"/>
      <c r="L38" s="1735"/>
      <c r="M38" s="1736"/>
      <c r="N38" s="1736"/>
      <c r="O38" s="1736"/>
      <c r="P38" s="1737"/>
      <c r="Q38" s="1735"/>
      <c r="R38" s="1736"/>
      <c r="S38" s="1736"/>
      <c r="T38" s="1736"/>
      <c r="U38" s="1736"/>
      <c r="V38" s="1737"/>
      <c r="W38" s="1692"/>
      <c r="X38" s="1693"/>
      <c r="Y38" s="1693"/>
      <c r="Z38" s="1693"/>
      <c r="AA38" s="1693"/>
      <c r="AB38" s="1694"/>
      <c r="AC38" s="1692"/>
      <c r="AD38" s="1693"/>
      <c r="AE38" s="1693"/>
      <c r="AF38" s="1693"/>
      <c r="AG38" s="1693"/>
      <c r="AH38" s="1693"/>
      <c r="AI38" s="1694"/>
      <c r="AJ38" s="1692"/>
      <c r="AK38" s="1693"/>
      <c r="AL38" s="1693"/>
      <c r="AM38" s="1693"/>
      <c r="AN38" s="1693"/>
      <c r="AO38" s="1693"/>
      <c r="AP38" s="1694"/>
      <c r="AQ38" s="1692"/>
      <c r="AR38" s="1693"/>
      <c r="AS38" s="1693"/>
      <c r="AT38" s="1693"/>
      <c r="AU38" s="1693"/>
      <c r="AV38" s="1731"/>
      <c r="AW38" s="1712">
        <v>43</v>
      </c>
      <c r="AX38" s="1693"/>
      <c r="AY38" s="1693"/>
      <c r="AZ38" s="1694"/>
      <c r="BA38" s="1716" t="str">
        <f>IF('INGRESO DE DATOS'!A201&lt;&gt;"",'INGRESO DE DATOS'!A201,"")</f>
        <v/>
      </c>
      <c r="BB38" s="1717"/>
      <c r="BC38" s="1717"/>
      <c r="BD38" s="1717"/>
      <c r="BE38" s="1717"/>
      <c r="BF38" s="1718"/>
      <c r="BG38" s="1686"/>
      <c r="BH38" s="1687"/>
      <c r="BI38" s="1687"/>
      <c r="BJ38" s="1687"/>
      <c r="BK38" s="1729"/>
      <c r="BL38" s="1716" t="str">
        <f>IF('INGRESO DE DATOS'!AG201&lt;&gt;"",'INGRESO DE DATOS'!AG201,"")</f>
        <v/>
      </c>
      <c r="BM38" s="1717"/>
      <c r="BN38" s="1717"/>
      <c r="BO38" s="1717"/>
      <c r="BP38" s="1717"/>
      <c r="BQ38" s="1718"/>
      <c r="BR38" s="1683" t="str">
        <f>IF('INGRESO DE DATOS'!AH201&lt;&gt;"",'INGRESO DE DATOS'!AH201,"")</f>
        <v/>
      </c>
      <c r="BS38" s="1684"/>
      <c r="BT38" s="1684"/>
      <c r="BU38" s="1684"/>
      <c r="BV38" s="1684"/>
      <c r="BW38" s="1685"/>
      <c r="BX38" s="1692"/>
      <c r="BY38" s="1693"/>
      <c r="BZ38" s="1693"/>
      <c r="CA38" s="1693"/>
      <c r="CB38" s="1693"/>
      <c r="CC38" s="1693"/>
      <c r="CD38" s="1694"/>
      <c r="CE38" s="1683" t="str">
        <f>IF(BR38="","",BR38)</f>
        <v/>
      </c>
      <c r="CF38" s="1684"/>
      <c r="CG38" s="1684"/>
      <c r="CH38" s="1684"/>
      <c r="CI38" s="1684"/>
      <c r="CJ38" s="1684"/>
      <c r="CK38" s="1685"/>
      <c r="CL38" s="1730" t="str">
        <f>IF(BL38="","",IF(BL38&lt;&gt;0,IF(BL38="N.D","N.D",(BR38*VLOOKUP(BL38,$CZ$14:$DQ$30,10,FALSE)))))</f>
        <v/>
      </c>
      <c r="CM38" s="1687"/>
      <c r="CN38" s="1687"/>
      <c r="CO38" s="1687"/>
      <c r="CP38" s="1687"/>
      <c r="CQ38" s="1687"/>
      <c r="CR38" s="1688"/>
    </row>
    <row r="39" spans="2:119" ht="14.25" customHeight="1" x14ac:dyDescent="0.2">
      <c r="B39" s="1752">
        <v>22</v>
      </c>
      <c r="C39" s="1753"/>
      <c r="D39" s="1753"/>
      <c r="E39" s="1753"/>
      <c r="F39" s="1754" t="str">
        <f>IF('INGRESO DE DATOS'!A176&lt;&gt;"",'INGRESO DE DATOS'!A176,"")</f>
        <v/>
      </c>
      <c r="G39" s="1755"/>
      <c r="H39" s="1755"/>
      <c r="I39" s="1755"/>
      <c r="J39" s="1755"/>
      <c r="K39" s="1756"/>
      <c r="L39" s="1757"/>
      <c r="M39" s="1758"/>
      <c r="N39" s="1758"/>
      <c r="O39" s="1758"/>
      <c r="P39" s="1759"/>
      <c r="Q39" s="1754" t="str">
        <f>IF('INGRESO DE DATOS'!AG176&lt;&gt;"",'INGRESO DE DATOS'!AG176,"")</f>
        <v/>
      </c>
      <c r="R39" s="1755"/>
      <c r="S39" s="1755"/>
      <c r="T39" s="1755"/>
      <c r="U39" s="1755"/>
      <c r="V39" s="1756"/>
      <c r="W39" s="1760" t="str">
        <f>IF('INGRESO DE DATOS'!AH176&lt;&gt;"",'INGRESO DE DATOS'!AH176,"")</f>
        <v/>
      </c>
      <c r="X39" s="1761"/>
      <c r="Y39" s="1761"/>
      <c r="Z39" s="1761"/>
      <c r="AA39" s="1761"/>
      <c r="AB39" s="1762"/>
      <c r="AC39" s="1763"/>
      <c r="AD39" s="1764"/>
      <c r="AE39" s="1764"/>
      <c r="AF39" s="1764"/>
      <c r="AG39" s="1764"/>
      <c r="AH39" s="1764"/>
      <c r="AI39" s="1765"/>
      <c r="AJ39" s="1760" t="str">
        <f>IF(W39="","",W39)</f>
        <v/>
      </c>
      <c r="AK39" s="1761"/>
      <c r="AL39" s="1761"/>
      <c r="AM39" s="1761"/>
      <c r="AN39" s="1761"/>
      <c r="AO39" s="1761"/>
      <c r="AP39" s="1762"/>
      <c r="AQ39" s="1766" t="str">
        <f>IF(Q39="","",IF(Q39&lt;&gt;0,IF(Q39="N.D","N.D",(AJ39*VLOOKUP(Q39,$CZ$14:$DQ$30,10,FALSE)))))</f>
        <v/>
      </c>
      <c r="AR39" s="1758"/>
      <c r="AS39" s="1758"/>
      <c r="AT39" s="1758"/>
      <c r="AU39" s="1758"/>
      <c r="AV39" s="1767"/>
      <c r="AW39" s="1752">
        <v>44</v>
      </c>
      <c r="AX39" s="1753"/>
      <c r="AY39" s="1753"/>
      <c r="AZ39" s="1753"/>
      <c r="BA39" s="1768" t="s">
        <v>52</v>
      </c>
      <c r="BB39" s="1769"/>
      <c r="BC39" s="1769"/>
      <c r="BD39" s="1769"/>
      <c r="BE39" s="1769"/>
      <c r="BF39" s="1770"/>
      <c r="BG39" s="1757"/>
      <c r="BH39" s="1758"/>
      <c r="BI39" s="1758"/>
      <c r="BJ39" s="1758"/>
      <c r="BK39" s="1759"/>
      <c r="BL39" s="1754" t="str">
        <f>IF('INGRESO DE DATOS'!AG202&lt;&gt;"",'INGRESO DE DATOS'!AG202,"")</f>
        <v/>
      </c>
      <c r="BM39" s="1755"/>
      <c r="BN39" s="1755"/>
      <c r="BO39" s="1755"/>
      <c r="BP39" s="1755"/>
      <c r="BQ39" s="1756"/>
      <c r="BR39" s="1760" t="str">
        <f>IF('INGRESO DE DATOS'!AH202&lt;&gt;"",'INGRESO DE DATOS'!AH202,"")</f>
        <v/>
      </c>
      <c r="BS39" s="1761"/>
      <c r="BT39" s="1761"/>
      <c r="BU39" s="1761"/>
      <c r="BV39" s="1761"/>
      <c r="BW39" s="1762"/>
      <c r="BX39" s="1763"/>
      <c r="BY39" s="1764"/>
      <c r="BZ39" s="1764"/>
      <c r="CA39" s="1764"/>
      <c r="CB39" s="1764"/>
      <c r="CC39" s="1764"/>
      <c r="CD39" s="1765"/>
      <c r="CE39" s="1760" t="str">
        <f>IF(BR39="","",BR39)</f>
        <v/>
      </c>
      <c r="CF39" s="1761"/>
      <c r="CG39" s="1761"/>
      <c r="CH39" s="1761"/>
      <c r="CI39" s="1761"/>
      <c r="CJ39" s="1761"/>
      <c r="CK39" s="1762"/>
      <c r="CL39" s="1766" t="str">
        <f>IF(BL39="","",IF(BL39&lt;&gt;0,IF(BL39="N.D","N.D",(BR39*VLOOKUP(BL39,$CZ$14:$DQ$30,10,FALSE)))))</f>
        <v/>
      </c>
      <c r="CM39" s="1758"/>
      <c r="CN39" s="1758"/>
      <c r="CO39" s="1758"/>
      <c r="CP39" s="1758"/>
      <c r="CQ39" s="1758"/>
      <c r="CR39" s="1767"/>
    </row>
    <row r="40" spans="2:119" s="676" customFormat="1" ht="16.5" customHeight="1" x14ac:dyDescent="0.2">
      <c r="B40" s="1738" t="s">
        <v>54</v>
      </c>
      <c r="C40" s="1739"/>
      <c r="D40" s="1739"/>
      <c r="E40" s="1739"/>
      <c r="F40" s="1740"/>
      <c r="G40" s="1744" t="s">
        <v>303</v>
      </c>
      <c r="H40" s="1745"/>
      <c r="I40" s="1745"/>
      <c r="J40" s="1745"/>
      <c r="K40" s="1745"/>
      <c r="L40" s="1745"/>
      <c r="M40" s="1746"/>
      <c r="N40" s="1844" t="s">
        <v>254</v>
      </c>
      <c r="O40" s="1845"/>
      <c r="P40" s="1845"/>
      <c r="Q40" s="1845"/>
      <c r="R40" s="1845"/>
      <c r="S40" s="1845"/>
      <c r="T40" s="1845"/>
      <c r="U40" s="1845"/>
      <c r="V40" s="1845"/>
      <c r="W40" s="1845"/>
      <c r="X40" s="1845"/>
      <c r="Y40" s="1845"/>
      <c r="Z40" s="1845"/>
      <c r="AA40" s="1845"/>
      <c r="AB40" s="1845"/>
      <c r="AC40" s="1846"/>
      <c r="AD40" s="694" t="s">
        <v>55</v>
      </c>
      <c r="AM40" s="1849" t="s">
        <v>340</v>
      </c>
      <c r="AN40" s="1849"/>
      <c r="AO40" s="1849"/>
      <c r="AP40" s="1849"/>
      <c r="AQ40" s="1849"/>
      <c r="AR40" s="1849"/>
      <c r="AS40" s="1849"/>
      <c r="AT40" s="1849"/>
      <c r="AU40" s="1849"/>
      <c r="AV40" s="1849"/>
      <c r="AW40" s="1849"/>
      <c r="AX40" s="1849"/>
      <c r="AY40" s="1849"/>
      <c r="AZ40" s="1849"/>
      <c r="BA40" s="1849"/>
      <c r="BB40" s="1849"/>
      <c r="BC40" s="1849"/>
      <c r="BD40" s="1849"/>
      <c r="BE40" s="1849"/>
      <c r="BF40" s="1849"/>
      <c r="BG40" s="1849"/>
      <c r="BH40" s="1849"/>
      <c r="BI40" s="1849"/>
      <c r="BJ40" s="1849"/>
      <c r="BK40" s="1849"/>
      <c r="BL40" s="1849"/>
      <c r="BM40" s="1849"/>
      <c r="BN40" s="1849"/>
      <c r="BO40" s="1849"/>
      <c r="BP40" s="1849"/>
      <c r="BQ40" s="1849"/>
      <c r="BR40" s="1849"/>
      <c r="BS40" s="1849"/>
      <c r="BT40" s="1849"/>
      <c r="BU40" s="1849"/>
      <c r="BV40" s="1849"/>
      <c r="BW40" s="1849"/>
      <c r="BX40" s="1849"/>
      <c r="BY40" s="1849"/>
      <c r="BZ40" s="1849"/>
      <c r="CA40" s="1849"/>
      <c r="CB40" s="1849"/>
      <c r="CC40" s="1849"/>
      <c r="CD40" s="1849"/>
      <c r="CE40" s="1849"/>
      <c r="CF40" s="1849"/>
      <c r="CG40" s="1849"/>
      <c r="CH40" s="1849"/>
      <c r="CI40" s="1849"/>
      <c r="CJ40" s="1849"/>
      <c r="CK40" s="1849"/>
      <c r="CL40" s="1849"/>
      <c r="CM40" s="1849"/>
      <c r="CN40" s="1849"/>
      <c r="CO40" s="1849"/>
      <c r="CP40" s="1849"/>
      <c r="CQ40" s="1849"/>
      <c r="CR40" s="695"/>
      <c r="CS40" s="696"/>
      <c r="CT40" s="696"/>
      <c r="CU40" s="696"/>
      <c r="CV40" s="696"/>
      <c r="CW40" s="696"/>
      <c r="CX40" s="696"/>
      <c r="CY40" s="696"/>
      <c r="CZ40" s="696"/>
      <c r="DA40" s="696"/>
      <c r="DB40" s="696"/>
      <c r="DC40" s="696"/>
      <c r="DD40" s="696"/>
      <c r="DE40" s="696"/>
      <c r="DF40" s="696"/>
      <c r="DG40" s="696"/>
      <c r="DH40" s="696"/>
      <c r="DI40" s="696"/>
      <c r="DJ40" s="696"/>
      <c r="DK40" s="696"/>
      <c r="DL40" s="696"/>
      <c r="DM40" s="696"/>
      <c r="DN40" s="696"/>
      <c r="DO40" s="696"/>
    </row>
    <row r="41" spans="2:119" s="676" customFormat="1" ht="9" customHeight="1" x14ac:dyDescent="0.2">
      <c r="B41" s="1741"/>
      <c r="C41" s="1740"/>
      <c r="D41" s="1740"/>
      <c r="E41" s="1740"/>
      <c r="F41" s="1740"/>
      <c r="G41" s="697"/>
      <c r="H41" s="1747"/>
      <c r="I41" s="1747"/>
      <c r="J41" s="1747"/>
      <c r="K41" s="1747"/>
      <c r="L41" s="1747"/>
      <c r="M41" s="698"/>
      <c r="N41" s="1844"/>
      <c r="O41" s="1845"/>
      <c r="P41" s="1845"/>
      <c r="Q41" s="1845"/>
      <c r="R41" s="1845"/>
      <c r="S41" s="1845"/>
      <c r="T41" s="1845"/>
      <c r="U41" s="1845"/>
      <c r="V41" s="1845"/>
      <c r="W41" s="1845"/>
      <c r="X41" s="1845"/>
      <c r="Y41" s="1845"/>
      <c r="Z41" s="1845"/>
      <c r="AA41" s="1845"/>
      <c r="AB41" s="1845"/>
      <c r="AC41" s="1846"/>
      <c r="AD41" s="659"/>
      <c r="AE41" s="1850"/>
      <c r="AF41" s="1850"/>
      <c r="AG41" s="1850"/>
      <c r="AH41" s="1850"/>
      <c r="AI41" s="1850"/>
      <c r="AJ41" s="1850"/>
      <c r="AK41" s="1850"/>
      <c r="AL41" s="1850"/>
      <c r="AM41" s="1850"/>
      <c r="AN41" s="1850"/>
      <c r="AO41" s="1850"/>
      <c r="AP41" s="1850"/>
      <c r="AQ41" s="1850"/>
      <c r="AR41" s="1850"/>
      <c r="AS41" s="1850"/>
      <c r="AT41" s="1850"/>
      <c r="AU41" s="1850"/>
      <c r="AV41" s="1850"/>
      <c r="AW41" s="1850"/>
      <c r="AX41" s="1850"/>
      <c r="AY41" s="1850"/>
      <c r="AZ41" s="1850"/>
      <c r="BA41" s="1850"/>
      <c r="BB41" s="1850"/>
      <c r="BC41" s="1850"/>
      <c r="BD41" s="1850"/>
      <c r="BE41" s="1850"/>
      <c r="BF41" s="1850"/>
      <c r="BG41" s="1850"/>
      <c r="BH41" s="1850"/>
      <c r="BI41" s="1850"/>
      <c r="BJ41" s="1850"/>
      <c r="BK41" s="1850"/>
      <c r="BL41" s="1850"/>
      <c r="BM41" s="1850"/>
      <c r="BN41" s="1850"/>
      <c r="BO41" s="1850"/>
      <c r="BP41" s="1850"/>
      <c r="BQ41" s="1850"/>
      <c r="BR41" s="1850"/>
      <c r="BS41" s="1850"/>
      <c r="BT41" s="1850"/>
      <c r="BU41" s="1850"/>
      <c r="BV41" s="1850"/>
      <c r="BW41" s="1850"/>
      <c r="BX41" s="1850"/>
      <c r="BY41" s="1850"/>
      <c r="BZ41" s="1850"/>
      <c r="CA41" s="1850"/>
      <c r="CB41" s="1850"/>
      <c r="CC41" s="1850"/>
      <c r="CD41" s="1850"/>
      <c r="CE41" s="1850"/>
      <c r="CF41" s="1850"/>
      <c r="CG41" s="1850"/>
      <c r="CH41" s="1850"/>
      <c r="CI41" s="1850"/>
      <c r="CJ41" s="1850"/>
      <c r="CK41" s="1850"/>
      <c r="CL41" s="1850"/>
      <c r="CM41" s="1850"/>
      <c r="CN41" s="1850"/>
      <c r="CO41" s="1850"/>
      <c r="CP41" s="1850"/>
      <c r="CQ41" s="1850"/>
      <c r="CR41" s="695"/>
      <c r="CS41" s="696"/>
      <c r="CT41" s="696"/>
      <c r="CU41" s="696"/>
      <c r="CV41" s="696"/>
      <c r="CW41" s="696"/>
      <c r="CX41" s="696"/>
      <c r="CY41" s="696"/>
      <c r="CZ41" s="696"/>
      <c r="DA41" s="696"/>
      <c r="DB41" s="696"/>
      <c r="DC41" s="696"/>
      <c r="DD41" s="696"/>
      <c r="DE41" s="696"/>
      <c r="DF41" s="696"/>
      <c r="DG41" s="696"/>
      <c r="DH41" s="696"/>
      <c r="DI41" s="696"/>
      <c r="DJ41" s="696"/>
      <c r="DK41" s="696"/>
      <c r="DL41" s="696"/>
      <c r="DM41" s="696"/>
      <c r="DN41" s="696"/>
      <c r="DO41" s="696"/>
    </row>
    <row r="42" spans="2:119" s="676" customFormat="1" ht="3.75" customHeight="1" x14ac:dyDescent="0.2">
      <c r="B42" s="1742"/>
      <c r="C42" s="1743"/>
      <c r="D42" s="1743"/>
      <c r="E42" s="1743"/>
      <c r="F42" s="1743"/>
      <c r="G42" s="699"/>
      <c r="H42" s="700"/>
      <c r="I42" s="700"/>
      <c r="J42" s="700"/>
      <c r="K42" s="700"/>
      <c r="L42" s="700"/>
      <c r="M42" s="701"/>
      <c r="N42" s="1847"/>
      <c r="O42" s="1747"/>
      <c r="P42" s="1747"/>
      <c r="Q42" s="1747"/>
      <c r="R42" s="1747"/>
      <c r="S42" s="1747"/>
      <c r="T42" s="1747"/>
      <c r="U42" s="1747"/>
      <c r="V42" s="1747"/>
      <c r="W42" s="1747"/>
      <c r="X42" s="1747"/>
      <c r="Y42" s="1747"/>
      <c r="Z42" s="1747"/>
      <c r="AA42" s="1747"/>
      <c r="AB42" s="1747"/>
      <c r="AC42" s="1848"/>
      <c r="AD42" s="660"/>
      <c r="AE42" s="1849"/>
      <c r="AF42" s="1849"/>
      <c r="AG42" s="1849"/>
      <c r="AH42" s="1849"/>
      <c r="AI42" s="1849"/>
      <c r="AJ42" s="1849"/>
      <c r="AK42" s="1849"/>
      <c r="AL42" s="1849"/>
      <c r="AM42" s="1849"/>
      <c r="AN42" s="1849"/>
      <c r="AO42" s="1849"/>
      <c r="AP42" s="1849"/>
      <c r="AQ42" s="1849"/>
      <c r="AR42" s="1849"/>
      <c r="AS42" s="1849"/>
      <c r="AT42" s="1849"/>
      <c r="AU42" s="1849"/>
      <c r="AV42" s="1849"/>
      <c r="AW42" s="1849"/>
      <c r="AX42" s="1849"/>
      <c r="AY42" s="1849"/>
      <c r="AZ42" s="1849"/>
      <c r="BA42" s="1849"/>
      <c r="BB42" s="1849"/>
      <c r="BC42" s="1849"/>
      <c r="BD42" s="1849"/>
      <c r="BE42" s="1849"/>
      <c r="BF42" s="1849"/>
      <c r="BG42" s="1849"/>
      <c r="BH42" s="1849"/>
      <c r="BI42" s="1849"/>
      <c r="BJ42" s="1849"/>
      <c r="BK42" s="1849"/>
      <c r="BL42" s="1849"/>
      <c r="BM42" s="1849"/>
      <c r="BN42" s="1849"/>
      <c r="BO42" s="1849"/>
      <c r="BP42" s="1849"/>
      <c r="BQ42" s="1849"/>
      <c r="BR42" s="1849"/>
      <c r="BS42" s="1849"/>
      <c r="BT42" s="1849"/>
      <c r="BU42" s="1849"/>
      <c r="BV42" s="1849"/>
      <c r="BW42" s="1849"/>
      <c r="BX42" s="1849"/>
      <c r="BY42" s="1849"/>
      <c r="BZ42" s="1849"/>
      <c r="CA42" s="1849"/>
      <c r="CB42" s="1849"/>
      <c r="CC42" s="1849"/>
      <c r="CD42" s="1849"/>
      <c r="CE42" s="1849"/>
      <c r="CF42" s="1849"/>
      <c r="CG42" s="1849"/>
      <c r="CH42" s="1849"/>
      <c r="CI42" s="1849"/>
      <c r="CJ42" s="1849"/>
      <c r="CK42" s="1849"/>
      <c r="CL42" s="1849"/>
      <c r="CM42" s="1849"/>
      <c r="CN42" s="1849"/>
      <c r="CO42" s="1849"/>
      <c r="CP42" s="1849"/>
      <c r="CQ42" s="1849"/>
      <c r="CR42" s="695"/>
      <c r="CS42" s="696"/>
      <c r="CT42" s="696"/>
      <c r="CU42" s="696"/>
      <c r="CV42" s="696"/>
      <c r="CW42" s="696"/>
      <c r="CX42" s="696"/>
      <c r="CY42" s="696"/>
      <c r="CZ42" s="696"/>
      <c r="DA42" s="696"/>
      <c r="DB42" s="696"/>
      <c r="DC42" s="696"/>
      <c r="DD42" s="696"/>
      <c r="DE42" s="696"/>
      <c r="DF42" s="696"/>
      <c r="DG42" s="696"/>
      <c r="DH42" s="696"/>
      <c r="DI42" s="696"/>
      <c r="DJ42" s="696"/>
      <c r="DK42" s="696"/>
      <c r="DL42" s="696"/>
      <c r="DM42" s="696"/>
      <c r="DN42" s="696"/>
      <c r="DO42" s="696"/>
    </row>
    <row r="43" spans="2:119" s="676" customFormat="1" ht="16.5" customHeight="1" x14ac:dyDescent="0.2">
      <c r="B43" s="1786" t="s">
        <v>56</v>
      </c>
      <c r="C43" s="1787"/>
      <c r="D43" s="1787"/>
      <c r="E43" s="1787"/>
      <c r="F43" s="1787"/>
      <c r="G43" s="1699"/>
      <c r="H43" s="1699"/>
      <c r="I43" s="1699"/>
      <c r="J43" s="1699"/>
      <c r="K43" s="1699"/>
      <c r="L43" s="1699"/>
      <c r="M43" s="1788"/>
      <c r="N43" s="1748" t="s">
        <v>255</v>
      </c>
      <c r="O43" s="1749"/>
      <c r="P43" s="1749"/>
      <c r="Q43" s="1749"/>
      <c r="R43" s="1749"/>
      <c r="S43" s="1749"/>
      <c r="T43" s="1749"/>
      <c r="U43" s="1750"/>
      <c r="V43" s="1721" t="str">
        <f>IF('INGRESO DE DATOS'!E161&lt;&gt;"",'INGRESO DE DATOS'!E161,"")</f>
        <v/>
      </c>
      <c r="W43" s="1722"/>
      <c r="X43" s="1722"/>
      <c r="Y43" s="1722"/>
      <c r="Z43" s="1722"/>
      <c r="AA43" s="1722"/>
      <c r="AB43" s="1722"/>
      <c r="AC43" s="1751"/>
      <c r="AD43" s="661"/>
      <c r="AE43" s="1851"/>
      <c r="AF43" s="1851"/>
      <c r="AG43" s="1851"/>
      <c r="AH43" s="1851"/>
      <c r="AI43" s="1851"/>
      <c r="AJ43" s="1851"/>
      <c r="AK43" s="1851"/>
      <c r="AL43" s="1851"/>
      <c r="AM43" s="1851"/>
      <c r="AN43" s="1851"/>
      <c r="AO43" s="1851"/>
      <c r="AP43" s="1851"/>
      <c r="AQ43" s="1851"/>
      <c r="AR43" s="1851"/>
      <c r="AS43" s="1851"/>
      <c r="AT43" s="1851"/>
      <c r="AU43" s="1851"/>
      <c r="AV43" s="1851"/>
      <c r="AW43" s="1851"/>
      <c r="AX43" s="1851"/>
      <c r="AY43" s="1851"/>
      <c r="AZ43" s="1851"/>
      <c r="BA43" s="1851"/>
      <c r="BB43" s="1851"/>
      <c r="BC43" s="1851"/>
      <c r="BD43" s="1851"/>
      <c r="BE43" s="1851"/>
      <c r="BF43" s="1851"/>
      <c r="BG43" s="1851"/>
      <c r="BH43" s="1851"/>
      <c r="BI43" s="1851"/>
      <c r="BJ43" s="1851"/>
      <c r="BK43" s="1851"/>
      <c r="BL43" s="1851"/>
      <c r="BM43" s="1851"/>
      <c r="BN43" s="1851"/>
      <c r="BO43" s="1851"/>
      <c r="BP43" s="1851"/>
      <c r="BQ43" s="1851"/>
      <c r="BR43" s="1851"/>
      <c r="BS43" s="1851"/>
      <c r="BT43" s="1851"/>
      <c r="BU43" s="1851"/>
      <c r="BV43" s="1851"/>
      <c r="BW43" s="1851"/>
      <c r="BX43" s="1851"/>
      <c r="BY43" s="1851"/>
      <c r="BZ43" s="1851"/>
      <c r="CA43" s="1851"/>
      <c r="CB43" s="1851"/>
      <c r="CC43" s="1851"/>
      <c r="CD43" s="1851"/>
      <c r="CE43" s="1851"/>
      <c r="CF43" s="1851"/>
      <c r="CG43" s="1851"/>
      <c r="CH43" s="1851"/>
      <c r="CI43" s="1851"/>
      <c r="CJ43" s="1851"/>
      <c r="CK43" s="1851"/>
      <c r="CL43" s="1851"/>
      <c r="CM43" s="1851"/>
      <c r="CN43" s="1851"/>
      <c r="CO43" s="1851"/>
      <c r="CP43" s="1851"/>
      <c r="CQ43" s="1851"/>
      <c r="CR43" s="679"/>
    </row>
    <row r="44" spans="2:119" s="676" customFormat="1" ht="16.5" customHeight="1" x14ac:dyDescent="0.2">
      <c r="B44" s="1779" t="s">
        <v>57</v>
      </c>
      <c r="C44" s="1780"/>
      <c r="D44" s="1780"/>
      <c r="E44" s="1780"/>
      <c r="F44" s="1780"/>
      <c r="G44" s="1661"/>
      <c r="H44" s="1661"/>
      <c r="I44" s="1661"/>
      <c r="J44" s="1661"/>
      <c r="K44" s="1661"/>
      <c r="L44" s="1661"/>
      <c r="M44" s="1781"/>
      <c r="N44" s="1782" t="s">
        <v>259</v>
      </c>
      <c r="O44" s="1783"/>
      <c r="P44" s="1783"/>
      <c r="Q44" s="1783"/>
      <c r="R44" s="1783"/>
      <c r="S44" s="1783"/>
      <c r="T44" s="1783"/>
      <c r="U44" s="1784"/>
      <c r="V44" s="1716" t="str">
        <f>IF('INGRESO DE DATOS'!E165&lt;&gt;"",'INGRESO DE DATOS'!E165,"")</f>
        <v/>
      </c>
      <c r="W44" s="1717"/>
      <c r="X44" s="1717"/>
      <c r="Y44" s="1717"/>
      <c r="Z44" s="1717"/>
      <c r="AA44" s="1717"/>
      <c r="AB44" s="1717"/>
      <c r="AC44" s="1785"/>
      <c r="AD44" s="702"/>
      <c r="AE44" s="1673"/>
      <c r="AF44" s="1673"/>
      <c r="AG44" s="1673"/>
      <c r="AH44" s="1673"/>
      <c r="AI44" s="1673"/>
      <c r="AJ44" s="1673"/>
      <c r="AK44" s="1673"/>
      <c r="AL44" s="1673"/>
      <c r="AM44" s="1673"/>
      <c r="AN44" s="1673"/>
      <c r="AO44" s="1673"/>
      <c r="AP44" s="1673"/>
      <c r="AQ44" s="1673"/>
      <c r="AR44" s="1673"/>
      <c r="AS44" s="1673"/>
      <c r="AT44" s="1673"/>
      <c r="AU44" s="1673"/>
      <c r="AV44" s="1673"/>
      <c r="AW44" s="1673"/>
      <c r="AX44" s="1673"/>
      <c r="AY44" s="1673"/>
      <c r="AZ44" s="1673"/>
      <c r="BA44" s="1673"/>
      <c r="BB44" s="1673"/>
      <c r="BC44" s="1673"/>
      <c r="BD44" s="1673"/>
      <c r="BE44" s="1673"/>
      <c r="BF44" s="1673"/>
      <c r="BG44" s="1673"/>
      <c r="BH44" s="1673"/>
      <c r="BI44" s="1673"/>
      <c r="BJ44" s="1673"/>
      <c r="BK44" s="1673"/>
      <c r="BL44" s="1673"/>
      <c r="BM44" s="1673"/>
      <c r="BN44" s="1673"/>
      <c r="BO44" s="1673"/>
      <c r="BP44" s="1673"/>
      <c r="BQ44" s="1673"/>
      <c r="BR44" s="1673"/>
      <c r="BS44" s="1673"/>
      <c r="BT44" s="1673"/>
      <c r="BU44" s="1673"/>
      <c r="BV44" s="1673"/>
      <c r="BW44" s="1673"/>
      <c r="BX44" s="1673"/>
      <c r="BY44" s="1673"/>
      <c r="BZ44" s="1673"/>
      <c r="CA44" s="1673"/>
      <c r="CB44" s="1673"/>
      <c r="CC44" s="1673"/>
      <c r="CD44" s="1673"/>
      <c r="CE44" s="1673"/>
      <c r="CF44" s="1673"/>
      <c r="CG44" s="1673"/>
      <c r="CH44" s="1673"/>
      <c r="CI44" s="1673"/>
      <c r="CJ44" s="1673"/>
      <c r="CK44" s="1673"/>
      <c r="CL44" s="1673"/>
      <c r="CM44" s="1673"/>
      <c r="CN44" s="1673"/>
      <c r="CO44" s="1673"/>
      <c r="CP44" s="1673"/>
      <c r="CQ44" s="1673"/>
      <c r="CR44" s="704"/>
    </row>
    <row r="45" spans="2:119" s="676" customFormat="1" ht="16.5" customHeight="1" x14ac:dyDescent="0.2">
      <c r="B45" s="1779" t="s">
        <v>58</v>
      </c>
      <c r="C45" s="1780"/>
      <c r="D45" s="1780"/>
      <c r="E45" s="1780"/>
      <c r="F45" s="1780"/>
      <c r="G45" s="1661"/>
      <c r="H45" s="1661"/>
      <c r="I45" s="1661"/>
      <c r="J45" s="1661"/>
      <c r="K45" s="1661"/>
      <c r="L45" s="1661"/>
      <c r="M45" s="1781"/>
      <c r="N45" s="1782" t="s">
        <v>256</v>
      </c>
      <c r="O45" s="1783"/>
      <c r="P45" s="1783"/>
      <c r="Q45" s="1783"/>
      <c r="R45" s="1783"/>
      <c r="S45" s="1783"/>
      <c r="T45" s="1783"/>
      <c r="U45" s="1784"/>
      <c r="V45" s="1716" t="str">
        <f>IF('INGRESO DE DATOS'!E169&lt;&gt;"",'INGRESO DE DATOS'!E169,"")</f>
        <v/>
      </c>
      <c r="W45" s="1717"/>
      <c r="X45" s="1717"/>
      <c r="Y45" s="1717"/>
      <c r="Z45" s="1717"/>
      <c r="AA45" s="1717"/>
      <c r="AB45" s="1717"/>
      <c r="AC45" s="1785"/>
      <c r="AD45" s="705" t="s">
        <v>59</v>
      </c>
      <c r="AE45" s="705"/>
      <c r="AF45" s="705"/>
      <c r="AG45" s="705"/>
      <c r="AH45" s="705"/>
      <c r="AI45" s="1843" t="str">
        <f>IF('INGRESO DE DATOS'!AH203&lt;&gt;"",'INGRESO DE DATOS'!AH203,"")</f>
        <v/>
      </c>
      <c r="AJ45" s="1843"/>
      <c r="AK45" s="1843"/>
      <c r="AL45" s="1843"/>
      <c r="AM45" s="1843"/>
      <c r="AN45" s="1843"/>
      <c r="AO45" s="1843"/>
      <c r="AP45" s="1843"/>
      <c r="AQ45" s="1843"/>
      <c r="AR45" s="1843"/>
      <c r="AS45" s="1843"/>
      <c r="AT45" s="1843"/>
      <c r="AU45" s="1843"/>
      <c r="AV45" s="1843"/>
      <c r="AW45" s="1843"/>
      <c r="AX45" s="1843"/>
      <c r="AY45" s="1843"/>
      <c r="AZ45" s="1843"/>
      <c r="BA45" s="1843"/>
      <c r="BB45" s="1843"/>
      <c r="BC45" s="1843"/>
      <c r="BD45" s="1843"/>
      <c r="BE45" s="1843"/>
      <c r="BF45" s="1843"/>
      <c r="BG45" s="1843"/>
      <c r="BH45" s="1843"/>
      <c r="BI45" s="1843"/>
      <c r="BJ45" s="1843"/>
      <c r="BK45" s="1843"/>
      <c r="BL45" s="1843"/>
      <c r="BM45" s="1843"/>
      <c r="BN45" s="1843"/>
      <c r="BO45" s="1843"/>
      <c r="BP45" s="1843"/>
      <c r="BQ45" s="1843"/>
      <c r="BR45" s="1843"/>
      <c r="BS45" s="1843"/>
      <c r="BT45" s="1843"/>
      <c r="BU45" s="1843"/>
      <c r="BV45" s="1843"/>
      <c r="BW45" s="1843"/>
      <c r="BX45" s="1843"/>
      <c r="BY45" s="1843"/>
      <c r="BZ45" s="1843"/>
      <c r="CA45" s="1843"/>
      <c r="CB45" s="1843"/>
      <c r="CC45" s="1843"/>
      <c r="CD45" s="1843"/>
      <c r="CE45" s="1843"/>
      <c r="CF45" s="1843"/>
      <c r="CG45" s="1843"/>
      <c r="CH45" s="1843"/>
      <c r="CI45" s="1843"/>
      <c r="CJ45" s="1843"/>
      <c r="CK45" s="1843"/>
      <c r="CL45" s="1843"/>
      <c r="CM45" s="1843"/>
      <c r="CN45" s="1843"/>
      <c r="CO45" s="1843"/>
      <c r="CP45" s="1843"/>
      <c r="CQ45" s="1843"/>
      <c r="CR45" s="706"/>
    </row>
    <row r="46" spans="2:119" s="676" customFormat="1" ht="16.5" customHeight="1" x14ac:dyDescent="0.2">
      <c r="B46" s="1779" t="s">
        <v>60</v>
      </c>
      <c r="C46" s="1780"/>
      <c r="D46" s="1780"/>
      <c r="E46" s="1780"/>
      <c r="F46" s="1780"/>
      <c r="G46" s="1661"/>
      <c r="H46" s="1661"/>
      <c r="I46" s="1661"/>
      <c r="J46" s="1661"/>
      <c r="K46" s="1661"/>
      <c r="L46" s="1661"/>
      <c r="M46" s="1781"/>
      <c r="N46" s="1789" t="s">
        <v>304</v>
      </c>
      <c r="O46" s="1790"/>
      <c r="P46" s="1790"/>
      <c r="Q46" s="1790"/>
      <c r="R46" s="1790"/>
      <c r="S46" s="1790"/>
      <c r="T46" s="1790"/>
      <c r="U46" s="1791"/>
      <c r="V46" s="1798" t="str">
        <f>IF('INGRESO DE DATOS'!E173&lt;&gt;"",'INGRESO DE DATOS'!E173,"")</f>
        <v/>
      </c>
      <c r="W46" s="1799"/>
      <c r="X46" s="1799"/>
      <c r="Y46" s="1799"/>
      <c r="Z46" s="1799"/>
      <c r="AA46" s="1799"/>
      <c r="AB46" s="1799"/>
      <c r="AC46" s="1800"/>
      <c r="AD46" s="673"/>
      <c r="AI46" s="1840" t="s">
        <v>8</v>
      </c>
      <c r="AJ46" s="1840"/>
      <c r="AK46" s="1840"/>
      <c r="AL46" s="1840"/>
      <c r="AM46" s="1840"/>
      <c r="AN46" s="1840"/>
      <c r="AO46" s="1840"/>
      <c r="AP46" s="1840"/>
      <c r="AQ46" s="1840"/>
      <c r="AR46" s="1840"/>
      <c r="AS46" s="1840"/>
      <c r="AT46" s="1840"/>
      <c r="AU46" s="1840"/>
      <c r="AV46" s="1840"/>
      <c r="AW46" s="1840"/>
      <c r="AX46" s="1840"/>
      <c r="AY46" s="1840"/>
      <c r="AZ46" s="1840"/>
      <c r="BA46" s="1840"/>
      <c r="BB46" s="1840"/>
      <c r="BC46" s="1840"/>
      <c r="BD46" s="1840"/>
      <c r="BE46" s="1840"/>
      <c r="BF46" s="1840"/>
      <c r="BG46" s="1840"/>
      <c r="BH46" s="1840"/>
      <c r="BI46" s="1840"/>
      <c r="BJ46" s="1840"/>
      <c r="BK46" s="1840"/>
      <c r="BL46" s="1840"/>
      <c r="BM46" s="1840"/>
      <c r="BN46" s="1840"/>
      <c r="BO46" s="1840"/>
      <c r="BP46" s="1840"/>
      <c r="BQ46" s="1840"/>
      <c r="BR46" s="1840"/>
      <c r="BS46" s="1840"/>
      <c r="BT46" s="1840"/>
      <c r="BU46" s="1840"/>
      <c r="BV46" s="1840"/>
      <c r="BW46" s="1840"/>
      <c r="BX46" s="1840"/>
      <c r="BY46" s="1840"/>
      <c r="BZ46" s="1840"/>
      <c r="CA46" s="1840"/>
      <c r="CB46" s="1840"/>
      <c r="CC46" s="1840"/>
      <c r="CD46" s="1840"/>
      <c r="CE46" s="1840"/>
      <c r="CF46" s="1840"/>
      <c r="CG46" s="1840"/>
      <c r="CH46" s="1840"/>
      <c r="CI46" s="1840"/>
      <c r="CJ46" s="1840"/>
      <c r="CK46" s="1840"/>
      <c r="CL46" s="1840"/>
      <c r="CM46" s="1840"/>
      <c r="CN46" s="1840"/>
      <c r="CO46" s="1840"/>
      <c r="CP46" s="1840"/>
      <c r="CQ46" s="1840"/>
      <c r="CR46" s="679"/>
    </row>
    <row r="47" spans="2:119" s="676" customFormat="1" ht="11.25" customHeight="1" x14ac:dyDescent="0.2">
      <c r="B47" s="1771" t="s">
        <v>70</v>
      </c>
      <c r="C47" s="1772"/>
      <c r="D47" s="1772"/>
      <c r="E47" s="1772"/>
      <c r="F47" s="1772"/>
      <c r="G47" s="1775"/>
      <c r="H47" s="1775"/>
      <c r="I47" s="1775"/>
      <c r="J47" s="1775"/>
      <c r="K47" s="1775"/>
      <c r="L47" s="1775"/>
      <c r="M47" s="1776"/>
      <c r="N47" s="1792"/>
      <c r="O47" s="1793"/>
      <c r="P47" s="1793"/>
      <c r="Q47" s="1793"/>
      <c r="R47" s="1793"/>
      <c r="S47" s="1793"/>
      <c r="T47" s="1793"/>
      <c r="U47" s="1794"/>
      <c r="V47" s="1801"/>
      <c r="W47" s="1802"/>
      <c r="X47" s="1802"/>
      <c r="Y47" s="1802"/>
      <c r="Z47" s="1802"/>
      <c r="AA47" s="1802"/>
      <c r="AB47" s="1802"/>
      <c r="AC47" s="1803"/>
      <c r="AD47" s="707" t="s">
        <v>61</v>
      </c>
      <c r="AE47" s="708"/>
      <c r="AF47" s="708"/>
      <c r="AG47" s="708"/>
      <c r="AH47" s="708"/>
      <c r="AI47" s="1841"/>
      <c r="AJ47" s="1841"/>
      <c r="AK47" s="1841"/>
      <c r="AL47" s="1841"/>
      <c r="AM47" s="1841"/>
      <c r="AN47" s="1841"/>
      <c r="AO47" s="1841"/>
      <c r="AP47" s="1841"/>
      <c r="AQ47" s="1841"/>
      <c r="AR47" s="1841"/>
      <c r="AS47" s="1841"/>
      <c r="AT47" s="1841"/>
      <c r="AU47" s="1841"/>
      <c r="AV47" s="1841"/>
      <c r="AW47" s="1841"/>
      <c r="AX47" s="1841"/>
      <c r="AY47" s="1841"/>
      <c r="AZ47" s="1841"/>
      <c r="BA47" s="1841"/>
      <c r="BB47" s="1841"/>
      <c r="BC47" s="1841"/>
      <c r="BD47" s="1841"/>
      <c r="BE47" s="1841"/>
      <c r="BF47" s="1841"/>
      <c r="BG47" s="1841"/>
      <c r="BH47" s="1841"/>
      <c r="BI47" s="1841"/>
      <c r="BJ47" s="1841"/>
      <c r="BK47" s="1841"/>
      <c r="BL47" s="1841"/>
      <c r="BM47" s="1841"/>
      <c r="BN47" s="1841"/>
      <c r="BO47" s="1841"/>
      <c r="BP47" s="1841"/>
      <c r="BQ47" s="1841"/>
      <c r="BR47" s="1841"/>
      <c r="BS47" s="1841"/>
      <c r="BT47" s="1841"/>
      <c r="BU47" s="1841"/>
      <c r="BV47" s="1841"/>
      <c r="BW47" s="1841"/>
      <c r="BX47" s="1841"/>
      <c r="BY47" s="1841"/>
      <c r="BZ47" s="1841"/>
      <c r="CA47" s="1841"/>
      <c r="CB47" s="1841"/>
      <c r="CC47" s="1841"/>
      <c r="CD47" s="1841"/>
      <c r="CE47" s="1841"/>
      <c r="CF47" s="1841"/>
      <c r="CG47" s="1841"/>
      <c r="CH47" s="1841"/>
      <c r="CI47" s="1841"/>
      <c r="CJ47" s="1841"/>
      <c r="CK47" s="1841"/>
      <c r="CL47" s="1841"/>
      <c r="CM47" s="1841"/>
      <c r="CN47" s="1841"/>
      <c r="CO47" s="1841"/>
      <c r="CP47" s="1841"/>
      <c r="CQ47" s="1841"/>
      <c r="CR47" s="706"/>
    </row>
    <row r="48" spans="2:119" s="676" customFormat="1" ht="10.5" customHeight="1" x14ac:dyDescent="0.2">
      <c r="B48" s="1773"/>
      <c r="C48" s="1774"/>
      <c r="D48" s="1774"/>
      <c r="E48" s="1774"/>
      <c r="F48" s="1774"/>
      <c r="G48" s="1777"/>
      <c r="H48" s="1777"/>
      <c r="I48" s="1777"/>
      <c r="J48" s="1777"/>
      <c r="K48" s="1777"/>
      <c r="L48" s="1777"/>
      <c r="M48" s="1778"/>
      <c r="N48" s="1795"/>
      <c r="O48" s="1796"/>
      <c r="P48" s="1796"/>
      <c r="Q48" s="1796"/>
      <c r="R48" s="1796"/>
      <c r="S48" s="1796"/>
      <c r="T48" s="1796"/>
      <c r="U48" s="1797"/>
      <c r="V48" s="1804"/>
      <c r="W48" s="1805"/>
      <c r="X48" s="1805"/>
      <c r="Y48" s="1805"/>
      <c r="Z48" s="1805"/>
      <c r="AA48" s="1805"/>
      <c r="AB48" s="1805"/>
      <c r="AC48" s="1806"/>
      <c r="AD48" s="702"/>
      <c r="AE48" s="703"/>
      <c r="AF48" s="703"/>
      <c r="AG48" s="703"/>
      <c r="AH48" s="703"/>
      <c r="AI48" s="1840" t="s">
        <v>8</v>
      </c>
      <c r="AJ48" s="1840"/>
      <c r="AK48" s="1840"/>
      <c r="AL48" s="1840"/>
      <c r="AM48" s="1840"/>
      <c r="AN48" s="1840"/>
      <c r="AO48" s="1840"/>
      <c r="AP48" s="1840"/>
      <c r="AQ48" s="1840"/>
      <c r="AR48" s="1840"/>
      <c r="AS48" s="1840"/>
      <c r="AT48" s="1840"/>
      <c r="AU48" s="1840"/>
      <c r="AV48" s="1840"/>
      <c r="AW48" s="1840"/>
      <c r="AX48" s="1840"/>
      <c r="AY48" s="1840"/>
      <c r="AZ48" s="1840"/>
      <c r="BA48" s="1840"/>
      <c r="BB48" s="1840"/>
      <c r="BC48" s="1840"/>
      <c r="BD48" s="1840"/>
      <c r="BE48" s="1840"/>
      <c r="BF48" s="1840"/>
      <c r="BG48" s="1840"/>
      <c r="BH48" s="1840"/>
      <c r="BI48" s="1840"/>
      <c r="BJ48" s="1840"/>
      <c r="BK48" s="1840"/>
      <c r="BL48" s="1840"/>
      <c r="BM48" s="1840"/>
      <c r="BN48" s="1840"/>
      <c r="BO48" s="1840"/>
      <c r="BP48" s="1840"/>
      <c r="BQ48" s="1840"/>
      <c r="BR48" s="1840"/>
      <c r="BS48" s="1840"/>
      <c r="BT48" s="1840"/>
      <c r="BU48" s="1840"/>
      <c r="BV48" s="1840"/>
      <c r="BW48" s="1840"/>
      <c r="BX48" s="1840"/>
      <c r="BY48" s="1840"/>
      <c r="BZ48" s="1840"/>
      <c r="CA48" s="1840"/>
      <c r="CB48" s="1840"/>
      <c r="CC48" s="1840"/>
      <c r="CD48" s="1840"/>
      <c r="CE48" s="1840"/>
      <c r="CF48" s="1840"/>
      <c r="CG48" s="1840"/>
      <c r="CH48" s="1840"/>
      <c r="CI48" s="1840"/>
      <c r="CJ48" s="1840"/>
      <c r="CK48" s="1840"/>
      <c r="CL48" s="1840"/>
      <c r="CM48" s="1840"/>
      <c r="CN48" s="1840"/>
      <c r="CO48" s="1840"/>
      <c r="CP48" s="1840"/>
      <c r="CQ48" s="1840"/>
      <c r="CR48" s="709"/>
    </row>
    <row r="49" spans="2:96" s="676" customFormat="1" ht="9.75" customHeight="1" x14ac:dyDescent="0.2">
      <c r="B49" s="1704" t="s">
        <v>290</v>
      </c>
      <c r="C49" s="1704"/>
      <c r="D49" s="1704"/>
      <c r="E49" s="1704"/>
      <c r="F49" s="1704"/>
      <c r="G49" s="1704"/>
      <c r="H49" s="1704"/>
      <c r="I49" s="1704"/>
      <c r="J49" s="1704"/>
      <c r="K49" s="1704"/>
      <c r="L49" s="1704"/>
      <c r="M49" s="1704"/>
      <c r="N49" s="1705"/>
      <c r="O49" s="1705"/>
      <c r="P49" s="1705"/>
      <c r="Q49" s="1705"/>
      <c r="R49" s="1705"/>
      <c r="S49" s="1705"/>
      <c r="T49" s="1705"/>
      <c r="U49" s="1705"/>
      <c r="V49" s="1705"/>
      <c r="CL49" s="1647" t="s">
        <v>305</v>
      </c>
      <c r="CM49" s="1647"/>
      <c r="CN49" s="1647"/>
      <c r="CO49" s="1647"/>
      <c r="CP49" s="1647"/>
      <c r="CQ49" s="1647"/>
      <c r="CR49" s="1648"/>
    </row>
    <row r="50" spans="2:96" s="676" customFormat="1" ht="12" x14ac:dyDescent="0.2"/>
    <row r="52" spans="2:96" x14ac:dyDescent="0.2">
      <c r="U52" s="680"/>
    </row>
  </sheetData>
  <sheetProtection password="82B0" sheet="1" objects="1" scenarios="1"/>
  <mergeCells count="535">
    <mergeCell ref="B45:F45"/>
    <mergeCell ref="G45:M45"/>
    <mergeCell ref="N45:U45"/>
    <mergeCell ref="V45:AC45"/>
    <mergeCell ref="AE43:CQ43"/>
    <mergeCell ref="N44:U44"/>
    <mergeCell ref="V44:AC44"/>
    <mergeCell ref="AE44:CQ44"/>
    <mergeCell ref="B49:V49"/>
    <mergeCell ref="CL49:CR49"/>
    <mergeCell ref="B47:F48"/>
    <mergeCell ref="G47:M48"/>
    <mergeCell ref="B46:F46"/>
    <mergeCell ref="G46:M46"/>
    <mergeCell ref="AI45:CQ45"/>
    <mergeCell ref="N46:U48"/>
    <mergeCell ref="V46:AC48"/>
    <mergeCell ref="AI46:CQ46"/>
    <mergeCell ref="AI47:CQ47"/>
    <mergeCell ref="AI48:CQ48"/>
    <mergeCell ref="B39:E39"/>
    <mergeCell ref="F39:K39"/>
    <mergeCell ref="L39:P39"/>
    <mergeCell ref="Q39:V39"/>
    <mergeCell ref="W39:AB39"/>
    <mergeCell ref="AC39:AI39"/>
    <mergeCell ref="B40:F42"/>
    <mergeCell ref="G40:M40"/>
    <mergeCell ref="B44:F44"/>
    <mergeCell ref="G44:M44"/>
    <mergeCell ref="B43:F43"/>
    <mergeCell ref="G43:M43"/>
    <mergeCell ref="H41:L41"/>
    <mergeCell ref="N43:U43"/>
    <mergeCell ref="V43:AC43"/>
    <mergeCell ref="CL39:CR39"/>
    <mergeCell ref="BL39:BQ39"/>
    <mergeCell ref="BR39:BW39"/>
    <mergeCell ref="CL38:CR38"/>
    <mergeCell ref="BX38:CD38"/>
    <mergeCell ref="CE38:CK38"/>
    <mergeCell ref="BX39:CD39"/>
    <mergeCell ref="CE39:CK39"/>
    <mergeCell ref="AJ39:AP39"/>
    <mergeCell ref="BG39:BK39"/>
    <mergeCell ref="AQ39:AV39"/>
    <mergeCell ref="AW39:AZ39"/>
    <mergeCell ref="BA39:BF39"/>
    <mergeCell ref="CL37:CR37"/>
    <mergeCell ref="B38:K38"/>
    <mergeCell ref="L38:P38"/>
    <mergeCell ref="Q38:V38"/>
    <mergeCell ref="W38:AB38"/>
    <mergeCell ref="AC38:AI38"/>
    <mergeCell ref="AJ38:AP38"/>
    <mergeCell ref="AQ38:AV38"/>
    <mergeCell ref="AW38:AZ38"/>
    <mergeCell ref="AC37:AI37"/>
    <mergeCell ref="AJ37:AP37"/>
    <mergeCell ref="AQ37:AV37"/>
    <mergeCell ref="AW37:AZ37"/>
    <mergeCell ref="BA37:BF37"/>
    <mergeCell ref="BG37:BK37"/>
    <mergeCell ref="BA38:BF38"/>
    <mergeCell ref="BG38:BK38"/>
    <mergeCell ref="BL38:BQ38"/>
    <mergeCell ref="BR38:BW38"/>
    <mergeCell ref="BR37:BW37"/>
    <mergeCell ref="BX37:CD37"/>
    <mergeCell ref="CE37:CK37"/>
    <mergeCell ref="B37:E37"/>
    <mergeCell ref="F37:K37"/>
    <mergeCell ref="L37:P37"/>
    <mergeCell ref="Q37:V37"/>
    <mergeCell ref="W37:AB37"/>
    <mergeCell ref="BL37:BQ37"/>
    <mergeCell ref="CL36:CR36"/>
    <mergeCell ref="CL35:CR35"/>
    <mergeCell ref="B36:E36"/>
    <mergeCell ref="F36:K36"/>
    <mergeCell ref="L36:P36"/>
    <mergeCell ref="Q36:V36"/>
    <mergeCell ref="W36:AB36"/>
    <mergeCell ref="AC36:AI36"/>
    <mergeCell ref="AJ36:AP36"/>
    <mergeCell ref="AQ36:AV36"/>
    <mergeCell ref="AW36:BF36"/>
    <mergeCell ref="BA35:BF35"/>
    <mergeCell ref="BG35:BK35"/>
    <mergeCell ref="BL35:BQ35"/>
    <mergeCell ref="BR35:BW35"/>
    <mergeCell ref="BX35:CD35"/>
    <mergeCell ref="AW35:AZ35"/>
    <mergeCell ref="BG36:BK36"/>
    <mergeCell ref="BL36:BQ36"/>
    <mergeCell ref="BR36:BW36"/>
    <mergeCell ref="CE35:CK35"/>
    <mergeCell ref="BX36:CD36"/>
    <mergeCell ref="CE36:CK36"/>
    <mergeCell ref="CL34:CR34"/>
    <mergeCell ref="B35:E35"/>
    <mergeCell ref="F35:K35"/>
    <mergeCell ref="L35:P35"/>
    <mergeCell ref="Q35:V35"/>
    <mergeCell ref="W35:AB35"/>
    <mergeCell ref="AC35:AI35"/>
    <mergeCell ref="AJ35:AP35"/>
    <mergeCell ref="AQ35:AV35"/>
    <mergeCell ref="BA34:BF34"/>
    <mergeCell ref="BG34:BK34"/>
    <mergeCell ref="BL34:BQ34"/>
    <mergeCell ref="BR34:BW34"/>
    <mergeCell ref="BX34:CD34"/>
    <mergeCell ref="CE34:CK34"/>
    <mergeCell ref="B34:E34"/>
    <mergeCell ref="F34:K34"/>
    <mergeCell ref="L34:P34"/>
    <mergeCell ref="Q34:V34"/>
    <mergeCell ref="W34:AB34"/>
    <mergeCell ref="AC34:AI34"/>
    <mergeCell ref="AJ34:AP34"/>
    <mergeCell ref="AQ34:AV34"/>
    <mergeCell ref="CL32:CR32"/>
    <mergeCell ref="B33:E33"/>
    <mergeCell ref="F33:K33"/>
    <mergeCell ref="L33:P33"/>
    <mergeCell ref="Q33:V33"/>
    <mergeCell ref="W33:AB33"/>
    <mergeCell ref="AC33:AI33"/>
    <mergeCell ref="AJ33:AP33"/>
    <mergeCell ref="AQ33:AV33"/>
    <mergeCell ref="AW33:AZ33"/>
    <mergeCell ref="BA32:BF32"/>
    <mergeCell ref="BG32:BK32"/>
    <mergeCell ref="BL32:BQ32"/>
    <mergeCell ref="BR32:BW32"/>
    <mergeCell ref="AQ32:AV32"/>
    <mergeCell ref="AW32:AZ32"/>
    <mergeCell ref="BX32:CD32"/>
    <mergeCell ref="CE32:CK32"/>
    <mergeCell ref="CL33:CR33"/>
    <mergeCell ref="BA33:BF33"/>
    <mergeCell ref="BG33:BK33"/>
    <mergeCell ref="BL33:BQ33"/>
    <mergeCell ref="BR33:BW33"/>
    <mergeCell ref="BX33:CD33"/>
    <mergeCell ref="CE33:CK33"/>
    <mergeCell ref="B32:K32"/>
    <mergeCell ref="L32:P32"/>
    <mergeCell ref="Q32:V32"/>
    <mergeCell ref="W32:AB32"/>
    <mergeCell ref="AC32:AI32"/>
    <mergeCell ref="AJ32:AP32"/>
    <mergeCell ref="B31:E31"/>
    <mergeCell ref="F31:K31"/>
    <mergeCell ref="L31:P31"/>
    <mergeCell ref="Q31:V31"/>
    <mergeCell ref="W31:AB31"/>
    <mergeCell ref="AC31:AI31"/>
    <mergeCell ref="BR31:BW31"/>
    <mergeCell ref="BX31:CD31"/>
    <mergeCell ref="CE29:CK29"/>
    <mergeCell ref="AW29:AZ29"/>
    <mergeCell ref="B29:E29"/>
    <mergeCell ref="AW30:BF30"/>
    <mergeCell ref="AQ29:AV29"/>
    <mergeCell ref="Q29:V29"/>
    <mergeCell ref="AW31:AZ31"/>
    <mergeCell ref="AJ31:AP31"/>
    <mergeCell ref="AQ31:AV31"/>
    <mergeCell ref="L29:P29"/>
    <mergeCell ref="AJ30:AP30"/>
    <mergeCell ref="Q28:V28"/>
    <mergeCell ref="W28:AB28"/>
    <mergeCell ref="AC28:AI28"/>
    <mergeCell ref="AJ28:AP28"/>
    <mergeCell ref="L28:P28"/>
    <mergeCell ref="CL28:CR28"/>
    <mergeCell ref="CE28:CK28"/>
    <mergeCell ref="AQ30:AV30"/>
    <mergeCell ref="B30:E30"/>
    <mergeCell ref="F28:K28"/>
    <mergeCell ref="F30:K30"/>
    <mergeCell ref="L30:P30"/>
    <mergeCell ref="Q30:V30"/>
    <mergeCell ref="W30:AB30"/>
    <mergeCell ref="AC30:AI30"/>
    <mergeCell ref="BR28:BW28"/>
    <mergeCell ref="W29:AB29"/>
    <mergeCell ref="AC29:AI29"/>
    <mergeCell ref="AJ29:AP29"/>
    <mergeCell ref="AQ28:AV28"/>
    <mergeCell ref="CL29:CR29"/>
    <mergeCell ref="BA29:BF29"/>
    <mergeCell ref="BG29:BK29"/>
    <mergeCell ref="BL29:BQ29"/>
    <mergeCell ref="BR29:BW29"/>
    <mergeCell ref="BX29:CD29"/>
    <mergeCell ref="F29:K29"/>
    <mergeCell ref="BA28:BF28"/>
    <mergeCell ref="AW28:AZ28"/>
    <mergeCell ref="Q26:V26"/>
    <mergeCell ref="W26:AB26"/>
    <mergeCell ref="AC26:AI26"/>
    <mergeCell ref="AJ26:AP26"/>
    <mergeCell ref="BR27:BW27"/>
    <mergeCell ref="AJ27:AP27"/>
    <mergeCell ref="AQ26:AV26"/>
    <mergeCell ref="AW26:AZ26"/>
    <mergeCell ref="AQ27:AV27"/>
    <mergeCell ref="AW27:AZ27"/>
    <mergeCell ref="BG28:BK28"/>
    <mergeCell ref="BL28:BQ28"/>
    <mergeCell ref="BA26:BF26"/>
    <mergeCell ref="BG26:BK26"/>
    <mergeCell ref="B28:E28"/>
    <mergeCell ref="CE27:CK27"/>
    <mergeCell ref="BL26:BQ26"/>
    <mergeCell ref="CL27:CR27"/>
    <mergeCell ref="BA27:BF27"/>
    <mergeCell ref="BG27:BK27"/>
    <mergeCell ref="BL27:BQ27"/>
    <mergeCell ref="CL26:CR26"/>
    <mergeCell ref="BX26:CD26"/>
    <mergeCell ref="CE26:CK26"/>
    <mergeCell ref="B27:E27"/>
    <mergeCell ref="F27:K27"/>
    <mergeCell ref="L27:P27"/>
    <mergeCell ref="Q27:V27"/>
    <mergeCell ref="W27:AB27"/>
    <mergeCell ref="AC27:AI27"/>
    <mergeCell ref="BR26:BW26"/>
    <mergeCell ref="BX27:CD27"/>
    <mergeCell ref="B26:K26"/>
    <mergeCell ref="L26:P26"/>
    <mergeCell ref="BG25:BK25"/>
    <mergeCell ref="BL25:BQ25"/>
    <mergeCell ref="BR23:BW23"/>
    <mergeCell ref="B25:E25"/>
    <mergeCell ref="F25:K25"/>
    <mergeCell ref="L25:P25"/>
    <mergeCell ref="Q25:V25"/>
    <mergeCell ref="W25:AB25"/>
    <mergeCell ref="AC25:AI25"/>
    <mergeCell ref="AC23:AI23"/>
    <mergeCell ref="AJ23:AP23"/>
    <mergeCell ref="AJ25:AP25"/>
    <mergeCell ref="AQ25:AV25"/>
    <mergeCell ref="AW25:AZ25"/>
    <mergeCell ref="BA25:BF25"/>
    <mergeCell ref="BR25:BW25"/>
    <mergeCell ref="Q24:V24"/>
    <mergeCell ref="W24:AB24"/>
    <mergeCell ref="AQ24:AV24"/>
    <mergeCell ref="AW24:BF24"/>
    <mergeCell ref="AQ23:AV23"/>
    <mergeCell ref="AW23:AZ23"/>
    <mergeCell ref="BA23:BF23"/>
    <mergeCell ref="BX25:CD25"/>
    <mergeCell ref="CE25:CK25"/>
    <mergeCell ref="CL25:CR25"/>
    <mergeCell ref="BL23:BQ23"/>
    <mergeCell ref="B24:E24"/>
    <mergeCell ref="BX23:CD23"/>
    <mergeCell ref="BL24:BQ24"/>
    <mergeCell ref="BR24:BW24"/>
    <mergeCell ref="BX24:CD24"/>
    <mergeCell ref="AC24:AI24"/>
    <mergeCell ref="AJ24:AP24"/>
    <mergeCell ref="B23:E23"/>
    <mergeCell ref="F23:K23"/>
    <mergeCell ref="CE24:CK24"/>
    <mergeCell ref="CL24:CR24"/>
    <mergeCell ref="CE23:CK23"/>
    <mergeCell ref="BG24:BK24"/>
    <mergeCell ref="BG23:BK23"/>
    <mergeCell ref="CL23:CR23"/>
    <mergeCell ref="L23:P23"/>
    <mergeCell ref="Q23:V23"/>
    <mergeCell ref="W23:AB23"/>
    <mergeCell ref="F24:K24"/>
    <mergeCell ref="L24:P24"/>
    <mergeCell ref="CL22:CR22"/>
    <mergeCell ref="BA22:BF22"/>
    <mergeCell ref="BG22:BK22"/>
    <mergeCell ref="B22:E22"/>
    <mergeCell ref="F22:K22"/>
    <mergeCell ref="L22:P22"/>
    <mergeCell ref="Q22:V22"/>
    <mergeCell ref="W22:AB22"/>
    <mergeCell ref="AC22:AI22"/>
    <mergeCell ref="BX22:CD22"/>
    <mergeCell ref="B21:E21"/>
    <mergeCell ref="F21:K21"/>
    <mergeCell ref="L21:P21"/>
    <mergeCell ref="Q21:V21"/>
    <mergeCell ref="CL20:CR20"/>
    <mergeCell ref="BG20:BK20"/>
    <mergeCell ref="BL20:BQ20"/>
    <mergeCell ref="BR20:BW20"/>
    <mergeCell ref="AQ21:AV21"/>
    <mergeCell ref="BX21:CD21"/>
    <mergeCell ref="BL21:BQ21"/>
    <mergeCell ref="BR21:BW21"/>
    <mergeCell ref="AQ20:AV20"/>
    <mergeCell ref="BA20:BF20"/>
    <mergeCell ref="AW21:AZ21"/>
    <mergeCell ref="BA21:BF21"/>
    <mergeCell ref="BX20:CD20"/>
    <mergeCell ref="CE21:CK21"/>
    <mergeCell ref="CE20:CK20"/>
    <mergeCell ref="CL21:CR21"/>
    <mergeCell ref="W21:AB21"/>
    <mergeCell ref="AC21:AI21"/>
    <mergeCell ref="AW20:AZ20"/>
    <mergeCell ref="BG21:BK21"/>
    <mergeCell ref="AJ21:AP21"/>
    <mergeCell ref="BL22:BQ22"/>
    <mergeCell ref="BR22:BW22"/>
    <mergeCell ref="AJ22:AP22"/>
    <mergeCell ref="AQ22:AV22"/>
    <mergeCell ref="AW22:AZ22"/>
    <mergeCell ref="BR18:BW18"/>
    <mergeCell ref="BX18:CD18"/>
    <mergeCell ref="CE18:CK18"/>
    <mergeCell ref="AW18:BF18"/>
    <mergeCell ref="BG18:BK18"/>
    <mergeCell ref="BL18:BQ18"/>
    <mergeCell ref="BR19:BW19"/>
    <mergeCell ref="CE22:CK22"/>
    <mergeCell ref="CL18:CR18"/>
    <mergeCell ref="B19:E19"/>
    <mergeCell ref="F19:K19"/>
    <mergeCell ref="L19:P19"/>
    <mergeCell ref="Q19:V19"/>
    <mergeCell ref="W19:AB19"/>
    <mergeCell ref="AC19:AI19"/>
    <mergeCell ref="AC18:AI18"/>
    <mergeCell ref="AJ18:AP18"/>
    <mergeCell ref="AQ18:AV18"/>
    <mergeCell ref="BX19:CD19"/>
    <mergeCell ref="CE19:CK19"/>
    <mergeCell ref="CL19:CR19"/>
    <mergeCell ref="BA19:BF19"/>
    <mergeCell ref="BG19:BK19"/>
    <mergeCell ref="BL19:BQ19"/>
    <mergeCell ref="B18:E18"/>
    <mergeCell ref="F18:K18"/>
    <mergeCell ref="AJ19:AP19"/>
    <mergeCell ref="AQ19:AV19"/>
    <mergeCell ref="AW19:AZ19"/>
    <mergeCell ref="AC17:AI17"/>
    <mergeCell ref="AJ17:AP17"/>
    <mergeCell ref="AQ17:AV17"/>
    <mergeCell ref="AW17:AZ17"/>
    <mergeCell ref="B20:K20"/>
    <mergeCell ref="L20:P20"/>
    <mergeCell ref="Q20:V20"/>
    <mergeCell ref="W20:AB20"/>
    <mergeCell ref="AC20:AI20"/>
    <mergeCell ref="AJ20:AP20"/>
    <mergeCell ref="B17:E17"/>
    <mergeCell ref="F17:K17"/>
    <mergeCell ref="L17:P17"/>
    <mergeCell ref="Q17:V17"/>
    <mergeCell ref="W17:AB17"/>
    <mergeCell ref="AJ16:AP16"/>
    <mergeCell ref="AQ16:AV16"/>
    <mergeCell ref="AW16:AZ16"/>
    <mergeCell ref="L18:P18"/>
    <mergeCell ref="Q18:V18"/>
    <mergeCell ref="W18:AB18"/>
    <mergeCell ref="CL16:CR16"/>
    <mergeCell ref="BA16:BF16"/>
    <mergeCell ref="BG16:BK16"/>
    <mergeCell ref="BA15:BF15"/>
    <mergeCell ref="BG15:BK15"/>
    <mergeCell ref="BR17:BW17"/>
    <mergeCell ref="BX17:CD17"/>
    <mergeCell ref="CE17:CK17"/>
    <mergeCell ref="CL17:CR17"/>
    <mergeCell ref="BA17:BF17"/>
    <mergeCell ref="BG17:BK17"/>
    <mergeCell ref="BL15:BQ15"/>
    <mergeCell ref="BR15:BW15"/>
    <mergeCell ref="BL17:BQ17"/>
    <mergeCell ref="L16:P16"/>
    <mergeCell ref="Q16:V16"/>
    <mergeCell ref="W16:AB16"/>
    <mergeCell ref="AC15:AI15"/>
    <mergeCell ref="AC14:AI14"/>
    <mergeCell ref="B16:E16"/>
    <mergeCell ref="F16:K16"/>
    <mergeCell ref="AC16:AI16"/>
    <mergeCell ref="CE16:CK16"/>
    <mergeCell ref="AJ15:AP15"/>
    <mergeCell ref="AQ15:AV15"/>
    <mergeCell ref="AW15:AZ15"/>
    <mergeCell ref="B15:E15"/>
    <mergeCell ref="F15:K15"/>
    <mergeCell ref="L15:P15"/>
    <mergeCell ref="Q15:V15"/>
    <mergeCell ref="W15:AB15"/>
    <mergeCell ref="AJ14:AP14"/>
    <mergeCell ref="AQ14:AV14"/>
    <mergeCell ref="AW14:AZ14"/>
    <mergeCell ref="L14:P14"/>
    <mergeCell ref="Q14:V14"/>
    <mergeCell ref="W14:AB14"/>
    <mergeCell ref="B14:E14"/>
    <mergeCell ref="F14:K14"/>
    <mergeCell ref="B11:E13"/>
    <mergeCell ref="F11:K13"/>
    <mergeCell ref="L11:P13"/>
    <mergeCell ref="Q11:V13"/>
    <mergeCell ref="W11:AB11"/>
    <mergeCell ref="X12:AA12"/>
    <mergeCell ref="AD12:AH12"/>
    <mergeCell ref="AJ11:AP11"/>
    <mergeCell ref="AQ11:AV11"/>
    <mergeCell ref="AW11:AZ13"/>
    <mergeCell ref="BA11:BF13"/>
    <mergeCell ref="BG11:BK13"/>
    <mergeCell ref="AC11:AI11"/>
    <mergeCell ref="BY12:CC12"/>
    <mergeCell ref="CF12:CJ12"/>
    <mergeCell ref="AK12:AO12"/>
    <mergeCell ref="AS12:AV12"/>
    <mergeCell ref="BS12:BV12"/>
    <mergeCell ref="BR11:BW11"/>
    <mergeCell ref="BX11:CD11"/>
    <mergeCell ref="CE11:CK11"/>
    <mergeCell ref="L9:M9"/>
    <mergeCell ref="S9:T9"/>
    <mergeCell ref="Y9:Z9"/>
    <mergeCell ref="AV9:AW9"/>
    <mergeCell ref="BD9:BE9"/>
    <mergeCell ref="BJ9:BK9"/>
    <mergeCell ref="O7:R7"/>
    <mergeCell ref="S7:T7"/>
    <mergeCell ref="U7:AD7"/>
    <mergeCell ref="AE7:AF7"/>
    <mergeCell ref="AG7:AP7"/>
    <mergeCell ref="CG2:CR3"/>
    <mergeCell ref="CG4:CR4"/>
    <mergeCell ref="CG5:CR5"/>
    <mergeCell ref="BV2:CF3"/>
    <mergeCell ref="BV4:CF4"/>
    <mergeCell ref="BV5:CF5"/>
    <mergeCell ref="BQ9:BR9"/>
    <mergeCell ref="BW9:BX9"/>
    <mergeCell ref="CF9:CG9"/>
    <mergeCell ref="F2:BU3"/>
    <mergeCell ref="F4:BU5"/>
    <mergeCell ref="BP7:BQ7"/>
    <mergeCell ref="BR7:BX7"/>
    <mergeCell ref="CO9:CP9"/>
    <mergeCell ref="BY7:BZ7"/>
    <mergeCell ref="CA7:CF7"/>
    <mergeCell ref="CG7:CH7"/>
    <mergeCell ref="CI7:CN7"/>
    <mergeCell ref="CO7:CP7"/>
    <mergeCell ref="F9:G9"/>
    <mergeCell ref="AQ7:AR7"/>
    <mergeCell ref="AS7:AX7"/>
    <mergeCell ref="AY7:AZ7"/>
    <mergeCell ref="BA7:BO7"/>
    <mergeCell ref="CZ14:DH14"/>
    <mergeCell ref="DI14:DQ14"/>
    <mergeCell ref="CZ15:DH15"/>
    <mergeCell ref="DI15:DQ15"/>
    <mergeCell ref="CZ16:DH16"/>
    <mergeCell ref="DI16:DQ16"/>
    <mergeCell ref="CO12:CR12"/>
    <mergeCell ref="AQ13:AV13"/>
    <mergeCell ref="CL13:CQ13"/>
    <mergeCell ref="BR14:BW14"/>
    <mergeCell ref="BX14:CD14"/>
    <mergeCell ref="CE14:CK14"/>
    <mergeCell ref="CL14:CR14"/>
    <mergeCell ref="BA14:BF14"/>
    <mergeCell ref="BG14:BK14"/>
    <mergeCell ref="BL11:BQ13"/>
    <mergeCell ref="BX15:CD15"/>
    <mergeCell ref="CE15:CK15"/>
    <mergeCell ref="CL15:CR15"/>
    <mergeCell ref="BL14:BQ14"/>
    <mergeCell ref="BL16:BQ16"/>
    <mergeCell ref="BR16:BW16"/>
    <mergeCell ref="BX16:CD16"/>
    <mergeCell ref="CL11:CR11"/>
    <mergeCell ref="CZ17:DH17"/>
    <mergeCell ref="DI17:DQ17"/>
    <mergeCell ref="CZ18:DH18"/>
    <mergeCell ref="DI18:DQ18"/>
    <mergeCell ref="CZ19:DH19"/>
    <mergeCell ref="DI19:DQ19"/>
    <mergeCell ref="CZ20:DH20"/>
    <mergeCell ref="DI20:DQ20"/>
    <mergeCell ref="CZ21:DH21"/>
    <mergeCell ref="DI21:DQ21"/>
    <mergeCell ref="CZ23:DH23"/>
    <mergeCell ref="DI23:DQ23"/>
    <mergeCell ref="DI22:DQ22"/>
    <mergeCell ref="CZ22:DH22"/>
    <mergeCell ref="CZ24:DH24"/>
    <mergeCell ref="DI24:DQ24"/>
    <mergeCell ref="CZ25:DH25"/>
    <mergeCell ref="DI25:DQ25"/>
    <mergeCell ref="CZ26:DH26"/>
    <mergeCell ref="DI26:DQ26"/>
    <mergeCell ref="CZ27:DH27"/>
    <mergeCell ref="DI27:DQ27"/>
    <mergeCell ref="CZ28:DH28"/>
    <mergeCell ref="DI28:DQ28"/>
    <mergeCell ref="CZ29:DH29"/>
    <mergeCell ref="DI29:DQ29"/>
    <mergeCell ref="CZ30:DH30"/>
    <mergeCell ref="DI30:DQ30"/>
    <mergeCell ref="N40:AC42"/>
    <mergeCell ref="AM40:CQ40"/>
    <mergeCell ref="AE41:CQ42"/>
    <mergeCell ref="BX28:CD28"/>
    <mergeCell ref="CE30:CK30"/>
    <mergeCell ref="CL30:CR30"/>
    <mergeCell ref="BG30:BK30"/>
    <mergeCell ref="BL30:BQ30"/>
    <mergeCell ref="AW34:AZ34"/>
    <mergeCell ref="BR30:BW30"/>
    <mergeCell ref="BX30:CD30"/>
    <mergeCell ref="CE31:CK31"/>
    <mergeCell ref="CL31:CR31"/>
    <mergeCell ref="BA31:BF31"/>
    <mergeCell ref="BG31:BK31"/>
    <mergeCell ref="BL31:BQ31"/>
  </mergeCells>
  <printOptions horizontalCentered="1" verticalCentered="1"/>
  <pageMargins left="0" right="0" top="0" bottom="0" header="0" footer="0"/>
  <pageSetup scale="89" orientation="landscape" r:id="rId1"/>
  <colBreaks count="1" manualBreakCount="1">
    <brk id="96" min="1" max="48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36">
    <tabColor rgb="FFCFDDED"/>
  </sheetPr>
  <dimension ref="B1:EM52"/>
  <sheetViews>
    <sheetView showGridLines="0" topLeftCell="A10" workbookViewId="0">
      <selection activeCell="AW26" sqref="AW26:AZ26"/>
    </sheetView>
  </sheetViews>
  <sheetFormatPr baseColWidth="10" defaultRowHeight="12.75" x14ac:dyDescent="0.2"/>
  <cols>
    <col min="1" max="1" width="1.5703125" customWidth="1"/>
    <col min="2" max="8" width="1.5703125" style="27" customWidth="1"/>
    <col min="9" max="9" width="2" style="27" customWidth="1"/>
    <col min="10" max="56" width="1.5703125" style="27" customWidth="1"/>
    <col min="57" max="57" width="1.85546875" style="27" customWidth="1"/>
    <col min="58" max="58" width="2" style="27" customWidth="1"/>
    <col min="59" max="96" width="1.5703125" style="27" customWidth="1"/>
    <col min="97" max="142" width="1.5703125" style="27" hidden="1" customWidth="1"/>
    <col min="143" max="143" width="11.42578125" style="27" hidden="1" customWidth="1"/>
    <col min="144" max="148" width="11.42578125" customWidth="1"/>
  </cols>
  <sheetData>
    <row r="1" spans="2:143" s="27" customFormat="1" ht="6.75" customHeight="1" x14ac:dyDescent="0.2"/>
    <row r="2" spans="2:143" s="27" customFormat="1" ht="5.25" customHeight="1" x14ac:dyDescent="0.2">
      <c r="B2" s="763"/>
      <c r="C2" s="764"/>
      <c r="D2" s="764"/>
      <c r="E2" s="764"/>
      <c r="F2" s="1927" t="s">
        <v>300</v>
      </c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1928"/>
      <c r="Y2" s="1928"/>
      <c r="Z2" s="1928"/>
      <c r="AA2" s="1928"/>
      <c r="AB2" s="1928"/>
      <c r="AC2" s="1928"/>
      <c r="AD2" s="1928"/>
      <c r="AE2" s="1928"/>
      <c r="AF2" s="1928"/>
      <c r="AG2" s="1928"/>
      <c r="AH2" s="1928"/>
      <c r="AI2" s="1928"/>
      <c r="AJ2" s="1928"/>
      <c r="AK2" s="1928"/>
      <c r="AL2" s="1928"/>
      <c r="AM2" s="1928"/>
      <c r="AN2" s="1928"/>
      <c r="AO2" s="1928"/>
      <c r="AP2" s="1928"/>
      <c r="AQ2" s="1928"/>
      <c r="AR2" s="1928"/>
      <c r="AS2" s="1928"/>
      <c r="AT2" s="1928"/>
      <c r="AU2" s="1928"/>
      <c r="AV2" s="1928"/>
      <c r="AW2" s="1928"/>
      <c r="AX2" s="1928"/>
      <c r="AY2" s="1928"/>
      <c r="AZ2" s="1928"/>
      <c r="BA2" s="1928"/>
      <c r="BB2" s="1928"/>
      <c r="BC2" s="1928"/>
      <c r="BD2" s="1928"/>
      <c r="BE2" s="1928"/>
      <c r="BF2" s="1928"/>
      <c r="BG2" s="1928"/>
      <c r="BH2" s="1928"/>
      <c r="BI2" s="1928"/>
      <c r="BJ2" s="1928"/>
      <c r="BK2" s="1928"/>
      <c r="BL2" s="1928"/>
      <c r="BM2" s="1928"/>
      <c r="BN2" s="1928"/>
      <c r="BO2" s="1928"/>
      <c r="BP2" s="1928"/>
      <c r="BQ2" s="1928"/>
      <c r="BR2" s="1928"/>
      <c r="BS2" s="1928"/>
      <c r="BT2" s="1928"/>
      <c r="BU2" s="1928"/>
      <c r="BV2" s="1931" t="s">
        <v>130</v>
      </c>
      <c r="BW2" s="1932"/>
      <c r="BX2" s="1932"/>
      <c r="BY2" s="1932"/>
      <c r="BZ2" s="1932"/>
      <c r="CA2" s="1932"/>
      <c r="CB2" s="1932"/>
      <c r="CC2" s="1932"/>
      <c r="CD2" s="1932"/>
      <c r="CE2" s="1932"/>
      <c r="CF2" s="1933"/>
      <c r="CG2" s="1910" t="s">
        <v>11</v>
      </c>
      <c r="CH2" s="1910"/>
      <c r="CI2" s="1910"/>
      <c r="CJ2" s="1910"/>
      <c r="CK2" s="1910"/>
      <c r="CL2" s="1910"/>
      <c r="CM2" s="1910"/>
      <c r="CN2" s="1910"/>
      <c r="CO2" s="1910"/>
      <c r="CP2" s="1910"/>
      <c r="CQ2" s="1910"/>
      <c r="CR2" s="1911"/>
    </row>
    <row r="3" spans="2:143" s="27" customFormat="1" ht="12.75" customHeight="1" x14ac:dyDescent="0.2">
      <c r="B3" s="765"/>
      <c r="C3" s="38"/>
      <c r="D3" s="38"/>
      <c r="E3" s="38"/>
      <c r="F3" s="1929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0"/>
      <c r="AJ3" s="1930"/>
      <c r="AK3" s="1930"/>
      <c r="AL3" s="1930"/>
      <c r="AM3" s="1930"/>
      <c r="AN3" s="1930"/>
      <c r="AO3" s="1930"/>
      <c r="AP3" s="1930"/>
      <c r="AQ3" s="1930"/>
      <c r="AR3" s="1930"/>
      <c r="AS3" s="1930"/>
      <c r="AT3" s="1930"/>
      <c r="AU3" s="1930"/>
      <c r="AV3" s="1930"/>
      <c r="AW3" s="1930"/>
      <c r="AX3" s="1930"/>
      <c r="AY3" s="1930"/>
      <c r="AZ3" s="1930"/>
      <c r="BA3" s="1930"/>
      <c r="BB3" s="1930"/>
      <c r="BC3" s="1930"/>
      <c r="BD3" s="1930"/>
      <c r="BE3" s="1930"/>
      <c r="BF3" s="1930"/>
      <c r="BG3" s="1930"/>
      <c r="BH3" s="1930"/>
      <c r="BI3" s="1930"/>
      <c r="BJ3" s="1930"/>
      <c r="BK3" s="1930"/>
      <c r="BL3" s="1930"/>
      <c r="BM3" s="1930"/>
      <c r="BN3" s="1930"/>
      <c r="BO3" s="1930"/>
      <c r="BP3" s="1930"/>
      <c r="BQ3" s="1930"/>
      <c r="BR3" s="1930"/>
      <c r="BS3" s="1930"/>
      <c r="BT3" s="1930"/>
      <c r="BU3" s="1930"/>
      <c r="BV3" s="1934"/>
      <c r="BW3" s="1935"/>
      <c r="BX3" s="1935"/>
      <c r="BY3" s="1935"/>
      <c r="BZ3" s="1935"/>
      <c r="CA3" s="1935"/>
      <c r="CB3" s="1935"/>
      <c r="CC3" s="1935"/>
      <c r="CD3" s="1935"/>
      <c r="CE3" s="1935"/>
      <c r="CF3" s="1936"/>
      <c r="CG3" s="1912"/>
      <c r="CH3" s="1912"/>
      <c r="CI3" s="1912"/>
      <c r="CJ3" s="1912"/>
      <c r="CK3" s="1912"/>
      <c r="CL3" s="1912"/>
      <c r="CM3" s="1912"/>
      <c r="CN3" s="1912"/>
      <c r="CO3" s="1912"/>
      <c r="CP3" s="1912"/>
      <c r="CQ3" s="1912"/>
      <c r="CR3" s="1913"/>
    </row>
    <row r="4" spans="2:143" s="27" customFormat="1" ht="12" customHeight="1" x14ac:dyDescent="0.2">
      <c r="B4" s="765"/>
      <c r="C4" s="38"/>
      <c r="D4" s="38"/>
      <c r="E4" s="38"/>
      <c r="F4" s="1937" t="s">
        <v>288</v>
      </c>
      <c r="G4" s="1938"/>
      <c r="H4" s="1938"/>
      <c r="I4" s="1938"/>
      <c r="J4" s="1938"/>
      <c r="K4" s="1938"/>
      <c r="L4" s="1938"/>
      <c r="M4" s="1938"/>
      <c r="N4" s="1938"/>
      <c r="O4" s="1938"/>
      <c r="P4" s="1938"/>
      <c r="Q4" s="1938"/>
      <c r="R4" s="1938"/>
      <c r="S4" s="1938"/>
      <c r="T4" s="1938"/>
      <c r="U4" s="1938"/>
      <c r="V4" s="1938"/>
      <c r="W4" s="1938"/>
      <c r="X4" s="1938"/>
      <c r="Y4" s="1938"/>
      <c r="Z4" s="1938"/>
      <c r="AA4" s="1938"/>
      <c r="AB4" s="1938"/>
      <c r="AC4" s="1938"/>
      <c r="AD4" s="1938"/>
      <c r="AE4" s="1938"/>
      <c r="AF4" s="1938"/>
      <c r="AG4" s="1938"/>
      <c r="AH4" s="1938"/>
      <c r="AI4" s="1938"/>
      <c r="AJ4" s="1938"/>
      <c r="AK4" s="1938"/>
      <c r="AL4" s="1938"/>
      <c r="AM4" s="1938"/>
      <c r="AN4" s="1938"/>
      <c r="AO4" s="1938"/>
      <c r="AP4" s="1938"/>
      <c r="AQ4" s="1938"/>
      <c r="AR4" s="1938"/>
      <c r="AS4" s="1938"/>
      <c r="AT4" s="1938"/>
      <c r="AU4" s="1938"/>
      <c r="AV4" s="1938"/>
      <c r="AW4" s="1938"/>
      <c r="AX4" s="1938"/>
      <c r="AY4" s="1938"/>
      <c r="AZ4" s="1938"/>
      <c r="BA4" s="1938"/>
      <c r="BB4" s="1938"/>
      <c r="BC4" s="1938"/>
      <c r="BD4" s="1938"/>
      <c r="BE4" s="1938"/>
      <c r="BF4" s="1938"/>
      <c r="BG4" s="1938"/>
      <c r="BH4" s="1938"/>
      <c r="BI4" s="1938"/>
      <c r="BJ4" s="1938"/>
      <c r="BK4" s="1938"/>
      <c r="BL4" s="1938"/>
      <c r="BM4" s="1938"/>
      <c r="BN4" s="1938"/>
      <c r="BO4" s="1938"/>
      <c r="BP4" s="1938"/>
      <c r="BQ4" s="1938"/>
      <c r="BR4" s="1938"/>
      <c r="BS4" s="1938"/>
      <c r="BT4" s="1938"/>
      <c r="BU4" s="1938"/>
      <c r="BV4" s="1941" t="s">
        <v>72</v>
      </c>
      <c r="BW4" s="1942"/>
      <c r="BX4" s="1942"/>
      <c r="BY4" s="1942"/>
      <c r="BZ4" s="1942"/>
      <c r="CA4" s="1942"/>
      <c r="CB4" s="1942"/>
      <c r="CC4" s="1942"/>
      <c r="CD4" s="1942"/>
      <c r="CE4" s="1942"/>
      <c r="CF4" s="1943"/>
      <c r="CG4" s="1914" t="s">
        <v>72</v>
      </c>
      <c r="CH4" s="1914"/>
      <c r="CI4" s="1914"/>
      <c r="CJ4" s="1914"/>
      <c r="CK4" s="1914"/>
      <c r="CL4" s="1914"/>
      <c r="CM4" s="1914"/>
      <c r="CN4" s="1914"/>
      <c r="CO4" s="1914"/>
      <c r="CP4" s="1914"/>
      <c r="CQ4" s="1914"/>
      <c r="CR4" s="1915"/>
    </row>
    <row r="5" spans="2:143" s="27" customFormat="1" ht="14.25" x14ac:dyDescent="0.2">
      <c r="B5" s="766"/>
      <c r="C5" s="767"/>
      <c r="D5" s="767"/>
      <c r="E5" s="767"/>
      <c r="F5" s="1939"/>
      <c r="G5" s="1940"/>
      <c r="H5" s="1940"/>
      <c r="I5" s="1940"/>
      <c r="J5" s="1940"/>
      <c r="K5" s="1940"/>
      <c r="L5" s="1940"/>
      <c r="M5" s="1940"/>
      <c r="N5" s="1940"/>
      <c r="O5" s="1940"/>
      <c r="P5" s="1940"/>
      <c r="Q5" s="1940"/>
      <c r="R5" s="1940"/>
      <c r="S5" s="1940"/>
      <c r="T5" s="1940"/>
      <c r="U5" s="1940"/>
      <c r="V5" s="1940"/>
      <c r="W5" s="1940"/>
      <c r="X5" s="1940"/>
      <c r="Y5" s="1940"/>
      <c r="Z5" s="1940"/>
      <c r="AA5" s="1940"/>
      <c r="AB5" s="1940"/>
      <c r="AC5" s="1940"/>
      <c r="AD5" s="1940"/>
      <c r="AE5" s="1940"/>
      <c r="AF5" s="1940"/>
      <c r="AG5" s="1940"/>
      <c r="AH5" s="1940"/>
      <c r="AI5" s="1940"/>
      <c r="AJ5" s="1940"/>
      <c r="AK5" s="1940"/>
      <c r="AL5" s="1940"/>
      <c r="AM5" s="1940"/>
      <c r="AN5" s="1940"/>
      <c r="AO5" s="1940"/>
      <c r="AP5" s="1940"/>
      <c r="AQ5" s="1940"/>
      <c r="AR5" s="1940"/>
      <c r="AS5" s="1940"/>
      <c r="AT5" s="1940"/>
      <c r="AU5" s="1940"/>
      <c r="AV5" s="1940"/>
      <c r="AW5" s="1940"/>
      <c r="AX5" s="1940"/>
      <c r="AY5" s="1940"/>
      <c r="AZ5" s="1940"/>
      <c r="BA5" s="1940"/>
      <c r="BB5" s="1940"/>
      <c r="BC5" s="1940"/>
      <c r="BD5" s="1940"/>
      <c r="BE5" s="1940"/>
      <c r="BF5" s="1940"/>
      <c r="BG5" s="1940"/>
      <c r="BH5" s="1940"/>
      <c r="BI5" s="1940"/>
      <c r="BJ5" s="1940"/>
      <c r="BK5" s="1940"/>
      <c r="BL5" s="1940"/>
      <c r="BM5" s="1940"/>
      <c r="BN5" s="1940"/>
      <c r="BO5" s="1940"/>
      <c r="BP5" s="1940"/>
      <c r="BQ5" s="1940"/>
      <c r="BR5" s="1940"/>
      <c r="BS5" s="1940"/>
      <c r="BT5" s="1940"/>
      <c r="BU5" s="1940"/>
      <c r="BV5" s="1944" t="str">
        <f>IF('INGRESO DE DATOS'!C223&lt;&gt;"",'INGRESO DE DATOS'!C223,"")</f>
        <v/>
      </c>
      <c r="BW5" s="1945"/>
      <c r="BX5" s="1945"/>
      <c r="BY5" s="1945"/>
      <c r="BZ5" s="1945"/>
      <c r="CA5" s="1945"/>
      <c r="CB5" s="1945"/>
      <c r="CC5" s="1945"/>
      <c r="CD5" s="1945"/>
      <c r="CE5" s="1945"/>
      <c r="CF5" s="1946"/>
      <c r="CG5" s="1916" t="str">
        <f>IF('INGRESO DE DATOS'!C224&lt;&gt;"",'INGRESO DE DATOS'!C224,"")</f>
        <v/>
      </c>
      <c r="CH5" s="1916"/>
      <c r="CI5" s="1916"/>
      <c r="CJ5" s="1916"/>
      <c r="CK5" s="1916"/>
      <c r="CL5" s="1916"/>
      <c r="CM5" s="1916"/>
      <c r="CN5" s="1916"/>
      <c r="CO5" s="1916"/>
      <c r="CP5" s="1916"/>
      <c r="CQ5" s="1916"/>
      <c r="CR5" s="1917"/>
    </row>
    <row r="6" spans="2:143" s="27" customFormat="1" ht="5.25" customHeight="1" x14ac:dyDescent="0.2">
      <c r="B6" s="763"/>
      <c r="C6" s="764"/>
      <c r="D6" s="764"/>
      <c r="E6" s="764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69"/>
      <c r="AX6" s="769"/>
      <c r="AY6" s="769"/>
      <c r="AZ6" s="769"/>
      <c r="BA6" s="769"/>
      <c r="BB6" s="769"/>
      <c r="BC6" s="769"/>
      <c r="BD6" s="769"/>
      <c r="BE6" s="769"/>
      <c r="BF6" s="769"/>
      <c r="BG6" s="769"/>
      <c r="BH6" s="769"/>
      <c r="BI6" s="769"/>
      <c r="BJ6" s="769"/>
      <c r="BK6" s="769"/>
      <c r="BL6" s="769"/>
      <c r="BM6" s="769"/>
      <c r="BN6" s="769"/>
      <c r="BO6" s="769"/>
      <c r="BP6" s="769"/>
      <c r="BQ6" s="769"/>
      <c r="BR6" s="769"/>
      <c r="BS6" s="769"/>
      <c r="BT6" s="769"/>
      <c r="BU6" s="769"/>
      <c r="BV6" s="770"/>
      <c r="BW6" s="770"/>
      <c r="BX6" s="770"/>
      <c r="BY6" s="770"/>
      <c r="BZ6" s="770"/>
      <c r="CA6" s="770"/>
      <c r="CB6" s="770"/>
      <c r="CC6" s="85"/>
      <c r="CD6" s="85"/>
      <c r="CE6" s="85"/>
      <c r="CF6" s="85"/>
      <c r="CG6" s="771"/>
      <c r="CH6" s="771"/>
      <c r="CI6" s="771"/>
      <c r="CJ6" s="771"/>
      <c r="CK6" s="771"/>
      <c r="CL6" s="771"/>
      <c r="CM6" s="771"/>
      <c r="CN6" s="771"/>
      <c r="CO6" s="771"/>
      <c r="CP6" s="771"/>
      <c r="CQ6" s="771"/>
      <c r="CR6" s="772"/>
    </row>
    <row r="7" spans="2:143" s="27" customFormat="1" x14ac:dyDescent="0.2">
      <c r="B7" s="765"/>
      <c r="C7" s="773" t="s">
        <v>29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773"/>
      <c r="O7" s="1918" t="s">
        <v>30</v>
      </c>
      <c r="P7" s="1918"/>
      <c r="Q7" s="1918"/>
      <c r="R7" s="1919"/>
      <c r="S7" s="1920"/>
      <c r="T7" s="1921"/>
      <c r="U7" s="1922" t="s">
        <v>31</v>
      </c>
      <c r="V7" s="1923"/>
      <c r="W7" s="1923"/>
      <c r="X7" s="1923"/>
      <c r="Y7" s="1923"/>
      <c r="Z7" s="1923"/>
      <c r="AA7" s="1923"/>
      <c r="AB7" s="1923"/>
      <c r="AC7" s="1923"/>
      <c r="AD7" s="1924"/>
      <c r="AE7" s="1925"/>
      <c r="AF7" s="1926"/>
      <c r="AG7" s="1922" t="s">
        <v>32</v>
      </c>
      <c r="AH7" s="1923"/>
      <c r="AI7" s="1923"/>
      <c r="AJ7" s="1923"/>
      <c r="AK7" s="1923"/>
      <c r="AL7" s="1923"/>
      <c r="AM7" s="1923"/>
      <c r="AN7" s="1923"/>
      <c r="AO7" s="1923"/>
      <c r="AP7" s="1924"/>
      <c r="AQ7" s="1920"/>
      <c r="AR7" s="1921"/>
      <c r="AS7" s="1922" t="s">
        <v>33</v>
      </c>
      <c r="AT7" s="1923"/>
      <c r="AU7" s="1923"/>
      <c r="AV7" s="1923"/>
      <c r="AW7" s="1923"/>
      <c r="AX7" s="1924"/>
      <c r="AY7" s="1920" t="s">
        <v>97</v>
      </c>
      <c r="AZ7" s="1921"/>
      <c r="BA7" s="1922" t="s">
        <v>34</v>
      </c>
      <c r="BB7" s="1923"/>
      <c r="BC7" s="1923"/>
      <c r="BD7" s="1923"/>
      <c r="BE7" s="1923"/>
      <c r="BF7" s="1923"/>
      <c r="BG7" s="1923"/>
      <c r="BH7" s="1923"/>
      <c r="BI7" s="1923"/>
      <c r="BJ7" s="1923"/>
      <c r="BK7" s="1923"/>
      <c r="BL7" s="1923"/>
      <c r="BM7" s="1923"/>
      <c r="BN7" s="1923"/>
      <c r="BO7" s="1924"/>
      <c r="BP7" s="1920"/>
      <c r="BQ7" s="1921"/>
      <c r="BR7" s="1922" t="s">
        <v>35</v>
      </c>
      <c r="BS7" s="1923"/>
      <c r="BT7" s="1923"/>
      <c r="BU7" s="1923"/>
      <c r="BV7" s="1923"/>
      <c r="BW7" s="1923"/>
      <c r="BX7" s="1924"/>
      <c r="BY7" s="1920"/>
      <c r="BZ7" s="1921"/>
      <c r="CA7" s="1922" t="s">
        <v>36</v>
      </c>
      <c r="CB7" s="1923"/>
      <c r="CC7" s="1923"/>
      <c r="CD7" s="1923"/>
      <c r="CE7" s="1923"/>
      <c r="CF7" s="1924"/>
      <c r="CG7" s="1925"/>
      <c r="CH7" s="1926"/>
      <c r="CI7" s="1922" t="s">
        <v>37</v>
      </c>
      <c r="CJ7" s="1923"/>
      <c r="CK7" s="1923"/>
      <c r="CL7" s="1923"/>
      <c r="CM7" s="1923"/>
      <c r="CN7" s="1924"/>
      <c r="CO7" s="1920" t="s">
        <v>97</v>
      </c>
      <c r="CP7" s="1921"/>
      <c r="CQ7" s="38"/>
      <c r="CR7" s="107"/>
    </row>
    <row r="8" spans="2:143" s="27" customFormat="1" ht="8.25" customHeight="1" x14ac:dyDescent="0.2">
      <c r="B8" s="76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3"/>
      <c r="AB8" s="38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38"/>
      <c r="AQ8" s="773"/>
      <c r="AR8" s="773"/>
      <c r="AS8" s="773"/>
      <c r="AT8" s="38"/>
      <c r="AU8" s="38"/>
      <c r="AV8" s="773"/>
      <c r="AW8" s="773"/>
      <c r="AX8" s="773"/>
      <c r="AY8" s="773"/>
      <c r="AZ8" s="773"/>
      <c r="BA8" s="773"/>
      <c r="BB8" s="773"/>
      <c r="BC8" s="38"/>
      <c r="BD8" s="773"/>
      <c r="BE8" s="773"/>
      <c r="BF8" s="773"/>
      <c r="BG8" s="773"/>
      <c r="BH8" s="773"/>
      <c r="BI8" s="773"/>
      <c r="BJ8" s="773"/>
      <c r="BK8" s="773"/>
      <c r="BL8" s="38"/>
      <c r="BM8" s="38"/>
      <c r="BN8" s="773"/>
      <c r="BO8" s="773"/>
      <c r="BP8" s="773"/>
      <c r="BQ8" s="773"/>
      <c r="BR8" s="773"/>
      <c r="BS8" s="773"/>
      <c r="BT8" s="773"/>
      <c r="BU8" s="773"/>
      <c r="BV8" s="773"/>
      <c r="BW8" s="773"/>
      <c r="BX8" s="773"/>
      <c r="BY8" s="773"/>
      <c r="BZ8" s="773"/>
      <c r="CA8" s="773"/>
      <c r="CB8" s="773"/>
      <c r="CC8" s="773"/>
      <c r="CD8" s="773"/>
      <c r="CE8" s="773"/>
      <c r="CF8" s="773"/>
      <c r="CG8" s="773"/>
      <c r="CH8" s="773"/>
      <c r="CI8" s="773"/>
      <c r="CJ8" s="773"/>
      <c r="CK8" s="773"/>
      <c r="CL8" s="773"/>
      <c r="CM8" s="773"/>
      <c r="CN8" s="773"/>
      <c r="CO8" s="773"/>
      <c r="CP8" s="773"/>
      <c r="CQ8" s="38"/>
      <c r="CR8" s="107"/>
    </row>
    <row r="9" spans="2:143" s="774" customFormat="1" x14ac:dyDescent="0.2">
      <c r="B9" s="775"/>
      <c r="D9" s="773" t="s">
        <v>78</v>
      </c>
      <c r="E9" s="776"/>
      <c r="F9" s="1947"/>
      <c r="G9" s="1948"/>
      <c r="H9" s="776"/>
      <c r="I9" s="776"/>
      <c r="J9" s="773" t="s">
        <v>79</v>
      </c>
      <c r="K9" s="776"/>
      <c r="L9" s="1925"/>
      <c r="M9" s="1926"/>
      <c r="Q9" s="773" t="s">
        <v>38</v>
      </c>
      <c r="R9" s="773"/>
      <c r="S9" s="1947"/>
      <c r="T9" s="1948"/>
      <c r="U9" s="777"/>
      <c r="W9" s="777" t="s">
        <v>39</v>
      </c>
      <c r="X9" s="773"/>
      <c r="Y9" s="1920"/>
      <c r="Z9" s="1921"/>
      <c r="AB9" s="777"/>
      <c r="AC9" s="777" t="s">
        <v>40</v>
      </c>
      <c r="AD9" s="773"/>
      <c r="AE9" s="1947"/>
      <c r="AF9" s="1948"/>
      <c r="AL9" s="773" t="s">
        <v>41</v>
      </c>
      <c r="AM9" s="773"/>
      <c r="AN9" s="1925"/>
      <c r="AO9" s="1926"/>
      <c r="AT9" s="777" t="s">
        <v>42</v>
      </c>
      <c r="AU9" s="773"/>
      <c r="AV9" s="1947"/>
      <c r="AW9" s="1948"/>
      <c r="BB9" s="773" t="s">
        <v>43</v>
      </c>
      <c r="BC9" s="773"/>
      <c r="BD9" s="1947"/>
      <c r="BE9" s="1948"/>
      <c r="BH9" s="773" t="s">
        <v>301</v>
      </c>
      <c r="BI9" s="773"/>
      <c r="BJ9" s="1947"/>
      <c r="BK9" s="1948"/>
      <c r="BO9" s="773" t="s">
        <v>302</v>
      </c>
      <c r="BP9" s="773"/>
      <c r="BQ9" s="1947"/>
      <c r="BR9" s="1948"/>
      <c r="BS9" s="777"/>
      <c r="BU9" s="777" t="s">
        <v>44</v>
      </c>
      <c r="BV9" s="773"/>
      <c r="BW9" s="1947"/>
      <c r="BX9" s="1948"/>
      <c r="BY9" s="777"/>
      <c r="BZ9" s="777"/>
      <c r="CA9" s="777"/>
      <c r="CB9" s="777"/>
      <c r="CC9" s="777"/>
      <c r="CD9" s="773" t="s">
        <v>45</v>
      </c>
      <c r="CE9" s="773"/>
      <c r="CF9" s="1947"/>
      <c r="CG9" s="1948"/>
      <c r="CH9" s="777"/>
      <c r="CI9" s="777"/>
      <c r="CJ9" s="777"/>
      <c r="CK9" s="777"/>
      <c r="CL9" s="777"/>
      <c r="CM9" s="773" t="s">
        <v>46</v>
      </c>
      <c r="CN9" s="773"/>
      <c r="CO9" s="1925" t="s">
        <v>97</v>
      </c>
      <c r="CP9" s="1926"/>
      <c r="CR9" s="778"/>
    </row>
    <row r="10" spans="2:143" s="27" customFormat="1" ht="6" customHeight="1" x14ac:dyDescent="0.2">
      <c r="B10" s="765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773"/>
      <c r="N10" s="773"/>
      <c r="O10" s="773"/>
      <c r="P10" s="773"/>
      <c r="Q10" s="773"/>
      <c r="R10" s="773"/>
      <c r="S10" s="773"/>
      <c r="T10" s="773"/>
      <c r="U10" s="773"/>
      <c r="V10" s="773"/>
      <c r="W10" s="773"/>
      <c r="X10" s="773"/>
      <c r="Y10" s="773"/>
      <c r="Z10" s="773"/>
      <c r="AA10" s="773"/>
      <c r="AB10" s="773"/>
      <c r="AC10" s="773"/>
      <c r="AD10" s="773"/>
      <c r="AE10" s="773"/>
      <c r="AF10" s="773"/>
      <c r="AG10" s="773"/>
      <c r="AH10" s="773"/>
      <c r="AI10" s="773"/>
      <c r="AJ10" s="773"/>
      <c r="AK10" s="773"/>
      <c r="AL10" s="773"/>
      <c r="AM10" s="773"/>
      <c r="AN10" s="773"/>
      <c r="AO10" s="773"/>
      <c r="AP10" s="773"/>
      <c r="AQ10" s="773"/>
      <c r="AR10" s="773"/>
      <c r="AS10" s="779"/>
      <c r="AT10" s="773"/>
      <c r="AU10" s="773"/>
      <c r="AV10" s="773"/>
      <c r="AW10" s="773"/>
      <c r="AX10" s="773"/>
      <c r="AY10" s="773"/>
      <c r="AZ10" s="773"/>
      <c r="BA10" s="773"/>
      <c r="BB10" s="773"/>
      <c r="BC10" s="773"/>
      <c r="BD10" s="773"/>
      <c r="BE10" s="773"/>
      <c r="BF10" s="773"/>
      <c r="BG10" s="773"/>
      <c r="BH10" s="773"/>
      <c r="BI10" s="773"/>
      <c r="BJ10" s="773"/>
      <c r="BK10" s="773"/>
      <c r="BL10" s="773"/>
      <c r="BM10" s="773"/>
      <c r="BN10" s="773"/>
      <c r="BO10" s="773"/>
      <c r="BP10" s="773"/>
      <c r="BQ10" s="773"/>
      <c r="BR10" s="773"/>
      <c r="BS10" s="773"/>
      <c r="BT10" s="773"/>
      <c r="BU10" s="773"/>
      <c r="BV10" s="773"/>
      <c r="BW10" s="773"/>
      <c r="BX10" s="773"/>
      <c r="BY10" s="773"/>
      <c r="BZ10" s="773"/>
      <c r="CA10" s="773"/>
      <c r="CB10" s="773"/>
      <c r="CC10" s="773"/>
      <c r="CD10" s="773"/>
      <c r="CE10" s="773"/>
      <c r="CF10" s="773"/>
      <c r="CG10" s="773"/>
      <c r="CH10" s="773"/>
      <c r="CI10" s="773"/>
      <c r="CJ10" s="773"/>
      <c r="CK10" s="773"/>
      <c r="CL10" s="773"/>
      <c r="CM10" s="773"/>
      <c r="CN10" s="773"/>
      <c r="CO10" s="773"/>
      <c r="CP10" s="773"/>
      <c r="CQ10" s="38"/>
      <c r="CR10" s="107"/>
    </row>
    <row r="11" spans="2:143" s="777" customFormat="1" ht="17.25" customHeight="1" x14ac:dyDescent="0.2">
      <c r="B11" s="1960" t="s">
        <v>47</v>
      </c>
      <c r="C11" s="1961"/>
      <c r="D11" s="1961"/>
      <c r="E11" s="1961"/>
      <c r="F11" s="1961" t="s">
        <v>48</v>
      </c>
      <c r="G11" s="1961"/>
      <c r="H11" s="1961"/>
      <c r="I11" s="1961"/>
      <c r="J11" s="1961"/>
      <c r="K11" s="1961"/>
      <c r="L11" s="1966" t="s">
        <v>5</v>
      </c>
      <c r="M11" s="1966"/>
      <c r="N11" s="1966"/>
      <c r="O11" s="1966"/>
      <c r="P11" s="1966"/>
      <c r="Q11" s="1966" t="s">
        <v>49</v>
      </c>
      <c r="R11" s="1966"/>
      <c r="S11" s="1966"/>
      <c r="T11" s="1966"/>
      <c r="U11" s="1966"/>
      <c r="V11" s="1966"/>
      <c r="W11" s="1969" t="s">
        <v>89</v>
      </c>
      <c r="X11" s="1970"/>
      <c r="Y11" s="1970"/>
      <c r="Z11" s="1970"/>
      <c r="AA11" s="1970"/>
      <c r="AB11" s="1971"/>
      <c r="AC11" s="1969" t="s">
        <v>53</v>
      </c>
      <c r="AD11" s="1970"/>
      <c r="AE11" s="1970"/>
      <c r="AF11" s="1970"/>
      <c r="AG11" s="1970"/>
      <c r="AH11" s="1970"/>
      <c r="AI11" s="1971"/>
      <c r="AJ11" s="1955" t="s">
        <v>92</v>
      </c>
      <c r="AK11" s="1956"/>
      <c r="AL11" s="1956"/>
      <c r="AM11" s="1956"/>
      <c r="AN11" s="1956"/>
      <c r="AO11" s="1956"/>
      <c r="AP11" s="1957"/>
      <c r="AQ11" s="1958" t="s">
        <v>50</v>
      </c>
      <c r="AR11" s="1958"/>
      <c r="AS11" s="1958"/>
      <c r="AT11" s="1958"/>
      <c r="AU11" s="1958"/>
      <c r="AV11" s="1959"/>
      <c r="AW11" s="1960" t="s">
        <v>47</v>
      </c>
      <c r="AX11" s="1961"/>
      <c r="AY11" s="1961"/>
      <c r="AZ11" s="1961"/>
      <c r="BA11" s="1961" t="s">
        <v>48</v>
      </c>
      <c r="BB11" s="1961"/>
      <c r="BC11" s="1961"/>
      <c r="BD11" s="1961"/>
      <c r="BE11" s="1961"/>
      <c r="BF11" s="1961"/>
      <c r="BG11" s="1966" t="s">
        <v>5</v>
      </c>
      <c r="BH11" s="1966"/>
      <c r="BI11" s="1966"/>
      <c r="BJ11" s="1966"/>
      <c r="BK11" s="1966"/>
      <c r="BL11" s="1966" t="s">
        <v>49</v>
      </c>
      <c r="BM11" s="1966"/>
      <c r="BN11" s="1966"/>
      <c r="BO11" s="1966"/>
      <c r="BP11" s="1966"/>
      <c r="BQ11" s="1966"/>
      <c r="BR11" s="1969" t="s">
        <v>89</v>
      </c>
      <c r="BS11" s="1970"/>
      <c r="BT11" s="1970"/>
      <c r="BU11" s="1970"/>
      <c r="BV11" s="1970"/>
      <c r="BW11" s="1971"/>
      <c r="BX11" s="1969" t="s">
        <v>53</v>
      </c>
      <c r="BY11" s="1970"/>
      <c r="BZ11" s="1970"/>
      <c r="CA11" s="1970"/>
      <c r="CB11" s="1970"/>
      <c r="CC11" s="1970"/>
      <c r="CD11" s="1971"/>
      <c r="CE11" s="1955" t="s">
        <v>92</v>
      </c>
      <c r="CF11" s="1956"/>
      <c r="CG11" s="1956"/>
      <c r="CH11" s="1956"/>
      <c r="CI11" s="1956"/>
      <c r="CJ11" s="1956"/>
      <c r="CK11" s="1957"/>
      <c r="CL11" s="1949" t="s">
        <v>50</v>
      </c>
      <c r="CM11" s="1950"/>
      <c r="CN11" s="1950"/>
      <c r="CO11" s="1950"/>
      <c r="CP11" s="1950"/>
      <c r="CQ11" s="1950"/>
      <c r="CR11" s="1951"/>
      <c r="CS11" s="780"/>
      <c r="CT11" s="780"/>
      <c r="CU11" s="780"/>
      <c r="CV11" s="780"/>
      <c r="CW11" s="780"/>
      <c r="CX11" s="780"/>
      <c r="CY11" s="780"/>
      <c r="CZ11" s="780"/>
      <c r="DA11" s="780"/>
      <c r="DB11" s="780"/>
      <c r="DC11" s="780"/>
      <c r="DD11" s="780"/>
      <c r="DE11" s="780"/>
      <c r="DF11" s="780"/>
      <c r="DG11" s="780"/>
      <c r="DH11" s="78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</row>
    <row r="12" spans="2:143" s="27" customFormat="1" ht="12.75" customHeight="1" x14ac:dyDescent="0.2">
      <c r="B12" s="1962"/>
      <c r="C12" s="1963"/>
      <c r="D12" s="1963"/>
      <c r="E12" s="1963"/>
      <c r="F12" s="1963"/>
      <c r="G12" s="1963"/>
      <c r="H12" s="1963"/>
      <c r="I12" s="1963"/>
      <c r="J12" s="1963"/>
      <c r="K12" s="1963"/>
      <c r="L12" s="1967"/>
      <c r="M12" s="1967"/>
      <c r="N12" s="1967"/>
      <c r="O12" s="1967"/>
      <c r="P12" s="1967"/>
      <c r="Q12" s="1967"/>
      <c r="R12" s="1967"/>
      <c r="S12" s="1967"/>
      <c r="T12" s="1967"/>
      <c r="U12" s="1967"/>
      <c r="V12" s="1967"/>
      <c r="W12" s="781"/>
      <c r="X12" s="1952" t="s">
        <v>341</v>
      </c>
      <c r="Y12" s="1952"/>
      <c r="Z12" s="1952"/>
      <c r="AA12" s="1952"/>
      <c r="AB12" s="782"/>
      <c r="AC12" s="781"/>
      <c r="AD12" s="1952"/>
      <c r="AE12" s="1952"/>
      <c r="AF12" s="1952"/>
      <c r="AG12" s="1952"/>
      <c r="AH12" s="1952"/>
      <c r="AI12" s="782"/>
      <c r="AJ12" s="781"/>
      <c r="AK12" s="1952" t="s">
        <v>341</v>
      </c>
      <c r="AL12" s="1952"/>
      <c r="AM12" s="1952"/>
      <c r="AN12" s="1952"/>
      <c r="AO12" s="1952"/>
      <c r="AP12" s="782"/>
      <c r="AQ12" s="783" t="s">
        <v>51</v>
      </c>
      <c r="AR12" s="784"/>
      <c r="AS12" s="785"/>
      <c r="AT12" s="1953" t="s">
        <v>91</v>
      </c>
      <c r="AU12" s="1953"/>
      <c r="AV12" s="1954"/>
      <c r="AW12" s="1962"/>
      <c r="AX12" s="1963"/>
      <c r="AY12" s="1963"/>
      <c r="AZ12" s="1963"/>
      <c r="BA12" s="1963"/>
      <c r="BB12" s="1963"/>
      <c r="BC12" s="1963"/>
      <c r="BD12" s="1963"/>
      <c r="BE12" s="1963"/>
      <c r="BF12" s="1963"/>
      <c r="BG12" s="1967"/>
      <c r="BH12" s="1967"/>
      <c r="BI12" s="1967"/>
      <c r="BJ12" s="1967"/>
      <c r="BK12" s="1967"/>
      <c r="BL12" s="1967"/>
      <c r="BM12" s="1967"/>
      <c r="BN12" s="1967"/>
      <c r="BO12" s="1967"/>
      <c r="BP12" s="1967"/>
      <c r="BQ12" s="1967"/>
      <c r="BR12" s="781"/>
      <c r="BS12" s="1952" t="s">
        <v>341</v>
      </c>
      <c r="BT12" s="1952"/>
      <c r="BU12" s="1952"/>
      <c r="BV12" s="1952"/>
      <c r="BW12" s="782"/>
      <c r="BX12" s="781"/>
      <c r="BY12" s="1952"/>
      <c r="BZ12" s="1952"/>
      <c r="CA12" s="1952"/>
      <c r="CB12" s="1952"/>
      <c r="CC12" s="1952"/>
      <c r="CD12" s="782"/>
      <c r="CE12" s="781"/>
      <c r="CF12" s="1952" t="s">
        <v>341</v>
      </c>
      <c r="CG12" s="1952"/>
      <c r="CH12" s="1952"/>
      <c r="CI12" s="1952"/>
      <c r="CJ12" s="1952"/>
      <c r="CK12" s="782"/>
      <c r="CL12" s="783" t="s">
        <v>51</v>
      </c>
      <c r="CM12" s="784"/>
      <c r="CN12" s="785"/>
      <c r="CO12" s="1894" t="s">
        <v>91</v>
      </c>
      <c r="CP12" s="1894"/>
      <c r="CQ12" s="1894"/>
      <c r="CR12" s="1895"/>
      <c r="CS12" s="780"/>
      <c r="CT12" s="780"/>
      <c r="CU12" s="780"/>
      <c r="CV12" s="780"/>
      <c r="CW12" s="780"/>
      <c r="CX12" s="780"/>
      <c r="CY12" s="780"/>
      <c r="CZ12" s="780"/>
      <c r="DA12" s="780"/>
      <c r="DB12" s="780"/>
      <c r="DC12" s="780"/>
      <c r="DD12" s="780"/>
      <c r="DE12" s="780"/>
      <c r="DF12" s="780"/>
      <c r="DG12" s="780"/>
      <c r="DH12" s="78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</row>
    <row r="13" spans="2:143" s="27" customFormat="1" ht="3" customHeight="1" thickBot="1" x14ac:dyDescent="0.25">
      <c r="B13" s="1964"/>
      <c r="C13" s="1965"/>
      <c r="D13" s="1965"/>
      <c r="E13" s="1965"/>
      <c r="F13" s="1965"/>
      <c r="G13" s="1965"/>
      <c r="H13" s="1965"/>
      <c r="I13" s="1965"/>
      <c r="J13" s="1965"/>
      <c r="K13" s="1965"/>
      <c r="L13" s="1968"/>
      <c r="M13" s="1968"/>
      <c r="N13" s="1968"/>
      <c r="O13" s="1968"/>
      <c r="P13" s="1968"/>
      <c r="Q13" s="1968"/>
      <c r="R13" s="1968"/>
      <c r="S13" s="1968"/>
      <c r="T13" s="1968"/>
      <c r="U13" s="1968"/>
      <c r="V13" s="1968"/>
      <c r="W13" s="786"/>
      <c r="X13" s="787"/>
      <c r="Y13" s="787"/>
      <c r="Z13" s="787"/>
      <c r="AA13" s="787"/>
      <c r="AB13" s="788"/>
      <c r="AC13" s="786"/>
      <c r="AD13" s="787"/>
      <c r="AE13" s="787"/>
      <c r="AF13" s="787"/>
      <c r="AG13" s="787"/>
      <c r="AH13" s="787"/>
      <c r="AI13" s="788"/>
      <c r="AJ13" s="786"/>
      <c r="AK13" s="787"/>
      <c r="AL13" s="787"/>
      <c r="AM13" s="787"/>
      <c r="AN13" s="787"/>
      <c r="AO13" s="787"/>
      <c r="AP13" s="788"/>
      <c r="AQ13" s="1896"/>
      <c r="AR13" s="1897"/>
      <c r="AS13" s="1897"/>
      <c r="AT13" s="1897"/>
      <c r="AU13" s="1897"/>
      <c r="AV13" s="1898"/>
      <c r="AW13" s="1964"/>
      <c r="AX13" s="1965"/>
      <c r="AY13" s="1965"/>
      <c r="AZ13" s="1965"/>
      <c r="BA13" s="1965"/>
      <c r="BB13" s="1965"/>
      <c r="BC13" s="1965"/>
      <c r="BD13" s="1965"/>
      <c r="BE13" s="1965"/>
      <c r="BF13" s="1965"/>
      <c r="BG13" s="1968"/>
      <c r="BH13" s="1968"/>
      <c r="BI13" s="1968"/>
      <c r="BJ13" s="1968"/>
      <c r="BK13" s="1968"/>
      <c r="BL13" s="1968"/>
      <c r="BM13" s="1968"/>
      <c r="BN13" s="1968"/>
      <c r="BO13" s="1968"/>
      <c r="BP13" s="1968"/>
      <c r="BQ13" s="1968"/>
      <c r="BR13" s="786"/>
      <c r="BS13" s="787"/>
      <c r="BT13" s="787"/>
      <c r="BU13" s="787"/>
      <c r="BV13" s="787"/>
      <c r="BW13" s="788"/>
      <c r="BX13" s="786"/>
      <c r="BY13" s="787"/>
      <c r="BZ13" s="787"/>
      <c r="CA13" s="787"/>
      <c r="CB13" s="787"/>
      <c r="CC13" s="787"/>
      <c r="CD13" s="788"/>
      <c r="CE13" s="786"/>
      <c r="CF13" s="787"/>
      <c r="CG13" s="787"/>
      <c r="CH13" s="787"/>
      <c r="CI13" s="787"/>
      <c r="CJ13" s="787"/>
      <c r="CK13" s="788"/>
      <c r="CL13" s="1896"/>
      <c r="CM13" s="1897"/>
      <c r="CN13" s="1897"/>
      <c r="CO13" s="1897"/>
      <c r="CP13" s="1897"/>
      <c r="CQ13" s="1897"/>
      <c r="CR13" s="789"/>
      <c r="CS13" s="780"/>
      <c r="CT13" s="780"/>
      <c r="CU13" s="780"/>
      <c r="CV13" s="780"/>
      <c r="CW13" s="780"/>
      <c r="CX13" s="780"/>
      <c r="CY13" s="780"/>
      <c r="CZ13" s="780"/>
      <c r="DA13" s="780"/>
      <c r="DB13" s="780"/>
      <c r="DC13" s="780"/>
      <c r="DD13" s="780"/>
      <c r="DE13" s="780"/>
      <c r="DF13" s="780"/>
      <c r="DG13" s="780"/>
      <c r="DH13" s="78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</row>
    <row r="14" spans="2:143" s="27" customFormat="1" ht="15.75" customHeight="1" thickTop="1" thickBot="1" x14ac:dyDescent="0.3">
      <c r="B14" s="1972">
        <v>1</v>
      </c>
      <c r="C14" s="1973"/>
      <c r="D14" s="1973"/>
      <c r="E14" s="1973"/>
      <c r="F14" s="1907" t="e">
        <f>IF('INGRESO DE DATOS'!A228&lt;&gt;"",'INGRESO DE DATOS'!A228,"")</f>
        <v>#REF!</v>
      </c>
      <c r="G14" s="1908"/>
      <c r="H14" s="1908"/>
      <c r="I14" s="1908"/>
      <c r="J14" s="1908"/>
      <c r="K14" s="1909"/>
      <c r="L14" s="1891"/>
      <c r="M14" s="1892"/>
      <c r="N14" s="1892"/>
      <c r="O14" s="1892"/>
      <c r="P14" s="1893"/>
      <c r="Q14" s="1902" t="str">
        <f>IF('INGRESO DE DATOS'!B228&lt;&gt;"",'INGRESO DE DATOS'!B228,"")</f>
        <v/>
      </c>
      <c r="R14" s="1903"/>
      <c r="S14" s="1903"/>
      <c r="T14" s="1903"/>
      <c r="U14" s="1903"/>
      <c r="V14" s="1904"/>
      <c r="W14" s="1899" t="str">
        <f>IF('INGRESO DE DATOS'!C228&lt;&gt;"",'INGRESO DE DATOS'!C228,"")</f>
        <v/>
      </c>
      <c r="X14" s="1900"/>
      <c r="Y14" s="1900"/>
      <c r="Z14" s="1900"/>
      <c r="AA14" s="1900"/>
      <c r="AB14" s="1901"/>
      <c r="AC14" s="1902"/>
      <c r="AD14" s="1903"/>
      <c r="AE14" s="1903"/>
      <c r="AF14" s="1903"/>
      <c r="AG14" s="1903"/>
      <c r="AH14" s="1903"/>
      <c r="AI14" s="1904"/>
      <c r="AJ14" s="1899" t="str">
        <f t="shared" ref="AJ14:AJ19" si="0">IF(W14="","",W14)</f>
        <v/>
      </c>
      <c r="AK14" s="1900"/>
      <c r="AL14" s="1900"/>
      <c r="AM14" s="1900"/>
      <c r="AN14" s="1900"/>
      <c r="AO14" s="1900"/>
      <c r="AP14" s="1901"/>
      <c r="AQ14" s="1905" t="str">
        <f t="shared" ref="AQ14:AQ19" si="1">IF(Q14="","",IF(Q14&lt;&gt;0,IF(Q14="N.D","N.D",((AJ14*VLOOKUP(Q14,$CZ$14:$DQ$34,10,FALSE))*0.001))))</f>
        <v/>
      </c>
      <c r="AR14" s="1900"/>
      <c r="AS14" s="1900"/>
      <c r="AT14" s="1900"/>
      <c r="AU14" s="1900"/>
      <c r="AV14" s="1906"/>
      <c r="AW14" s="1972">
        <v>23</v>
      </c>
      <c r="AX14" s="1973"/>
      <c r="AY14" s="1973"/>
      <c r="AZ14" s="1973"/>
      <c r="BA14" s="1907" t="str">
        <f>IF('INGRESO DE DATOS'!A254&lt;&gt;"",'INGRESO DE DATOS'!A254,"")</f>
        <v>MUESTRA CONTROL</v>
      </c>
      <c r="BB14" s="1908"/>
      <c r="BC14" s="1908"/>
      <c r="BD14" s="1908"/>
      <c r="BE14" s="1908"/>
      <c r="BF14" s="1909"/>
      <c r="BG14" s="1891"/>
      <c r="BH14" s="1892"/>
      <c r="BI14" s="1892"/>
      <c r="BJ14" s="1892"/>
      <c r="BK14" s="1893"/>
      <c r="BL14" s="1891" t="str">
        <f>IF('INGRESO DE DATOS'!B254&lt;&gt;"",'INGRESO DE DATOS'!B254,"")</f>
        <v/>
      </c>
      <c r="BM14" s="1892"/>
      <c r="BN14" s="1892"/>
      <c r="BO14" s="1892"/>
      <c r="BP14" s="1892"/>
      <c r="BQ14" s="1893"/>
      <c r="BR14" s="1899" t="str">
        <f>IF('INGRESO DE DATOS'!C254&lt;&gt;"",'INGRESO DE DATOS'!C254,"")</f>
        <v/>
      </c>
      <c r="BS14" s="1900"/>
      <c r="BT14" s="1900"/>
      <c r="BU14" s="1900"/>
      <c r="BV14" s="1900"/>
      <c r="BW14" s="1901"/>
      <c r="BX14" s="1902"/>
      <c r="BY14" s="1903"/>
      <c r="BZ14" s="1903"/>
      <c r="CA14" s="1903"/>
      <c r="CB14" s="1903"/>
      <c r="CC14" s="1903"/>
      <c r="CD14" s="1904"/>
      <c r="CE14" s="1899" t="str">
        <f>IF(BR14="","",BR14)</f>
        <v/>
      </c>
      <c r="CF14" s="1900"/>
      <c r="CG14" s="1900"/>
      <c r="CH14" s="1900"/>
      <c r="CI14" s="1900"/>
      <c r="CJ14" s="1900"/>
      <c r="CK14" s="1901"/>
      <c r="CL14" s="1905" t="str">
        <f>IF(BL14="","",IF(BL14&lt;&gt;0,IF(BL14="N.D","N.D",((BL14*VLOOKUP(CE14,$CZ$14:$DQ$34,10,FALSE))*0.001))))</f>
        <v/>
      </c>
      <c r="CM14" s="1900"/>
      <c r="CN14" s="1900"/>
      <c r="CO14" s="1900"/>
      <c r="CP14" s="1900"/>
      <c r="CQ14" s="1900"/>
      <c r="CR14" s="1906"/>
      <c r="CS14" s="780"/>
      <c r="CT14" s="780"/>
      <c r="CU14" s="780"/>
      <c r="CV14" s="780"/>
      <c r="CW14" s="780"/>
      <c r="CX14" s="780"/>
      <c r="CY14" s="780"/>
      <c r="CZ14" s="1890" t="s">
        <v>101</v>
      </c>
      <c r="DA14" s="1890"/>
      <c r="DB14" s="1890"/>
      <c r="DC14" s="1890"/>
      <c r="DD14" s="1890"/>
      <c r="DE14" s="1890"/>
      <c r="DF14" s="1890"/>
      <c r="DG14" s="1890"/>
      <c r="DH14" s="1890"/>
      <c r="DI14" s="1888">
        <v>1</v>
      </c>
      <c r="DJ14" s="1888"/>
      <c r="DK14" s="1888"/>
      <c r="DL14" s="1888"/>
      <c r="DM14" s="1888"/>
      <c r="DN14" s="1888"/>
      <c r="DO14" s="1888"/>
      <c r="DP14" s="1888"/>
      <c r="DQ14" s="1888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</row>
    <row r="15" spans="2:143" s="27" customFormat="1" ht="15.75" customHeight="1" thickTop="1" thickBot="1" x14ac:dyDescent="0.3">
      <c r="B15" s="1872">
        <v>2</v>
      </c>
      <c r="C15" s="1873"/>
      <c r="D15" s="1873"/>
      <c r="E15" s="1873"/>
      <c r="F15" s="1877" t="str">
        <f>IF('INGRESO DE DATOS'!A229&lt;&gt;"",'INGRESO DE DATOS'!A229,"")</f>
        <v/>
      </c>
      <c r="G15" s="1878"/>
      <c r="H15" s="1878"/>
      <c r="I15" s="1878"/>
      <c r="J15" s="1878"/>
      <c r="K15" s="1879"/>
      <c r="L15" s="1882"/>
      <c r="M15" s="1883"/>
      <c r="N15" s="1883"/>
      <c r="O15" s="1883"/>
      <c r="P15" s="1884"/>
      <c r="Q15" s="1877" t="str">
        <f>IF('INGRESO DE DATOS'!B229&lt;&gt;"",'INGRESO DE DATOS'!B229,"")</f>
        <v/>
      </c>
      <c r="R15" s="1878"/>
      <c r="S15" s="1878"/>
      <c r="T15" s="1878"/>
      <c r="U15" s="1878"/>
      <c r="V15" s="1879"/>
      <c r="W15" s="1880" t="str">
        <f>IF('INGRESO DE DATOS'!C229&lt;&gt;"",'INGRESO DE DATOS'!C229,"")</f>
        <v/>
      </c>
      <c r="X15" s="1875"/>
      <c r="Y15" s="1875"/>
      <c r="Z15" s="1875"/>
      <c r="AA15" s="1875"/>
      <c r="AB15" s="1881"/>
      <c r="AC15" s="1877"/>
      <c r="AD15" s="1878"/>
      <c r="AE15" s="1878"/>
      <c r="AF15" s="1878"/>
      <c r="AG15" s="1878"/>
      <c r="AH15" s="1878"/>
      <c r="AI15" s="1879"/>
      <c r="AJ15" s="1880" t="str">
        <f t="shared" si="0"/>
        <v/>
      </c>
      <c r="AK15" s="1875"/>
      <c r="AL15" s="1875"/>
      <c r="AM15" s="1875"/>
      <c r="AN15" s="1875"/>
      <c r="AO15" s="1875"/>
      <c r="AP15" s="1881"/>
      <c r="AQ15" s="1874" t="str">
        <f t="shared" si="1"/>
        <v/>
      </c>
      <c r="AR15" s="1875"/>
      <c r="AS15" s="1875"/>
      <c r="AT15" s="1875"/>
      <c r="AU15" s="1875"/>
      <c r="AV15" s="1876"/>
      <c r="AW15" s="1872">
        <v>24</v>
      </c>
      <c r="AX15" s="1873"/>
      <c r="AY15" s="1873"/>
      <c r="AZ15" s="1873"/>
      <c r="BA15" s="1877" t="str">
        <f>IF('INGRESO DE DATOS'!A255&lt;&gt;"",'INGRESO DE DATOS'!A255,"")</f>
        <v/>
      </c>
      <c r="BB15" s="1878"/>
      <c r="BC15" s="1878"/>
      <c r="BD15" s="1878"/>
      <c r="BE15" s="1878"/>
      <c r="BF15" s="1879"/>
      <c r="BG15" s="1882"/>
      <c r="BH15" s="1883"/>
      <c r="BI15" s="1883"/>
      <c r="BJ15" s="1883"/>
      <c r="BK15" s="1884"/>
      <c r="BL15" s="1882" t="str">
        <f>IF('INGRESO DE DATOS'!B255&lt;&gt;"",'INGRESO DE DATOS'!B255,"")</f>
        <v/>
      </c>
      <c r="BM15" s="1883"/>
      <c r="BN15" s="1883"/>
      <c r="BO15" s="1883"/>
      <c r="BP15" s="1883"/>
      <c r="BQ15" s="1884"/>
      <c r="BR15" s="1880" t="str">
        <f>IF('INGRESO DE DATOS'!C255&lt;&gt;"",'INGRESO DE DATOS'!C255,"")</f>
        <v/>
      </c>
      <c r="BS15" s="1875"/>
      <c r="BT15" s="1875"/>
      <c r="BU15" s="1875"/>
      <c r="BV15" s="1875"/>
      <c r="BW15" s="1881"/>
      <c r="BX15" s="1877"/>
      <c r="BY15" s="1878"/>
      <c r="BZ15" s="1878"/>
      <c r="CA15" s="1878"/>
      <c r="CB15" s="1878"/>
      <c r="CC15" s="1878"/>
      <c r="CD15" s="1879"/>
      <c r="CE15" s="1880" t="str">
        <f>IF(BR15="","",BR15)</f>
        <v/>
      </c>
      <c r="CF15" s="1875"/>
      <c r="CG15" s="1875"/>
      <c r="CH15" s="1875"/>
      <c r="CI15" s="1875"/>
      <c r="CJ15" s="1875"/>
      <c r="CK15" s="1881"/>
      <c r="CL15" s="1874" t="str">
        <f>IF(BL15="","",IF(BL15&lt;&gt;0,IF(BL15="N.D","N.D",((BL15*VLOOKUP(CE15,$CZ$14:$DQ$34,10,FALSE))*0.001))))</f>
        <v/>
      </c>
      <c r="CM15" s="1875"/>
      <c r="CN15" s="1875"/>
      <c r="CO15" s="1875"/>
      <c r="CP15" s="1875"/>
      <c r="CQ15" s="1875"/>
      <c r="CR15" s="1876"/>
      <c r="CZ15" s="1885" t="s">
        <v>322</v>
      </c>
      <c r="DA15" s="1886"/>
      <c r="DB15" s="1886"/>
      <c r="DC15" s="1886"/>
      <c r="DD15" s="1886"/>
      <c r="DE15" s="1886"/>
      <c r="DF15" s="1886"/>
      <c r="DG15" s="1886"/>
      <c r="DH15" s="1887"/>
      <c r="DI15" s="1888">
        <v>5</v>
      </c>
      <c r="DJ15" s="1888"/>
      <c r="DK15" s="1888"/>
      <c r="DL15" s="1888"/>
      <c r="DM15" s="1888"/>
      <c r="DN15" s="1888"/>
      <c r="DO15" s="1888"/>
      <c r="DP15" s="1888"/>
      <c r="DQ15" s="1888"/>
    </row>
    <row r="16" spans="2:143" s="27" customFormat="1" ht="15.75" customHeight="1" thickTop="1" thickBot="1" x14ac:dyDescent="0.3">
      <c r="B16" s="1974">
        <v>3</v>
      </c>
      <c r="C16" s="1975"/>
      <c r="D16" s="1975"/>
      <c r="E16" s="1976"/>
      <c r="F16" s="1877" t="str">
        <f>IF('INGRESO DE DATOS'!A230&lt;&gt;"",'INGRESO DE DATOS'!A230,"")</f>
        <v/>
      </c>
      <c r="G16" s="1878"/>
      <c r="H16" s="1878"/>
      <c r="I16" s="1878"/>
      <c r="J16" s="1878"/>
      <c r="K16" s="1879"/>
      <c r="L16" s="1882"/>
      <c r="M16" s="1883"/>
      <c r="N16" s="1883"/>
      <c r="O16" s="1883"/>
      <c r="P16" s="1884"/>
      <c r="Q16" s="1877" t="str">
        <f>IF('INGRESO DE DATOS'!B230&lt;&gt;"",'INGRESO DE DATOS'!B230,"")</f>
        <v/>
      </c>
      <c r="R16" s="1878"/>
      <c r="S16" s="1878"/>
      <c r="T16" s="1878"/>
      <c r="U16" s="1878"/>
      <c r="V16" s="1879"/>
      <c r="W16" s="1880" t="str">
        <f>IF('INGRESO DE DATOS'!C230&lt;&gt;"",'INGRESO DE DATOS'!C230,"")</f>
        <v/>
      </c>
      <c r="X16" s="1875"/>
      <c r="Y16" s="1875"/>
      <c r="Z16" s="1875"/>
      <c r="AA16" s="1875"/>
      <c r="AB16" s="1881"/>
      <c r="AC16" s="1877"/>
      <c r="AD16" s="1878"/>
      <c r="AE16" s="1878"/>
      <c r="AF16" s="1878"/>
      <c r="AG16" s="1878"/>
      <c r="AH16" s="1878"/>
      <c r="AI16" s="1879"/>
      <c r="AJ16" s="1880" t="str">
        <f t="shared" si="0"/>
        <v/>
      </c>
      <c r="AK16" s="1875"/>
      <c r="AL16" s="1875"/>
      <c r="AM16" s="1875"/>
      <c r="AN16" s="1875"/>
      <c r="AO16" s="1875"/>
      <c r="AP16" s="1881"/>
      <c r="AQ16" s="1874" t="str">
        <f t="shared" si="1"/>
        <v/>
      </c>
      <c r="AR16" s="1875"/>
      <c r="AS16" s="1875"/>
      <c r="AT16" s="1875"/>
      <c r="AU16" s="1875"/>
      <c r="AV16" s="1876"/>
      <c r="AW16" s="1872">
        <v>25</v>
      </c>
      <c r="AX16" s="1873"/>
      <c r="AY16" s="1873"/>
      <c r="AZ16" s="1873"/>
      <c r="BA16" s="1877" t="str">
        <f>IF('INGRESO DE DATOS'!A256&lt;&gt;"",'INGRESO DE DATOS'!A256,"")</f>
        <v/>
      </c>
      <c r="BB16" s="1878"/>
      <c r="BC16" s="1878"/>
      <c r="BD16" s="1878"/>
      <c r="BE16" s="1878"/>
      <c r="BF16" s="1879"/>
      <c r="BG16" s="1882"/>
      <c r="BH16" s="1883"/>
      <c r="BI16" s="1883"/>
      <c r="BJ16" s="1883"/>
      <c r="BK16" s="1884"/>
      <c r="BL16" s="1882" t="str">
        <f>IF('INGRESO DE DATOS'!B256&lt;&gt;"",'INGRESO DE DATOS'!B256,"")</f>
        <v/>
      </c>
      <c r="BM16" s="1883"/>
      <c r="BN16" s="1883"/>
      <c r="BO16" s="1883"/>
      <c r="BP16" s="1883"/>
      <c r="BQ16" s="1884"/>
      <c r="BR16" s="1880" t="str">
        <f>IF('INGRESO DE DATOS'!C256&lt;&gt;"",'INGRESO DE DATOS'!C256,"")</f>
        <v/>
      </c>
      <c r="BS16" s="1875"/>
      <c r="BT16" s="1875"/>
      <c r="BU16" s="1875"/>
      <c r="BV16" s="1875"/>
      <c r="BW16" s="1881"/>
      <c r="BX16" s="1877"/>
      <c r="BY16" s="1878"/>
      <c r="BZ16" s="1878"/>
      <c r="CA16" s="1878"/>
      <c r="CB16" s="1878"/>
      <c r="CC16" s="1878"/>
      <c r="CD16" s="1879"/>
      <c r="CE16" s="1880" t="str">
        <f>IF(BR16="","",BR16)</f>
        <v/>
      </c>
      <c r="CF16" s="1875"/>
      <c r="CG16" s="1875"/>
      <c r="CH16" s="1875"/>
      <c r="CI16" s="1875"/>
      <c r="CJ16" s="1875"/>
      <c r="CK16" s="1881"/>
      <c r="CL16" s="1874" t="str">
        <f>IF(BL16="","",IF(BL16&lt;&gt;0,IF(BL16="N.D","N.D",((BL16*VLOOKUP(CE16,$CZ$14:$DQ$34,10,FALSE))*0.001))))</f>
        <v/>
      </c>
      <c r="CM16" s="1875"/>
      <c r="CN16" s="1875"/>
      <c r="CO16" s="1875"/>
      <c r="CP16" s="1875"/>
      <c r="CQ16" s="1875"/>
      <c r="CR16" s="1876"/>
      <c r="CZ16" s="1885" t="s">
        <v>342</v>
      </c>
      <c r="DA16" s="1886"/>
      <c r="DB16" s="1886"/>
      <c r="DC16" s="1886"/>
      <c r="DD16" s="1886"/>
      <c r="DE16" s="1886"/>
      <c r="DF16" s="1886"/>
      <c r="DG16" s="1886"/>
      <c r="DH16" s="1887"/>
      <c r="DI16" s="1889">
        <v>12.5</v>
      </c>
      <c r="DJ16" s="1889"/>
      <c r="DK16" s="1889"/>
      <c r="DL16" s="1889"/>
      <c r="DM16" s="1889"/>
      <c r="DN16" s="1889"/>
      <c r="DO16" s="1889"/>
      <c r="DP16" s="1889"/>
      <c r="DQ16" s="1889"/>
    </row>
    <row r="17" spans="2:121" s="27" customFormat="1" ht="15.75" customHeight="1" thickTop="1" thickBot="1" x14ac:dyDescent="0.3">
      <c r="B17" s="1974">
        <v>4</v>
      </c>
      <c r="C17" s="1975"/>
      <c r="D17" s="1975"/>
      <c r="E17" s="1976"/>
      <c r="F17" s="1877" t="str">
        <f>IF('INGRESO DE DATOS'!A231&lt;&gt;"",'INGRESO DE DATOS'!A231,"")</f>
        <v/>
      </c>
      <c r="G17" s="1878"/>
      <c r="H17" s="1878"/>
      <c r="I17" s="1878"/>
      <c r="J17" s="1878"/>
      <c r="K17" s="1879"/>
      <c r="L17" s="1882"/>
      <c r="M17" s="1883"/>
      <c r="N17" s="1883"/>
      <c r="O17" s="1883"/>
      <c r="P17" s="1884"/>
      <c r="Q17" s="1877" t="str">
        <f>IF('INGRESO DE DATOS'!B231&lt;&gt;"",'INGRESO DE DATOS'!B231,"")</f>
        <v/>
      </c>
      <c r="R17" s="1878"/>
      <c r="S17" s="1878"/>
      <c r="T17" s="1878"/>
      <c r="U17" s="1878"/>
      <c r="V17" s="1879"/>
      <c r="W17" s="1880" t="str">
        <f>IF('INGRESO DE DATOS'!C231&lt;&gt;"",'INGRESO DE DATOS'!C231,"")</f>
        <v/>
      </c>
      <c r="X17" s="1875"/>
      <c r="Y17" s="1875"/>
      <c r="Z17" s="1875"/>
      <c r="AA17" s="1875"/>
      <c r="AB17" s="1881"/>
      <c r="AC17" s="1877"/>
      <c r="AD17" s="1878"/>
      <c r="AE17" s="1878"/>
      <c r="AF17" s="1878"/>
      <c r="AG17" s="1878"/>
      <c r="AH17" s="1878"/>
      <c r="AI17" s="1879"/>
      <c r="AJ17" s="1880" t="str">
        <f t="shared" si="0"/>
        <v/>
      </c>
      <c r="AK17" s="1875"/>
      <c r="AL17" s="1875"/>
      <c r="AM17" s="1875"/>
      <c r="AN17" s="1875"/>
      <c r="AO17" s="1875"/>
      <c r="AP17" s="1881"/>
      <c r="AQ17" s="1874" t="str">
        <f t="shared" si="1"/>
        <v/>
      </c>
      <c r="AR17" s="1875"/>
      <c r="AS17" s="1875"/>
      <c r="AT17" s="1875"/>
      <c r="AU17" s="1875"/>
      <c r="AV17" s="1876"/>
      <c r="AW17" s="1872">
        <v>26</v>
      </c>
      <c r="AX17" s="1873"/>
      <c r="AY17" s="1873"/>
      <c r="AZ17" s="1873"/>
      <c r="BA17" s="1877" t="str">
        <f>IF('INGRESO DE DATOS'!A257&lt;&gt;"",'INGRESO DE DATOS'!A257,"")</f>
        <v/>
      </c>
      <c r="BB17" s="1878"/>
      <c r="BC17" s="1878"/>
      <c r="BD17" s="1878"/>
      <c r="BE17" s="1878"/>
      <c r="BF17" s="1879"/>
      <c r="BG17" s="1882"/>
      <c r="BH17" s="1883"/>
      <c r="BI17" s="1883"/>
      <c r="BJ17" s="1883"/>
      <c r="BK17" s="1884"/>
      <c r="BL17" s="1882" t="str">
        <f>IF('INGRESO DE DATOS'!B257&lt;&gt;"",'INGRESO DE DATOS'!B257,"")</f>
        <v/>
      </c>
      <c r="BM17" s="1883"/>
      <c r="BN17" s="1883"/>
      <c r="BO17" s="1883"/>
      <c r="BP17" s="1883"/>
      <c r="BQ17" s="1884"/>
      <c r="BR17" s="1880" t="str">
        <f>IF('INGRESO DE DATOS'!C257&lt;&gt;"",'INGRESO DE DATOS'!C257,"")</f>
        <v/>
      </c>
      <c r="BS17" s="1875"/>
      <c r="BT17" s="1875"/>
      <c r="BU17" s="1875"/>
      <c r="BV17" s="1875"/>
      <c r="BW17" s="1881"/>
      <c r="BX17" s="1877"/>
      <c r="BY17" s="1878"/>
      <c r="BZ17" s="1878"/>
      <c r="CA17" s="1878"/>
      <c r="CB17" s="1878"/>
      <c r="CC17" s="1878"/>
      <c r="CD17" s="1879"/>
      <c r="CE17" s="1880" t="str">
        <f>IF(BR17="","",BR17)</f>
        <v/>
      </c>
      <c r="CF17" s="1875"/>
      <c r="CG17" s="1875"/>
      <c r="CH17" s="1875"/>
      <c r="CI17" s="1875"/>
      <c r="CJ17" s="1875"/>
      <c r="CK17" s="1881"/>
      <c r="CL17" s="1874" t="str">
        <f>IF(BL17="","",IF(BL17&lt;&gt;0,IF(BL17="N.D","N.D",((BL17*VLOOKUP(CE17,$CZ$14:$DQ$34,10,FALSE))*0.001))))</f>
        <v/>
      </c>
      <c r="CM17" s="1875"/>
      <c r="CN17" s="1875"/>
      <c r="CO17" s="1875"/>
      <c r="CP17" s="1875"/>
      <c r="CQ17" s="1875"/>
      <c r="CR17" s="1876"/>
      <c r="CZ17" s="1885" t="s">
        <v>317</v>
      </c>
      <c r="DA17" s="1886"/>
      <c r="DB17" s="1886"/>
      <c r="DC17" s="1886"/>
      <c r="DD17" s="1886"/>
      <c r="DE17" s="1886"/>
      <c r="DF17" s="1886"/>
      <c r="DG17" s="1886"/>
      <c r="DH17" s="1887"/>
      <c r="DI17" s="1888">
        <v>25</v>
      </c>
      <c r="DJ17" s="1888"/>
      <c r="DK17" s="1888"/>
      <c r="DL17" s="1888"/>
      <c r="DM17" s="1888"/>
      <c r="DN17" s="1888"/>
      <c r="DO17" s="1888"/>
      <c r="DP17" s="1888"/>
      <c r="DQ17" s="1888"/>
    </row>
    <row r="18" spans="2:121" s="27" customFormat="1" ht="15.75" customHeight="1" thickTop="1" thickBot="1" x14ac:dyDescent="0.3">
      <c r="B18" s="1974">
        <v>5</v>
      </c>
      <c r="C18" s="1975"/>
      <c r="D18" s="1975"/>
      <c r="E18" s="1976"/>
      <c r="F18" s="1877" t="str">
        <f>IF('INGRESO DE DATOS'!A232&lt;&gt;"",'INGRESO DE DATOS'!A232,"")</f>
        <v/>
      </c>
      <c r="G18" s="1878"/>
      <c r="H18" s="1878"/>
      <c r="I18" s="1878"/>
      <c r="J18" s="1878"/>
      <c r="K18" s="1879"/>
      <c r="L18" s="1882"/>
      <c r="M18" s="1883"/>
      <c r="N18" s="1883"/>
      <c r="O18" s="1883"/>
      <c r="P18" s="1884"/>
      <c r="Q18" s="1877" t="str">
        <f>IF('INGRESO DE DATOS'!B232&lt;&gt;"",'INGRESO DE DATOS'!B232,"")</f>
        <v/>
      </c>
      <c r="R18" s="1878"/>
      <c r="S18" s="1878"/>
      <c r="T18" s="1878"/>
      <c r="U18" s="1878"/>
      <c r="V18" s="1879"/>
      <c r="W18" s="1880" t="str">
        <f>IF('INGRESO DE DATOS'!C232&lt;&gt;"",'INGRESO DE DATOS'!C232,"")</f>
        <v/>
      </c>
      <c r="X18" s="1875"/>
      <c r="Y18" s="1875"/>
      <c r="Z18" s="1875"/>
      <c r="AA18" s="1875"/>
      <c r="AB18" s="1881"/>
      <c r="AC18" s="1877"/>
      <c r="AD18" s="1878"/>
      <c r="AE18" s="1878"/>
      <c r="AF18" s="1878"/>
      <c r="AG18" s="1878"/>
      <c r="AH18" s="1878"/>
      <c r="AI18" s="1879"/>
      <c r="AJ18" s="1880" t="str">
        <f t="shared" si="0"/>
        <v/>
      </c>
      <c r="AK18" s="1875"/>
      <c r="AL18" s="1875"/>
      <c r="AM18" s="1875"/>
      <c r="AN18" s="1875"/>
      <c r="AO18" s="1875"/>
      <c r="AP18" s="1881"/>
      <c r="AQ18" s="1874" t="str">
        <f t="shared" si="1"/>
        <v/>
      </c>
      <c r="AR18" s="1875"/>
      <c r="AS18" s="1875"/>
      <c r="AT18" s="1875"/>
      <c r="AU18" s="1875"/>
      <c r="AV18" s="1876"/>
      <c r="AW18" s="1977" t="s">
        <v>53</v>
      </c>
      <c r="AX18" s="1978"/>
      <c r="AY18" s="1978"/>
      <c r="AZ18" s="1978"/>
      <c r="BA18" s="1978"/>
      <c r="BB18" s="1978"/>
      <c r="BC18" s="1978"/>
      <c r="BD18" s="1978"/>
      <c r="BE18" s="1978"/>
      <c r="BF18" s="1979"/>
      <c r="BG18" s="1980"/>
      <c r="BH18" s="1975"/>
      <c r="BI18" s="1975"/>
      <c r="BJ18" s="1975"/>
      <c r="BK18" s="1976"/>
      <c r="BL18" s="1877"/>
      <c r="BM18" s="1878"/>
      <c r="BN18" s="1878"/>
      <c r="BO18" s="1878"/>
      <c r="BP18" s="1878"/>
      <c r="BQ18" s="1879"/>
      <c r="BR18" s="1880"/>
      <c r="BS18" s="1875"/>
      <c r="BT18" s="1875"/>
      <c r="BU18" s="1875"/>
      <c r="BV18" s="1875"/>
      <c r="BW18" s="1881"/>
      <c r="BX18" s="1877"/>
      <c r="BY18" s="1878"/>
      <c r="BZ18" s="1878"/>
      <c r="CA18" s="1878"/>
      <c r="CB18" s="1878"/>
      <c r="CC18" s="1878"/>
      <c r="CD18" s="1879"/>
      <c r="CE18" s="1880"/>
      <c r="CF18" s="1875"/>
      <c r="CG18" s="1875"/>
      <c r="CH18" s="1875"/>
      <c r="CI18" s="1875"/>
      <c r="CJ18" s="1875"/>
      <c r="CK18" s="1881"/>
      <c r="CL18" s="1880"/>
      <c r="CM18" s="1875"/>
      <c r="CN18" s="1875"/>
      <c r="CO18" s="1875"/>
      <c r="CP18" s="1875"/>
      <c r="CQ18" s="1875"/>
      <c r="CR18" s="1876"/>
      <c r="CZ18" s="1885" t="s">
        <v>315</v>
      </c>
      <c r="DA18" s="1886"/>
      <c r="DB18" s="1886"/>
      <c r="DC18" s="1886"/>
      <c r="DD18" s="1886"/>
      <c r="DE18" s="1886"/>
      <c r="DF18" s="1886"/>
      <c r="DG18" s="1886"/>
      <c r="DH18" s="1887"/>
      <c r="DI18" s="1888">
        <v>2</v>
      </c>
      <c r="DJ18" s="1888"/>
      <c r="DK18" s="1888"/>
      <c r="DL18" s="1888"/>
      <c r="DM18" s="1888"/>
      <c r="DN18" s="1888"/>
      <c r="DO18" s="1888"/>
      <c r="DP18" s="1888"/>
      <c r="DQ18" s="1888"/>
    </row>
    <row r="19" spans="2:121" s="27" customFormat="1" ht="15.75" customHeight="1" thickTop="1" thickBot="1" x14ac:dyDescent="0.3">
      <c r="B19" s="1974">
        <v>6</v>
      </c>
      <c r="C19" s="1975"/>
      <c r="D19" s="1975"/>
      <c r="E19" s="1976"/>
      <c r="F19" s="1877" t="str">
        <f>IF('INGRESO DE DATOS'!A233&lt;&gt;"",'INGRESO DE DATOS'!A233,"")</f>
        <v/>
      </c>
      <c r="G19" s="1878"/>
      <c r="H19" s="1878"/>
      <c r="I19" s="1878"/>
      <c r="J19" s="1878"/>
      <c r="K19" s="1879"/>
      <c r="L19" s="1882"/>
      <c r="M19" s="1883"/>
      <c r="N19" s="1883"/>
      <c r="O19" s="1883"/>
      <c r="P19" s="1884"/>
      <c r="Q19" s="1877" t="str">
        <f>IF('INGRESO DE DATOS'!B233&lt;&gt;"",'INGRESO DE DATOS'!B233,"")</f>
        <v/>
      </c>
      <c r="R19" s="1878"/>
      <c r="S19" s="1878"/>
      <c r="T19" s="1878"/>
      <c r="U19" s="1878"/>
      <c r="V19" s="1879"/>
      <c r="W19" s="1880" t="str">
        <f>IF('INGRESO DE DATOS'!C233&lt;&gt;"",'INGRESO DE DATOS'!C233,"")</f>
        <v/>
      </c>
      <c r="X19" s="1875"/>
      <c r="Y19" s="1875"/>
      <c r="Z19" s="1875"/>
      <c r="AA19" s="1875"/>
      <c r="AB19" s="1881"/>
      <c r="AC19" s="1877"/>
      <c r="AD19" s="1878"/>
      <c r="AE19" s="1878"/>
      <c r="AF19" s="1878"/>
      <c r="AG19" s="1878"/>
      <c r="AH19" s="1878"/>
      <c r="AI19" s="1879"/>
      <c r="AJ19" s="1880" t="str">
        <f t="shared" si="0"/>
        <v/>
      </c>
      <c r="AK19" s="1875"/>
      <c r="AL19" s="1875"/>
      <c r="AM19" s="1875"/>
      <c r="AN19" s="1875"/>
      <c r="AO19" s="1875"/>
      <c r="AP19" s="1881"/>
      <c r="AQ19" s="1874" t="str">
        <f t="shared" si="1"/>
        <v/>
      </c>
      <c r="AR19" s="1875"/>
      <c r="AS19" s="1875"/>
      <c r="AT19" s="1875"/>
      <c r="AU19" s="1875"/>
      <c r="AV19" s="1876"/>
      <c r="AW19" s="1872">
        <v>27</v>
      </c>
      <c r="AX19" s="1873"/>
      <c r="AY19" s="1873"/>
      <c r="AZ19" s="1873"/>
      <c r="BA19" s="1877" t="str">
        <f>IF('INGRESO DE DATOS'!A259&lt;&gt;"",'INGRESO DE DATOS'!A259,"")</f>
        <v/>
      </c>
      <c r="BB19" s="1878"/>
      <c r="BC19" s="1878"/>
      <c r="BD19" s="1878"/>
      <c r="BE19" s="1878"/>
      <c r="BF19" s="1879"/>
      <c r="BG19" s="1882"/>
      <c r="BH19" s="1883"/>
      <c r="BI19" s="1883"/>
      <c r="BJ19" s="1883"/>
      <c r="BK19" s="1884"/>
      <c r="BL19" s="1882" t="str">
        <f>IF('INGRESO DE DATOS'!B259&lt;&gt;"",'INGRESO DE DATOS'!B259,"")</f>
        <v/>
      </c>
      <c r="BM19" s="1883"/>
      <c r="BN19" s="1883"/>
      <c r="BO19" s="1883"/>
      <c r="BP19" s="1883"/>
      <c r="BQ19" s="1884"/>
      <c r="BR19" s="1880" t="str">
        <f>IF('INGRESO DE DATOS'!C259&lt;&gt;"",'INGRESO DE DATOS'!C259,"")</f>
        <v/>
      </c>
      <c r="BS19" s="1875"/>
      <c r="BT19" s="1875"/>
      <c r="BU19" s="1875"/>
      <c r="BV19" s="1875"/>
      <c r="BW19" s="1881"/>
      <c r="BX19" s="1877"/>
      <c r="BY19" s="1878"/>
      <c r="BZ19" s="1878"/>
      <c r="CA19" s="1878"/>
      <c r="CB19" s="1878"/>
      <c r="CC19" s="1878"/>
      <c r="CD19" s="1879"/>
      <c r="CE19" s="1880" t="str">
        <f>IF(BR19="","",BR19)</f>
        <v/>
      </c>
      <c r="CF19" s="1875"/>
      <c r="CG19" s="1875"/>
      <c r="CH19" s="1875"/>
      <c r="CI19" s="1875"/>
      <c r="CJ19" s="1875"/>
      <c r="CK19" s="1881"/>
      <c r="CL19" s="1874" t="str">
        <f>IF(BL19="","",IF(BL19&lt;&gt;0,IF(BL19="N.D","N.D",((BL19*VLOOKUP(CE19,$CZ$14:$DQ$34,10,FALSE))*0.001))))</f>
        <v/>
      </c>
      <c r="CM19" s="1875"/>
      <c r="CN19" s="1875"/>
      <c r="CO19" s="1875"/>
      <c r="CP19" s="1875"/>
      <c r="CQ19" s="1875"/>
      <c r="CR19" s="1876"/>
      <c r="CZ19" s="1885" t="s">
        <v>343</v>
      </c>
      <c r="DA19" s="1886"/>
      <c r="DB19" s="1886"/>
      <c r="DC19" s="1886"/>
      <c r="DD19" s="1886"/>
      <c r="DE19" s="1886"/>
      <c r="DF19" s="1886"/>
      <c r="DG19" s="1886"/>
      <c r="DH19" s="1887"/>
      <c r="DI19" s="1888">
        <v>3</v>
      </c>
      <c r="DJ19" s="1888"/>
      <c r="DK19" s="1888"/>
      <c r="DL19" s="1888"/>
      <c r="DM19" s="1888"/>
      <c r="DN19" s="1888"/>
      <c r="DO19" s="1888"/>
      <c r="DP19" s="1888"/>
      <c r="DQ19" s="1888"/>
    </row>
    <row r="20" spans="2:121" s="27" customFormat="1" ht="15.75" customHeight="1" thickTop="1" thickBot="1" x14ac:dyDescent="0.3">
      <c r="B20" s="1977" t="s">
        <v>53</v>
      </c>
      <c r="C20" s="1978"/>
      <c r="D20" s="1978"/>
      <c r="E20" s="1978"/>
      <c r="F20" s="1978"/>
      <c r="G20" s="1978"/>
      <c r="H20" s="1978"/>
      <c r="I20" s="1978"/>
      <c r="J20" s="1978"/>
      <c r="K20" s="1979"/>
      <c r="L20" s="1980"/>
      <c r="M20" s="1975"/>
      <c r="N20" s="1975"/>
      <c r="O20" s="1975"/>
      <c r="P20" s="1976"/>
      <c r="Q20" s="1877"/>
      <c r="R20" s="1878"/>
      <c r="S20" s="1878"/>
      <c r="T20" s="1878"/>
      <c r="U20" s="1878"/>
      <c r="V20" s="1879"/>
      <c r="W20" s="1880"/>
      <c r="X20" s="1875"/>
      <c r="Y20" s="1875"/>
      <c r="Z20" s="1875"/>
      <c r="AA20" s="1875"/>
      <c r="AB20" s="1881"/>
      <c r="AC20" s="1877"/>
      <c r="AD20" s="1878"/>
      <c r="AE20" s="1878"/>
      <c r="AF20" s="1878"/>
      <c r="AG20" s="1878"/>
      <c r="AH20" s="1878"/>
      <c r="AI20" s="1879"/>
      <c r="AJ20" s="1880"/>
      <c r="AK20" s="1875"/>
      <c r="AL20" s="1875"/>
      <c r="AM20" s="1875"/>
      <c r="AN20" s="1875"/>
      <c r="AO20" s="1875"/>
      <c r="AP20" s="1881"/>
      <c r="AQ20" s="1880"/>
      <c r="AR20" s="1875"/>
      <c r="AS20" s="1875"/>
      <c r="AT20" s="1875"/>
      <c r="AU20" s="1875"/>
      <c r="AV20" s="1876"/>
      <c r="AW20" s="1974">
        <v>28</v>
      </c>
      <c r="AX20" s="1975"/>
      <c r="AY20" s="1975"/>
      <c r="AZ20" s="1976"/>
      <c r="BA20" s="1877" t="str">
        <f>IF('INGRESO DE DATOS'!A260&lt;&gt;"",'INGRESO DE DATOS'!A260,"")</f>
        <v/>
      </c>
      <c r="BB20" s="1878"/>
      <c r="BC20" s="1878"/>
      <c r="BD20" s="1878"/>
      <c r="BE20" s="1878"/>
      <c r="BF20" s="1879"/>
      <c r="BG20" s="1882"/>
      <c r="BH20" s="1883"/>
      <c r="BI20" s="1883"/>
      <c r="BJ20" s="1883"/>
      <c r="BK20" s="1884"/>
      <c r="BL20" s="1882" t="str">
        <f>IF('INGRESO DE DATOS'!B260&lt;&gt;"",'INGRESO DE DATOS'!B260,"")</f>
        <v/>
      </c>
      <c r="BM20" s="1883"/>
      <c r="BN20" s="1883"/>
      <c r="BO20" s="1883"/>
      <c r="BP20" s="1883"/>
      <c r="BQ20" s="1884"/>
      <c r="BR20" s="1880" t="str">
        <f>IF('INGRESO DE DATOS'!C260&lt;&gt;"",'INGRESO DE DATOS'!C260,"")</f>
        <v/>
      </c>
      <c r="BS20" s="1875"/>
      <c r="BT20" s="1875"/>
      <c r="BU20" s="1875"/>
      <c r="BV20" s="1875"/>
      <c r="BW20" s="1881"/>
      <c r="BX20" s="1877"/>
      <c r="BY20" s="1878"/>
      <c r="BZ20" s="1878"/>
      <c r="CA20" s="1878"/>
      <c r="CB20" s="1878"/>
      <c r="CC20" s="1878"/>
      <c r="CD20" s="1879"/>
      <c r="CE20" s="1880" t="str">
        <f>IF(BR20="","",BR20)</f>
        <v/>
      </c>
      <c r="CF20" s="1875"/>
      <c r="CG20" s="1875"/>
      <c r="CH20" s="1875"/>
      <c r="CI20" s="1875"/>
      <c r="CJ20" s="1875"/>
      <c r="CK20" s="1881"/>
      <c r="CL20" s="1874" t="str">
        <f>IF(BL20="","",IF(BL20&lt;&gt;0,IF(BL20="N.D","N.D",((BL20*VLOOKUP(CE20,$CZ$14:$DQ$34,10,FALSE))*0.001))))</f>
        <v/>
      </c>
      <c r="CM20" s="1875"/>
      <c r="CN20" s="1875"/>
      <c r="CO20" s="1875"/>
      <c r="CP20" s="1875"/>
      <c r="CQ20" s="1875"/>
      <c r="CR20" s="1876"/>
      <c r="CZ20" s="1885" t="s">
        <v>344</v>
      </c>
      <c r="DA20" s="1886"/>
      <c r="DB20" s="1886"/>
      <c r="DC20" s="1886"/>
      <c r="DD20" s="1886"/>
      <c r="DE20" s="1886"/>
      <c r="DF20" s="1886"/>
      <c r="DG20" s="1886"/>
      <c r="DH20" s="1887"/>
      <c r="DI20" s="1888">
        <v>4</v>
      </c>
      <c r="DJ20" s="1888"/>
      <c r="DK20" s="1888"/>
      <c r="DL20" s="1888"/>
      <c r="DM20" s="1888"/>
      <c r="DN20" s="1888"/>
      <c r="DO20" s="1888"/>
      <c r="DP20" s="1888"/>
      <c r="DQ20" s="1888"/>
    </row>
    <row r="21" spans="2:121" s="27" customFormat="1" ht="15.75" customHeight="1" thickTop="1" thickBot="1" x14ac:dyDescent="0.3">
      <c r="B21" s="1872">
        <v>7</v>
      </c>
      <c r="C21" s="1873"/>
      <c r="D21" s="1873"/>
      <c r="E21" s="1873"/>
      <c r="F21" s="1877" t="str">
        <f>IF('INGRESO DE DATOS'!A235&lt;&gt;"",'INGRESO DE DATOS'!A235,"")</f>
        <v/>
      </c>
      <c r="G21" s="1878"/>
      <c r="H21" s="1878"/>
      <c r="I21" s="1878"/>
      <c r="J21" s="1878"/>
      <c r="K21" s="1879"/>
      <c r="L21" s="1882"/>
      <c r="M21" s="1883"/>
      <c r="N21" s="1883"/>
      <c r="O21" s="1883"/>
      <c r="P21" s="1884"/>
      <c r="Q21" s="1877" t="str">
        <f>IF('INGRESO DE DATOS'!B235&lt;&gt;"",'INGRESO DE DATOS'!B235,"")</f>
        <v/>
      </c>
      <c r="R21" s="1878"/>
      <c r="S21" s="1878"/>
      <c r="T21" s="1878"/>
      <c r="U21" s="1878"/>
      <c r="V21" s="1879"/>
      <c r="W21" s="1880" t="str">
        <f>IF('INGRESO DE DATOS'!C235&lt;&gt;"",'INGRESO DE DATOS'!C235,"")</f>
        <v/>
      </c>
      <c r="X21" s="1875"/>
      <c r="Y21" s="1875"/>
      <c r="Z21" s="1875"/>
      <c r="AA21" s="1875"/>
      <c r="AB21" s="1881"/>
      <c r="AC21" s="1877"/>
      <c r="AD21" s="1878"/>
      <c r="AE21" s="1878"/>
      <c r="AF21" s="1878"/>
      <c r="AG21" s="1878"/>
      <c r="AH21" s="1878"/>
      <c r="AI21" s="1879"/>
      <c r="AJ21" s="1880" t="str">
        <f>IF(W21="","",W21)</f>
        <v/>
      </c>
      <c r="AK21" s="1875"/>
      <c r="AL21" s="1875"/>
      <c r="AM21" s="1875"/>
      <c r="AN21" s="1875"/>
      <c r="AO21" s="1875"/>
      <c r="AP21" s="1881"/>
      <c r="AQ21" s="1874" t="str">
        <f>IF(Q21="","",IF(Q21&lt;&gt;0,IF(Q21="N.D","N.D",((AJ21*VLOOKUP(Q21,$CZ$14:$DQ$34,10,FALSE))*0.001))))</f>
        <v/>
      </c>
      <c r="AR21" s="1875"/>
      <c r="AS21" s="1875"/>
      <c r="AT21" s="1875"/>
      <c r="AU21" s="1875"/>
      <c r="AV21" s="1876"/>
      <c r="AW21" s="1872">
        <v>29</v>
      </c>
      <c r="AX21" s="1873"/>
      <c r="AY21" s="1873"/>
      <c r="AZ21" s="1873"/>
      <c r="BA21" s="1877" t="str">
        <f>IF('INGRESO DE DATOS'!A261&lt;&gt;"",'INGRESO DE DATOS'!A261,"")</f>
        <v/>
      </c>
      <c r="BB21" s="1878"/>
      <c r="BC21" s="1878"/>
      <c r="BD21" s="1878"/>
      <c r="BE21" s="1878"/>
      <c r="BF21" s="1879"/>
      <c r="BG21" s="1882"/>
      <c r="BH21" s="1883"/>
      <c r="BI21" s="1883"/>
      <c r="BJ21" s="1883"/>
      <c r="BK21" s="1884"/>
      <c r="BL21" s="1882" t="str">
        <f>IF('INGRESO DE DATOS'!B261&lt;&gt;"",'INGRESO DE DATOS'!B261,"")</f>
        <v/>
      </c>
      <c r="BM21" s="1883"/>
      <c r="BN21" s="1883"/>
      <c r="BO21" s="1883"/>
      <c r="BP21" s="1883"/>
      <c r="BQ21" s="1884"/>
      <c r="BR21" s="1880" t="str">
        <f>IF('INGRESO DE DATOS'!C261&lt;&gt;"",'INGRESO DE DATOS'!C261,"")</f>
        <v/>
      </c>
      <c r="BS21" s="1875"/>
      <c r="BT21" s="1875"/>
      <c r="BU21" s="1875"/>
      <c r="BV21" s="1875"/>
      <c r="BW21" s="1881"/>
      <c r="BX21" s="1877"/>
      <c r="BY21" s="1878"/>
      <c r="BZ21" s="1878"/>
      <c r="CA21" s="1878"/>
      <c r="CB21" s="1878"/>
      <c r="CC21" s="1878"/>
      <c r="CD21" s="1879"/>
      <c r="CE21" s="1880" t="str">
        <f>IF(BR21="","",BR21)</f>
        <v/>
      </c>
      <c r="CF21" s="1875"/>
      <c r="CG21" s="1875"/>
      <c r="CH21" s="1875"/>
      <c r="CI21" s="1875"/>
      <c r="CJ21" s="1875"/>
      <c r="CK21" s="1881"/>
      <c r="CL21" s="1874" t="str">
        <f>IF(BL21="","",IF(BL21&lt;&gt;0,IF(BL21="N.D","N.D",((BL21*VLOOKUP(CE21,$CZ$14:$DQ$34,10,FALSE))*0.001))))</f>
        <v/>
      </c>
      <c r="CM21" s="1875"/>
      <c r="CN21" s="1875"/>
      <c r="CO21" s="1875"/>
      <c r="CP21" s="1875"/>
      <c r="CQ21" s="1875"/>
      <c r="CR21" s="1876"/>
      <c r="CZ21" s="1885" t="s">
        <v>319</v>
      </c>
      <c r="DA21" s="1886"/>
      <c r="DB21" s="1886"/>
      <c r="DC21" s="1886"/>
      <c r="DD21" s="1886"/>
      <c r="DE21" s="1886"/>
      <c r="DF21" s="1886"/>
      <c r="DG21" s="1886"/>
      <c r="DH21" s="1887"/>
      <c r="DI21" s="1888">
        <v>5</v>
      </c>
      <c r="DJ21" s="1888"/>
      <c r="DK21" s="1888"/>
      <c r="DL21" s="1888"/>
      <c r="DM21" s="1888"/>
      <c r="DN21" s="1888"/>
      <c r="DO21" s="1888"/>
      <c r="DP21" s="1888"/>
      <c r="DQ21" s="1888"/>
    </row>
    <row r="22" spans="2:121" s="27" customFormat="1" ht="15.75" customHeight="1" thickTop="1" thickBot="1" x14ac:dyDescent="0.3">
      <c r="B22" s="1872">
        <v>8</v>
      </c>
      <c r="C22" s="1873"/>
      <c r="D22" s="1873"/>
      <c r="E22" s="1873"/>
      <c r="F22" s="1877" t="str">
        <f>IF('INGRESO DE DATOS'!A236&lt;&gt;"",'INGRESO DE DATOS'!A236,"")</f>
        <v/>
      </c>
      <c r="G22" s="1878"/>
      <c r="H22" s="1878"/>
      <c r="I22" s="1878"/>
      <c r="J22" s="1878"/>
      <c r="K22" s="1879"/>
      <c r="L22" s="1882"/>
      <c r="M22" s="1883"/>
      <c r="N22" s="1883"/>
      <c r="O22" s="1883"/>
      <c r="P22" s="1884"/>
      <c r="Q22" s="1877" t="str">
        <f>IF('INGRESO DE DATOS'!B236&lt;&gt;"",'INGRESO DE DATOS'!B236,"")</f>
        <v/>
      </c>
      <c r="R22" s="1878"/>
      <c r="S22" s="1878"/>
      <c r="T22" s="1878"/>
      <c r="U22" s="1878"/>
      <c r="V22" s="1879"/>
      <c r="W22" s="1880" t="str">
        <f>IF('INGRESO DE DATOS'!C236&lt;&gt;"",'INGRESO DE DATOS'!C236,"")</f>
        <v/>
      </c>
      <c r="X22" s="1875"/>
      <c r="Y22" s="1875"/>
      <c r="Z22" s="1875"/>
      <c r="AA22" s="1875"/>
      <c r="AB22" s="1881"/>
      <c r="AC22" s="1877"/>
      <c r="AD22" s="1878"/>
      <c r="AE22" s="1878"/>
      <c r="AF22" s="1878"/>
      <c r="AG22" s="1878"/>
      <c r="AH22" s="1878"/>
      <c r="AI22" s="1879"/>
      <c r="AJ22" s="1880" t="str">
        <f>IF(W22="","",W22)</f>
        <v/>
      </c>
      <c r="AK22" s="1875"/>
      <c r="AL22" s="1875"/>
      <c r="AM22" s="1875"/>
      <c r="AN22" s="1875"/>
      <c r="AO22" s="1875"/>
      <c r="AP22" s="1881"/>
      <c r="AQ22" s="1874" t="str">
        <f>IF(Q22="","",IF(Q22&lt;&gt;0,IF(Q22="N.D","N.D",((AJ22*VLOOKUP(Q22,$CZ$14:$DQ$34,10,FALSE))*0.001))))</f>
        <v/>
      </c>
      <c r="AR22" s="1875"/>
      <c r="AS22" s="1875"/>
      <c r="AT22" s="1875"/>
      <c r="AU22" s="1875"/>
      <c r="AV22" s="1876"/>
      <c r="AW22" s="1872">
        <v>30</v>
      </c>
      <c r="AX22" s="1873"/>
      <c r="AY22" s="1873"/>
      <c r="AZ22" s="1873"/>
      <c r="BA22" s="1877" t="str">
        <f>IF('INGRESO DE DATOS'!A262&lt;&gt;"",'INGRESO DE DATOS'!A262,"")</f>
        <v/>
      </c>
      <c r="BB22" s="1878"/>
      <c r="BC22" s="1878"/>
      <c r="BD22" s="1878"/>
      <c r="BE22" s="1878"/>
      <c r="BF22" s="1879"/>
      <c r="BG22" s="1882"/>
      <c r="BH22" s="1883"/>
      <c r="BI22" s="1883"/>
      <c r="BJ22" s="1883"/>
      <c r="BK22" s="1884"/>
      <c r="BL22" s="1882" t="str">
        <f>IF('INGRESO DE DATOS'!B262&lt;&gt;"",'INGRESO DE DATOS'!B262,"")</f>
        <v/>
      </c>
      <c r="BM22" s="1883"/>
      <c r="BN22" s="1883"/>
      <c r="BO22" s="1883"/>
      <c r="BP22" s="1883"/>
      <c r="BQ22" s="1884"/>
      <c r="BR22" s="1880" t="str">
        <f>IF('INGRESO DE DATOS'!C262&lt;&gt;"",'INGRESO DE DATOS'!C262,"")</f>
        <v/>
      </c>
      <c r="BS22" s="1875"/>
      <c r="BT22" s="1875"/>
      <c r="BU22" s="1875"/>
      <c r="BV22" s="1875"/>
      <c r="BW22" s="1881"/>
      <c r="BX22" s="1877"/>
      <c r="BY22" s="1878"/>
      <c r="BZ22" s="1878"/>
      <c r="CA22" s="1878"/>
      <c r="CB22" s="1878"/>
      <c r="CC22" s="1878"/>
      <c r="CD22" s="1879"/>
      <c r="CE22" s="1880" t="str">
        <f>IF(BR22="","",BR22)</f>
        <v/>
      </c>
      <c r="CF22" s="1875"/>
      <c r="CG22" s="1875"/>
      <c r="CH22" s="1875"/>
      <c r="CI22" s="1875"/>
      <c r="CJ22" s="1875"/>
      <c r="CK22" s="1881"/>
      <c r="CL22" s="1874" t="str">
        <f>IF(BL22="","",IF(BL22&lt;&gt;0,IF(BL22="N.D","N.D",((BL22*VLOOKUP(CE22,$CZ$14:$DQ$34,10,FALSE))*0.001))))</f>
        <v/>
      </c>
      <c r="CM22" s="1875"/>
      <c r="CN22" s="1875"/>
      <c r="CO22" s="1875"/>
      <c r="CP22" s="1875"/>
      <c r="CQ22" s="1875"/>
      <c r="CR22" s="1876"/>
      <c r="CZ22" s="1885" t="s">
        <v>345</v>
      </c>
      <c r="DA22" s="1886"/>
      <c r="DB22" s="1886"/>
      <c r="DC22" s="1886"/>
      <c r="DD22" s="1886"/>
      <c r="DE22" s="1886"/>
      <c r="DF22" s="1886"/>
      <c r="DG22" s="1886"/>
      <c r="DH22" s="1887"/>
      <c r="DI22" s="1888">
        <v>6</v>
      </c>
      <c r="DJ22" s="1888"/>
      <c r="DK22" s="1888"/>
      <c r="DL22" s="1888"/>
      <c r="DM22" s="1888"/>
      <c r="DN22" s="1888"/>
      <c r="DO22" s="1888"/>
      <c r="DP22" s="1888"/>
      <c r="DQ22" s="1888"/>
    </row>
    <row r="23" spans="2:121" s="27" customFormat="1" ht="15.75" customHeight="1" thickTop="1" thickBot="1" x14ac:dyDescent="0.3">
      <c r="B23" s="1872">
        <v>9</v>
      </c>
      <c r="C23" s="1873"/>
      <c r="D23" s="1873"/>
      <c r="E23" s="1873"/>
      <c r="F23" s="1877" t="str">
        <f>IF('INGRESO DE DATOS'!A237&lt;&gt;"",'INGRESO DE DATOS'!A237,"")</f>
        <v/>
      </c>
      <c r="G23" s="1878"/>
      <c r="H23" s="1878"/>
      <c r="I23" s="1878"/>
      <c r="J23" s="1878"/>
      <c r="K23" s="1879"/>
      <c r="L23" s="1882"/>
      <c r="M23" s="1883"/>
      <c r="N23" s="1883"/>
      <c r="O23" s="1883"/>
      <c r="P23" s="1884"/>
      <c r="Q23" s="1877" t="str">
        <f>IF('INGRESO DE DATOS'!B237&lt;&gt;"",'INGRESO DE DATOS'!B237,"")</f>
        <v/>
      </c>
      <c r="R23" s="1878"/>
      <c r="S23" s="1878"/>
      <c r="T23" s="1878"/>
      <c r="U23" s="1878"/>
      <c r="V23" s="1879"/>
      <c r="W23" s="1880" t="str">
        <f>IF('INGRESO DE DATOS'!C237&lt;&gt;"",'INGRESO DE DATOS'!C237,"")</f>
        <v/>
      </c>
      <c r="X23" s="1875"/>
      <c r="Y23" s="1875"/>
      <c r="Z23" s="1875"/>
      <c r="AA23" s="1875"/>
      <c r="AB23" s="1881"/>
      <c r="AC23" s="1877"/>
      <c r="AD23" s="1878"/>
      <c r="AE23" s="1878"/>
      <c r="AF23" s="1878"/>
      <c r="AG23" s="1878"/>
      <c r="AH23" s="1878"/>
      <c r="AI23" s="1879"/>
      <c r="AJ23" s="1880" t="str">
        <f>IF(W23="","",W23)</f>
        <v/>
      </c>
      <c r="AK23" s="1875"/>
      <c r="AL23" s="1875"/>
      <c r="AM23" s="1875"/>
      <c r="AN23" s="1875"/>
      <c r="AO23" s="1875"/>
      <c r="AP23" s="1881"/>
      <c r="AQ23" s="1874" t="str">
        <f>IF(Q23="","",IF(Q23&lt;&gt;0,IF(Q23="N.D","N.D",((AJ23*VLOOKUP(Q23,$CZ$14:$DQ$34,10,FALSE))*0.001))))</f>
        <v/>
      </c>
      <c r="AR23" s="1875"/>
      <c r="AS23" s="1875"/>
      <c r="AT23" s="1875"/>
      <c r="AU23" s="1875"/>
      <c r="AV23" s="1876"/>
      <c r="AW23" s="1872">
        <v>31</v>
      </c>
      <c r="AX23" s="1873"/>
      <c r="AY23" s="1873"/>
      <c r="AZ23" s="1873"/>
      <c r="BA23" s="1877" t="str">
        <f>IF('INGRESO DE DATOS'!A263&lt;&gt;"",'INGRESO DE DATOS'!A263,"")</f>
        <v/>
      </c>
      <c r="BB23" s="1878"/>
      <c r="BC23" s="1878"/>
      <c r="BD23" s="1878"/>
      <c r="BE23" s="1878"/>
      <c r="BF23" s="1879"/>
      <c r="BG23" s="1882"/>
      <c r="BH23" s="1883"/>
      <c r="BI23" s="1883"/>
      <c r="BJ23" s="1883"/>
      <c r="BK23" s="1884"/>
      <c r="BL23" s="1882" t="str">
        <f>IF('INGRESO DE DATOS'!B263&lt;&gt;"",'INGRESO DE DATOS'!B263,"")</f>
        <v/>
      </c>
      <c r="BM23" s="1883"/>
      <c r="BN23" s="1883"/>
      <c r="BO23" s="1883"/>
      <c r="BP23" s="1883"/>
      <c r="BQ23" s="1884"/>
      <c r="BR23" s="1880" t="str">
        <f>IF('INGRESO DE DATOS'!C263&lt;&gt;"",'INGRESO DE DATOS'!C263,"")</f>
        <v/>
      </c>
      <c r="BS23" s="1875"/>
      <c r="BT23" s="1875"/>
      <c r="BU23" s="1875"/>
      <c r="BV23" s="1875"/>
      <c r="BW23" s="1881"/>
      <c r="BX23" s="1877"/>
      <c r="BY23" s="1878"/>
      <c r="BZ23" s="1878"/>
      <c r="CA23" s="1878"/>
      <c r="CB23" s="1878"/>
      <c r="CC23" s="1878"/>
      <c r="CD23" s="1879"/>
      <c r="CE23" s="1880" t="str">
        <f>IF(BR23="","",BR23)</f>
        <v/>
      </c>
      <c r="CF23" s="1875"/>
      <c r="CG23" s="1875"/>
      <c r="CH23" s="1875"/>
      <c r="CI23" s="1875"/>
      <c r="CJ23" s="1875"/>
      <c r="CK23" s="1881"/>
      <c r="CL23" s="1874" t="str">
        <f>IF(BL23="","",IF(BL23&lt;&gt;0,IF(BL23="N.D","N.D",((BL23*VLOOKUP(CE23,$CZ$14:$DQ$34,10,FALSE))*0.001))))</f>
        <v/>
      </c>
      <c r="CM23" s="1875"/>
      <c r="CN23" s="1875"/>
      <c r="CO23" s="1875"/>
      <c r="CP23" s="1875"/>
      <c r="CQ23" s="1875"/>
      <c r="CR23" s="1876"/>
      <c r="CZ23" s="1885" t="s">
        <v>346</v>
      </c>
      <c r="DA23" s="1886"/>
      <c r="DB23" s="1886"/>
      <c r="DC23" s="1886"/>
      <c r="DD23" s="1886"/>
      <c r="DE23" s="1886"/>
      <c r="DF23" s="1886"/>
      <c r="DG23" s="1886"/>
      <c r="DH23" s="1887"/>
      <c r="DI23" s="1888">
        <v>7</v>
      </c>
      <c r="DJ23" s="1888"/>
      <c r="DK23" s="1888"/>
      <c r="DL23" s="1888"/>
      <c r="DM23" s="1888"/>
      <c r="DN23" s="1888"/>
      <c r="DO23" s="1888"/>
      <c r="DP23" s="1888"/>
      <c r="DQ23" s="1888"/>
    </row>
    <row r="24" spans="2:121" s="27" customFormat="1" ht="15.75" customHeight="1" thickTop="1" thickBot="1" x14ac:dyDescent="0.3">
      <c r="B24" s="1872">
        <v>10</v>
      </c>
      <c r="C24" s="1873"/>
      <c r="D24" s="1873"/>
      <c r="E24" s="1873"/>
      <c r="F24" s="1877" t="str">
        <f>IF('INGRESO DE DATOS'!A238&lt;&gt;"",'INGRESO DE DATOS'!A238,"")</f>
        <v/>
      </c>
      <c r="G24" s="1878"/>
      <c r="H24" s="1878"/>
      <c r="I24" s="1878"/>
      <c r="J24" s="1878"/>
      <c r="K24" s="1879"/>
      <c r="L24" s="1882"/>
      <c r="M24" s="1883"/>
      <c r="N24" s="1883"/>
      <c r="O24" s="1883"/>
      <c r="P24" s="1884"/>
      <c r="Q24" s="1877" t="str">
        <f>IF('INGRESO DE DATOS'!B238&lt;&gt;"",'INGRESO DE DATOS'!B238,"")</f>
        <v/>
      </c>
      <c r="R24" s="1878"/>
      <c r="S24" s="1878"/>
      <c r="T24" s="1878"/>
      <c r="U24" s="1878"/>
      <c r="V24" s="1879"/>
      <c r="W24" s="1880" t="str">
        <f>IF('INGRESO DE DATOS'!C238&lt;&gt;"",'INGRESO DE DATOS'!C238,"")</f>
        <v/>
      </c>
      <c r="X24" s="1875"/>
      <c r="Y24" s="1875"/>
      <c r="Z24" s="1875"/>
      <c r="AA24" s="1875"/>
      <c r="AB24" s="1881"/>
      <c r="AC24" s="1877"/>
      <c r="AD24" s="1878"/>
      <c r="AE24" s="1878"/>
      <c r="AF24" s="1878"/>
      <c r="AG24" s="1878"/>
      <c r="AH24" s="1878"/>
      <c r="AI24" s="1879"/>
      <c r="AJ24" s="1880" t="str">
        <f>IF(W24="","",W24)</f>
        <v/>
      </c>
      <c r="AK24" s="1875"/>
      <c r="AL24" s="1875"/>
      <c r="AM24" s="1875"/>
      <c r="AN24" s="1875"/>
      <c r="AO24" s="1875"/>
      <c r="AP24" s="1881"/>
      <c r="AQ24" s="1874" t="str">
        <f>IF(Q24="","",IF(Q24&lt;&gt;0,IF(Q24="N.D","N.D",((AJ24*VLOOKUP(Q24,$CZ$14:$DQ$34,10,FALSE))*0.001))))</f>
        <v/>
      </c>
      <c r="AR24" s="1875"/>
      <c r="AS24" s="1875"/>
      <c r="AT24" s="1875"/>
      <c r="AU24" s="1875"/>
      <c r="AV24" s="1876"/>
      <c r="AW24" s="1977" t="s">
        <v>53</v>
      </c>
      <c r="AX24" s="1978"/>
      <c r="AY24" s="1978"/>
      <c r="AZ24" s="1978"/>
      <c r="BA24" s="1978"/>
      <c r="BB24" s="1978"/>
      <c r="BC24" s="1978"/>
      <c r="BD24" s="1978"/>
      <c r="BE24" s="1978"/>
      <c r="BF24" s="1979"/>
      <c r="BG24" s="1980"/>
      <c r="BH24" s="1975"/>
      <c r="BI24" s="1975"/>
      <c r="BJ24" s="1975"/>
      <c r="BK24" s="1976"/>
      <c r="BL24" s="1877"/>
      <c r="BM24" s="1878"/>
      <c r="BN24" s="1878"/>
      <c r="BO24" s="1878"/>
      <c r="BP24" s="1878"/>
      <c r="BQ24" s="1879"/>
      <c r="BR24" s="1880"/>
      <c r="BS24" s="1875"/>
      <c r="BT24" s="1875"/>
      <c r="BU24" s="1875"/>
      <c r="BV24" s="1875"/>
      <c r="BW24" s="1881"/>
      <c r="BX24" s="1877"/>
      <c r="BY24" s="1878"/>
      <c r="BZ24" s="1878"/>
      <c r="CA24" s="1878"/>
      <c r="CB24" s="1878"/>
      <c r="CC24" s="1878"/>
      <c r="CD24" s="1879"/>
      <c r="CE24" s="1880"/>
      <c r="CF24" s="1875"/>
      <c r="CG24" s="1875"/>
      <c r="CH24" s="1875"/>
      <c r="CI24" s="1875"/>
      <c r="CJ24" s="1875"/>
      <c r="CK24" s="1881"/>
      <c r="CL24" s="1880"/>
      <c r="CM24" s="1875"/>
      <c r="CN24" s="1875"/>
      <c r="CO24" s="1875"/>
      <c r="CP24" s="1875"/>
      <c r="CQ24" s="1875"/>
      <c r="CR24" s="1876"/>
      <c r="CZ24" s="1885" t="s">
        <v>347</v>
      </c>
      <c r="DA24" s="1886"/>
      <c r="DB24" s="1886"/>
      <c r="DC24" s="1886"/>
      <c r="DD24" s="1886"/>
      <c r="DE24" s="1886"/>
      <c r="DF24" s="1886"/>
      <c r="DG24" s="1886"/>
      <c r="DH24" s="1887"/>
      <c r="DI24" s="1888">
        <v>8</v>
      </c>
      <c r="DJ24" s="1888"/>
      <c r="DK24" s="1888"/>
      <c r="DL24" s="1888"/>
      <c r="DM24" s="1888"/>
      <c r="DN24" s="1888"/>
      <c r="DO24" s="1888"/>
      <c r="DP24" s="1888"/>
      <c r="DQ24" s="1888"/>
    </row>
    <row r="25" spans="2:121" s="27" customFormat="1" ht="15.75" customHeight="1" thickTop="1" thickBot="1" x14ac:dyDescent="0.3">
      <c r="B25" s="1872">
        <v>11</v>
      </c>
      <c r="C25" s="1873"/>
      <c r="D25" s="1873"/>
      <c r="E25" s="1873"/>
      <c r="F25" s="1877" t="str">
        <f>IF('INGRESO DE DATOS'!A239&lt;&gt;"",'INGRESO DE DATOS'!A239,"")</f>
        <v/>
      </c>
      <c r="G25" s="1878"/>
      <c r="H25" s="1878"/>
      <c r="I25" s="1878"/>
      <c r="J25" s="1878"/>
      <c r="K25" s="1879"/>
      <c r="L25" s="1882"/>
      <c r="M25" s="1883"/>
      <c r="N25" s="1883"/>
      <c r="O25" s="1883"/>
      <c r="P25" s="1884"/>
      <c r="Q25" s="1877" t="str">
        <f>IF('INGRESO DE DATOS'!B239&lt;&gt;"",'INGRESO DE DATOS'!B239,"")</f>
        <v/>
      </c>
      <c r="R25" s="1878"/>
      <c r="S25" s="1878"/>
      <c r="T25" s="1878"/>
      <c r="U25" s="1878"/>
      <c r="V25" s="1879"/>
      <c r="W25" s="1880" t="str">
        <f>IF('INGRESO DE DATOS'!C239&lt;&gt;"",'INGRESO DE DATOS'!C239,"")</f>
        <v/>
      </c>
      <c r="X25" s="1875"/>
      <c r="Y25" s="1875"/>
      <c r="Z25" s="1875"/>
      <c r="AA25" s="1875"/>
      <c r="AB25" s="1881"/>
      <c r="AC25" s="1877"/>
      <c r="AD25" s="1878"/>
      <c r="AE25" s="1878"/>
      <c r="AF25" s="1878"/>
      <c r="AG25" s="1878"/>
      <c r="AH25" s="1878"/>
      <c r="AI25" s="1879"/>
      <c r="AJ25" s="1880" t="str">
        <f>IF(W25="","",W25)</f>
        <v/>
      </c>
      <c r="AK25" s="1875"/>
      <c r="AL25" s="1875"/>
      <c r="AM25" s="1875"/>
      <c r="AN25" s="1875"/>
      <c r="AO25" s="1875"/>
      <c r="AP25" s="1881"/>
      <c r="AQ25" s="1874" t="str">
        <f>IF(Q25="","",IF(Q25&lt;&gt;0,IF(Q25="N.D","N.D",((AJ25*VLOOKUP(Q25,$CZ$14:$DQ$34,10,FALSE))*0.001))))</f>
        <v/>
      </c>
      <c r="AR25" s="1875"/>
      <c r="AS25" s="1875"/>
      <c r="AT25" s="1875"/>
      <c r="AU25" s="1875"/>
      <c r="AV25" s="1876"/>
      <c r="AW25" s="1872">
        <v>32</v>
      </c>
      <c r="AX25" s="1873"/>
      <c r="AY25" s="1873"/>
      <c r="AZ25" s="1873"/>
      <c r="BA25" s="1877" t="str">
        <f>IF('INGRESO DE DATOS'!A265&lt;&gt;"",'INGRESO DE DATOS'!A265,"")</f>
        <v/>
      </c>
      <c r="BB25" s="1878"/>
      <c r="BC25" s="1878"/>
      <c r="BD25" s="1878"/>
      <c r="BE25" s="1878"/>
      <c r="BF25" s="1879"/>
      <c r="BG25" s="1882"/>
      <c r="BH25" s="1883"/>
      <c r="BI25" s="1883"/>
      <c r="BJ25" s="1883"/>
      <c r="BK25" s="1884"/>
      <c r="BL25" s="1882" t="str">
        <f>IF('INGRESO DE DATOS'!B265&lt;&gt;"",'INGRESO DE DATOS'!B265,"")</f>
        <v/>
      </c>
      <c r="BM25" s="1883"/>
      <c r="BN25" s="1883"/>
      <c r="BO25" s="1883"/>
      <c r="BP25" s="1883"/>
      <c r="BQ25" s="1884"/>
      <c r="BR25" s="1880" t="str">
        <f>IF('INGRESO DE DATOS'!C265&lt;&gt;"",'INGRESO DE DATOS'!C265,"")</f>
        <v/>
      </c>
      <c r="BS25" s="1875"/>
      <c r="BT25" s="1875"/>
      <c r="BU25" s="1875"/>
      <c r="BV25" s="1875"/>
      <c r="BW25" s="1881"/>
      <c r="BX25" s="1877"/>
      <c r="BY25" s="1878"/>
      <c r="BZ25" s="1878"/>
      <c r="CA25" s="1878"/>
      <c r="CB25" s="1878"/>
      <c r="CC25" s="1878"/>
      <c r="CD25" s="1879"/>
      <c r="CE25" s="1880" t="str">
        <f>IF(BR25="","",BR25)</f>
        <v/>
      </c>
      <c r="CF25" s="1875"/>
      <c r="CG25" s="1875"/>
      <c r="CH25" s="1875"/>
      <c r="CI25" s="1875"/>
      <c r="CJ25" s="1875"/>
      <c r="CK25" s="1881"/>
      <c r="CL25" s="1874" t="str">
        <f>IF(BL25="","",IF(BL25&lt;&gt;0,IF(BL25="N.D","N.D",((BL25*VLOOKUP(CE25,$CZ$14:$DQ$34,10,FALSE))*0.001))))</f>
        <v/>
      </c>
      <c r="CM25" s="1875"/>
      <c r="CN25" s="1875"/>
      <c r="CO25" s="1875"/>
      <c r="CP25" s="1875"/>
      <c r="CQ25" s="1875"/>
      <c r="CR25" s="1876"/>
      <c r="CZ25" s="1885" t="s">
        <v>348</v>
      </c>
      <c r="DA25" s="1886"/>
      <c r="DB25" s="1886"/>
      <c r="DC25" s="1886"/>
      <c r="DD25" s="1886"/>
      <c r="DE25" s="1886"/>
      <c r="DF25" s="1886"/>
      <c r="DG25" s="1886"/>
      <c r="DH25" s="1887"/>
      <c r="DI25" s="1888">
        <v>9</v>
      </c>
      <c r="DJ25" s="1888"/>
      <c r="DK25" s="1888"/>
      <c r="DL25" s="1888"/>
      <c r="DM25" s="1888"/>
      <c r="DN25" s="1888"/>
      <c r="DO25" s="1888"/>
      <c r="DP25" s="1888"/>
      <c r="DQ25" s="1888"/>
    </row>
    <row r="26" spans="2:121" s="27" customFormat="1" ht="15.75" customHeight="1" thickTop="1" thickBot="1" x14ac:dyDescent="0.3">
      <c r="B26" s="1977" t="s">
        <v>53</v>
      </c>
      <c r="C26" s="1978"/>
      <c r="D26" s="1978"/>
      <c r="E26" s="1978"/>
      <c r="F26" s="1978"/>
      <c r="G26" s="1978"/>
      <c r="H26" s="1978"/>
      <c r="I26" s="1978"/>
      <c r="J26" s="1978"/>
      <c r="K26" s="1979"/>
      <c r="L26" s="1980"/>
      <c r="M26" s="1975"/>
      <c r="N26" s="1975"/>
      <c r="O26" s="1975"/>
      <c r="P26" s="1976"/>
      <c r="Q26" s="1877"/>
      <c r="R26" s="1878"/>
      <c r="S26" s="1878"/>
      <c r="T26" s="1878"/>
      <c r="U26" s="1878"/>
      <c r="V26" s="1879"/>
      <c r="W26" s="1880"/>
      <c r="X26" s="1875"/>
      <c r="Y26" s="1875"/>
      <c r="Z26" s="1875"/>
      <c r="AA26" s="1875"/>
      <c r="AB26" s="1881"/>
      <c r="AC26" s="1877"/>
      <c r="AD26" s="1878"/>
      <c r="AE26" s="1878"/>
      <c r="AF26" s="1878"/>
      <c r="AG26" s="1878"/>
      <c r="AH26" s="1878"/>
      <c r="AI26" s="1879"/>
      <c r="AJ26" s="1880"/>
      <c r="AK26" s="1875"/>
      <c r="AL26" s="1875"/>
      <c r="AM26" s="1875"/>
      <c r="AN26" s="1875"/>
      <c r="AO26" s="1875"/>
      <c r="AP26" s="1881"/>
      <c r="AQ26" s="1880"/>
      <c r="AR26" s="1875"/>
      <c r="AS26" s="1875"/>
      <c r="AT26" s="1875"/>
      <c r="AU26" s="1875"/>
      <c r="AV26" s="1876"/>
      <c r="AW26" s="1974">
        <v>33</v>
      </c>
      <c r="AX26" s="1975"/>
      <c r="AY26" s="1975"/>
      <c r="AZ26" s="1976"/>
      <c r="BA26" s="1877" t="str">
        <f>IF('INGRESO DE DATOS'!A266&lt;&gt;"",'INGRESO DE DATOS'!A266,"")</f>
        <v/>
      </c>
      <c r="BB26" s="1878"/>
      <c r="BC26" s="1878"/>
      <c r="BD26" s="1878"/>
      <c r="BE26" s="1878"/>
      <c r="BF26" s="1879"/>
      <c r="BG26" s="1882"/>
      <c r="BH26" s="1883"/>
      <c r="BI26" s="1883"/>
      <c r="BJ26" s="1883"/>
      <c r="BK26" s="1884"/>
      <c r="BL26" s="1882" t="str">
        <f>IF('INGRESO DE DATOS'!B266&lt;&gt;"",'INGRESO DE DATOS'!B266,"")</f>
        <v/>
      </c>
      <c r="BM26" s="1883"/>
      <c r="BN26" s="1883"/>
      <c r="BO26" s="1883"/>
      <c r="BP26" s="1883"/>
      <c r="BQ26" s="1884"/>
      <c r="BR26" s="1880" t="str">
        <f>IF('INGRESO DE DATOS'!C266&lt;&gt;"",'INGRESO DE DATOS'!C266,"")</f>
        <v/>
      </c>
      <c r="BS26" s="1875"/>
      <c r="BT26" s="1875"/>
      <c r="BU26" s="1875"/>
      <c r="BV26" s="1875"/>
      <c r="BW26" s="1881"/>
      <c r="BX26" s="1877"/>
      <c r="BY26" s="1878"/>
      <c r="BZ26" s="1878"/>
      <c r="CA26" s="1878"/>
      <c r="CB26" s="1878"/>
      <c r="CC26" s="1878"/>
      <c r="CD26" s="1879"/>
      <c r="CE26" s="1880" t="str">
        <f>IF(BR26="","",BR26)</f>
        <v/>
      </c>
      <c r="CF26" s="1875"/>
      <c r="CG26" s="1875"/>
      <c r="CH26" s="1875"/>
      <c r="CI26" s="1875"/>
      <c r="CJ26" s="1875"/>
      <c r="CK26" s="1881"/>
      <c r="CL26" s="1874" t="str">
        <f>IF(BL26="","",IF(BL26&lt;&gt;0,IF(BL26="N.D","N.D",((BL26*VLOOKUP(CE26,$CZ$14:$DQ$34,10,FALSE))*0.001))))</f>
        <v/>
      </c>
      <c r="CM26" s="1875"/>
      <c r="CN26" s="1875"/>
      <c r="CO26" s="1875"/>
      <c r="CP26" s="1875"/>
      <c r="CQ26" s="1875"/>
      <c r="CR26" s="1876"/>
      <c r="CZ26" s="1885" t="s">
        <v>314</v>
      </c>
      <c r="DA26" s="1886"/>
      <c r="DB26" s="1886"/>
      <c r="DC26" s="1886"/>
      <c r="DD26" s="1886"/>
      <c r="DE26" s="1886"/>
      <c r="DF26" s="1886"/>
      <c r="DG26" s="1886"/>
      <c r="DH26" s="1887"/>
      <c r="DI26" s="1888">
        <v>10</v>
      </c>
      <c r="DJ26" s="1888"/>
      <c r="DK26" s="1888"/>
      <c r="DL26" s="1888"/>
      <c r="DM26" s="1888"/>
      <c r="DN26" s="1888"/>
      <c r="DO26" s="1888"/>
      <c r="DP26" s="1888"/>
      <c r="DQ26" s="1888"/>
    </row>
    <row r="27" spans="2:121" s="27" customFormat="1" ht="15.75" customHeight="1" thickTop="1" thickBot="1" x14ac:dyDescent="0.3">
      <c r="B27" s="1872">
        <v>12</v>
      </c>
      <c r="C27" s="1873"/>
      <c r="D27" s="1873"/>
      <c r="E27" s="1873"/>
      <c r="F27" s="1877" t="str">
        <f>IF('INGRESO DE DATOS'!A241&lt;&gt;"",'INGRESO DE DATOS'!A241,"")</f>
        <v/>
      </c>
      <c r="G27" s="1878"/>
      <c r="H27" s="1878"/>
      <c r="I27" s="1878"/>
      <c r="J27" s="1878"/>
      <c r="K27" s="1879"/>
      <c r="L27" s="1882"/>
      <c r="M27" s="1883"/>
      <c r="N27" s="1883"/>
      <c r="O27" s="1883"/>
      <c r="P27" s="1884"/>
      <c r="Q27" s="1877" t="str">
        <f>IF('INGRESO DE DATOS'!B241&lt;&gt;"",'INGRESO DE DATOS'!B241,"")</f>
        <v/>
      </c>
      <c r="R27" s="1878"/>
      <c r="S27" s="1878"/>
      <c r="T27" s="1878"/>
      <c r="U27" s="1878"/>
      <c r="V27" s="1879"/>
      <c r="W27" s="1880" t="str">
        <f>IF('INGRESO DE DATOS'!C241&lt;&gt;"",'INGRESO DE DATOS'!C241,"")</f>
        <v/>
      </c>
      <c r="X27" s="1875"/>
      <c r="Y27" s="1875"/>
      <c r="Z27" s="1875"/>
      <c r="AA27" s="1875"/>
      <c r="AB27" s="1881"/>
      <c r="AC27" s="1877"/>
      <c r="AD27" s="1878"/>
      <c r="AE27" s="1878"/>
      <c r="AF27" s="1878"/>
      <c r="AG27" s="1878"/>
      <c r="AH27" s="1878"/>
      <c r="AI27" s="1879"/>
      <c r="AJ27" s="1880" t="str">
        <f>IF(W27="","",W27)</f>
        <v/>
      </c>
      <c r="AK27" s="1875"/>
      <c r="AL27" s="1875"/>
      <c r="AM27" s="1875"/>
      <c r="AN27" s="1875"/>
      <c r="AO27" s="1875"/>
      <c r="AP27" s="1881"/>
      <c r="AQ27" s="1874" t="str">
        <f>IF(Q27="","",IF(Q27&lt;&gt;0,IF(Q27="N.D","N.D",((AJ27*VLOOKUP(Q27,$CZ$14:$DQ$34,10,FALSE))*0.001))))</f>
        <v/>
      </c>
      <c r="AR27" s="1875"/>
      <c r="AS27" s="1875"/>
      <c r="AT27" s="1875"/>
      <c r="AU27" s="1875"/>
      <c r="AV27" s="1876"/>
      <c r="AW27" s="1872">
        <v>34</v>
      </c>
      <c r="AX27" s="1873"/>
      <c r="AY27" s="1873"/>
      <c r="AZ27" s="1873"/>
      <c r="BA27" s="1877" t="str">
        <f>IF('INGRESO DE DATOS'!A267&lt;&gt;"",'INGRESO DE DATOS'!A267,"")</f>
        <v/>
      </c>
      <c r="BB27" s="1878"/>
      <c r="BC27" s="1878"/>
      <c r="BD27" s="1878"/>
      <c r="BE27" s="1878"/>
      <c r="BF27" s="1879"/>
      <c r="BG27" s="1882"/>
      <c r="BH27" s="1883"/>
      <c r="BI27" s="1883"/>
      <c r="BJ27" s="1883"/>
      <c r="BK27" s="1884"/>
      <c r="BL27" s="1882" t="str">
        <f>IF('INGRESO DE DATOS'!B267&lt;&gt;"",'INGRESO DE DATOS'!B267,"")</f>
        <v/>
      </c>
      <c r="BM27" s="1883"/>
      <c r="BN27" s="1883"/>
      <c r="BO27" s="1883"/>
      <c r="BP27" s="1883"/>
      <c r="BQ27" s="1884"/>
      <c r="BR27" s="1880" t="str">
        <f>IF('INGRESO DE DATOS'!C267&lt;&gt;"",'INGRESO DE DATOS'!C267,"")</f>
        <v/>
      </c>
      <c r="BS27" s="1875"/>
      <c r="BT27" s="1875"/>
      <c r="BU27" s="1875"/>
      <c r="BV27" s="1875"/>
      <c r="BW27" s="1881"/>
      <c r="BX27" s="1877"/>
      <c r="BY27" s="1878"/>
      <c r="BZ27" s="1878"/>
      <c r="CA27" s="1878"/>
      <c r="CB27" s="1878"/>
      <c r="CC27" s="1878"/>
      <c r="CD27" s="1879"/>
      <c r="CE27" s="1880" t="str">
        <f>IF(BR27="","",BR27)</f>
        <v/>
      </c>
      <c r="CF27" s="1875"/>
      <c r="CG27" s="1875"/>
      <c r="CH27" s="1875"/>
      <c r="CI27" s="1875"/>
      <c r="CJ27" s="1875"/>
      <c r="CK27" s="1881"/>
      <c r="CL27" s="1874" t="str">
        <f>IF(BL27="","",IF(BL27&lt;&gt;0,IF(BL27="N.D","N.D",((BL27*VLOOKUP(CE27,$CZ$14:$DQ$34,10,FALSE))*0.001))))</f>
        <v/>
      </c>
      <c r="CM27" s="1875"/>
      <c r="CN27" s="1875"/>
      <c r="CO27" s="1875"/>
      <c r="CP27" s="1875"/>
      <c r="CQ27" s="1875"/>
      <c r="CR27" s="1876"/>
      <c r="CZ27" s="1885" t="s">
        <v>349</v>
      </c>
      <c r="DA27" s="1886"/>
      <c r="DB27" s="1886"/>
      <c r="DC27" s="1886"/>
      <c r="DD27" s="1886"/>
      <c r="DE27" s="1886"/>
      <c r="DF27" s="1886"/>
      <c r="DG27" s="1886"/>
      <c r="DH27" s="1887"/>
      <c r="DI27" s="1888">
        <v>15</v>
      </c>
      <c r="DJ27" s="1888"/>
      <c r="DK27" s="1888"/>
      <c r="DL27" s="1888"/>
      <c r="DM27" s="1888"/>
      <c r="DN27" s="1888"/>
      <c r="DO27" s="1888"/>
      <c r="DP27" s="1888"/>
      <c r="DQ27" s="1888"/>
    </row>
    <row r="28" spans="2:121" s="27" customFormat="1" ht="15.75" customHeight="1" thickTop="1" thickBot="1" x14ac:dyDescent="0.3">
      <c r="B28" s="1872">
        <v>13</v>
      </c>
      <c r="C28" s="1873"/>
      <c r="D28" s="1873"/>
      <c r="E28" s="1873"/>
      <c r="F28" s="1877" t="str">
        <f>IF('INGRESO DE DATOS'!A242&lt;&gt;"",'INGRESO DE DATOS'!A242,"")</f>
        <v/>
      </c>
      <c r="G28" s="1878"/>
      <c r="H28" s="1878"/>
      <c r="I28" s="1878"/>
      <c r="J28" s="1878"/>
      <c r="K28" s="1879"/>
      <c r="L28" s="1882"/>
      <c r="M28" s="1883"/>
      <c r="N28" s="1883"/>
      <c r="O28" s="1883"/>
      <c r="P28" s="1884"/>
      <c r="Q28" s="1877" t="str">
        <f>IF('INGRESO DE DATOS'!B242&lt;&gt;"",'INGRESO DE DATOS'!B242,"")</f>
        <v/>
      </c>
      <c r="R28" s="1878"/>
      <c r="S28" s="1878"/>
      <c r="T28" s="1878"/>
      <c r="U28" s="1878"/>
      <c r="V28" s="1879"/>
      <c r="W28" s="1880" t="str">
        <f>IF('INGRESO DE DATOS'!C242&lt;&gt;"",'INGRESO DE DATOS'!C242,"")</f>
        <v/>
      </c>
      <c r="X28" s="1875"/>
      <c r="Y28" s="1875"/>
      <c r="Z28" s="1875"/>
      <c r="AA28" s="1875"/>
      <c r="AB28" s="1881"/>
      <c r="AC28" s="1877"/>
      <c r="AD28" s="1878"/>
      <c r="AE28" s="1878"/>
      <c r="AF28" s="1878"/>
      <c r="AG28" s="1878"/>
      <c r="AH28" s="1878"/>
      <c r="AI28" s="1879"/>
      <c r="AJ28" s="1880" t="str">
        <f>IF(W28="","",W28)</f>
        <v/>
      </c>
      <c r="AK28" s="1875"/>
      <c r="AL28" s="1875"/>
      <c r="AM28" s="1875"/>
      <c r="AN28" s="1875"/>
      <c r="AO28" s="1875"/>
      <c r="AP28" s="1881"/>
      <c r="AQ28" s="1874" t="str">
        <f>IF(Q28="","",IF(Q28&lt;&gt;0,IF(Q28="N.D","N.D",((AJ28*VLOOKUP(Q28,$CZ$14:$DQ$34,10,FALSE))*0.001))))</f>
        <v/>
      </c>
      <c r="AR28" s="1875"/>
      <c r="AS28" s="1875"/>
      <c r="AT28" s="1875"/>
      <c r="AU28" s="1875"/>
      <c r="AV28" s="1876"/>
      <c r="AW28" s="1872">
        <v>35</v>
      </c>
      <c r="AX28" s="1873"/>
      <c r="AY28" s="1873"/>
      <c r="AZ28" s="1873"/>
      <c r="BA28" s="1877" t="str">
        <f>IF('INGRESO DE DATOS'!A268&lt;&gt;"",'INGRESO DE DATOS'!A268,"")</f>
        <v/>
      </c>
      <c r="BB28" s="1878"/>
      <c r="BC28" s="1878"/>
      <c r="BD28" s="1878"/>
      <c r="BE28" s="1878"/>
      <c r="BF28" s="1879"/>
      <c r="BG28" s="1882"/>
      <c r="BH28" s="1883"/>
      <c r="BI28" s="1883"/>
      <c r="BJ28" s="1883"/>
      <c r="BK28" s="1884"/>
      <c r="BL28" s="1882" t="str">
        <f>IF('INGRESO DE DATOS'!B268&lt;&gt;"",'INGRESO DE DATOS'!B268,"")</f>
        <v/>
      </c>
      <c r="BM28" s="1883"/>
      <c r="BN28" s="1883"/>
      <c r="BO28" s="1883"/>
      <c r="BP28" s="1883"/>
      <c r="BQ28" s="1884"/>
      <c r="BR28" s="1880" t="str">
        <f>IF('INGRESO DE DATOS'!C268&lt;&gt;"",'INGRESO DE DATOS'!C268,"")</f>
        <v/>
      </c>
      <c r="BS28" s="1875"/>
      <c r="BT28" s="1875"/>
      <c r="BU28" s="1875"/>
      <c r="BV28" s="1875"/>
      <c r="BW28" s="1881"/>
      <c r="BX28" s="1877"/>
      <c r="BY28" s="1878"/>
      <c r="BZ28" s="1878"/>
      <c r="CA28" s="1878"/>
      <c r="CB28" s="1878"/>
      <c r="CC28" s="1878"/>
      <c r="CD28" s="1879"/>
      <c r="CE28" s="1880" t="str">
        <f>IF(BR28="","",BR28)</f>
        <v/>
      </c>
      <c r="CF28" s="1875"/>
      <c r="CG28" s="1875"/>
      <c r="CH28" s="1875"/>
      <c r="CI28" s="1875"/>
      <c r="CJ28" s="1875"/>
      <c r="CK28" s="1881"/>
      <c r="CL28" s="1874" t="str">
        <f>IF(BL28="","",IF(BL28&lt;&gt;0,IF(BL28="N.D","N.D",((BL28*VLOOKUP(CE28,$CZ$14:$DQ$34,10,FALSE))*0.001))))</f>
        <v/>
      </c>
      <c r="CM28" s="1875"/>
      <c r="CN28" s="1875"/>
      <c r="CO28" s="1875"/>
      <c r="CP28" s="1875"/>
      <c r="CQ28" s="1875"/>
      <c r="CR28" s="1876"/>
      <c r="CZ28" s="1885" t="s">
        <v>316</v>
      </c>
      <c r="DA28" s="1886"/>
      <c r="DB28" s="1886"/>
      <c r="DC28" s="1886"/>
      <c r="DD28" s="1886"/>
      <c r="DE28" s="1886"/>
      <c r="DF28" s="1886"/>
      <c r="DG28" s="1886"/>
      <c r="DH28" s="1887"/>
      <c r="DI28" s="1888">
        <v>20</v>
      </c>
      <c r="DJ28" s="1888"/>
      <c r="DK28" s="1888"/>
      <c r="DL28" s="1888"/>
      <c r="DM28" s="1888"/>
      <c r="DN28" s="1888"/>
      <c r="DO28" s="1888"/>
      <c r="DP28" s="1888"/>
      <c r="DQ28" s="1888"/>
    </row>
    <row r="29" spans="2:121" s="27" customFormat="1" ht="15.75" customHeight="1" thickTop="1" thickBot="1" x14ac:dyDescent="0.3">
      <c r="B29" s="1872">
        <v>14</v>
      </c>
      <c r="C29" s="1873"/>
      <c r="D29" s="1873"/>
      <c r="E29" s="1873"/>
      <c r="F29" s="1877" t="str">
        <f>IF('INGRESO DE DATOS'!A243&lt;&gt;"",'INGRESO DE DATOS'!A243,"")</f>
        <v/>
      </c>
      <c r="G29" s="1878"/>
      <c r="H29" s="1878"/>
      <c r="I29" s="1878"/>
      <c r="J29" s="1878"/>
      <c r="K29" s="1879"/>
      <c r="L29" s="1882"/>
      <c r="M29" s="1883"/>
      <c r="N29" s="1883"/>
      <c r="O29" s="1883"/>
      <c r="P29" s="1884"/>
      <c r="Q29" s="1877" t="str">
        <f>IF('INGRESO DE DATOS'!B243&lt;&gt;"",'INGRESO DE DATOS'!B243,"")</f>
        <v/>
      </c>
      <c r="R29" s="1878"/>
      <c r="S29" s="1878"/>
      <c r="T29" s="1878"/>
      <c r="U29" s="1878"/>
      <c r="V29" s="1879"/>
      <c r="W29" s="1880" t="str">
        <f>IF('INGRESO DE DATOS'!C243&lt;&gt;"",'INGRESO DE DATOS'!C243,"")</f>
        <v/>
      </c>
      <c r="X29" s="1875"/>
      <c r="Y29" s="1875"/>
      <c r="Z29" s="1875"/>
      <c r="AA29" s="1875"/>
      <c r="AB29" s="1881"/>
      <c r="AC29" s="1877"/>
      <c r="AD29" s="1878"/>
      <c r="AE29" s="1878"/>
      <c r="AF29" s="1878"/>
      <c r="AG29" s="1878"/>
      <c r="AH29" s="1878"/>
      <c r="AI29" s="1879"/>
      <c r="AJ29" s="1880" t="str">
        <f>IF(W29="","",W29)</f>
        <v/>
      </c>
      <c r="AK29" s="1875"/>
      <c r="AL29" s="1875"/>
      <c r="AM29" s="1875"/>
      <c r="AN29" s="1875"/>
      <c r="AO29" s="1875"/>
      <c r="AP29" s="1881"/>
      <c r="AQ29" s="1874" t="str">
        <f>IF(Q29="","",IF(Q29&lt;&gt;0,IF(Q29="N.D","N.D",((AJ29*VLOOKUP(Q29,$CZ$14:$DQ$34,10,FALSE))*0.001))))</f>
        <v/>
      </c>
      <c r="AR29" s="1875"/>
      <c r="AS29" s="1875"/>
      <c r="AT29" s="1875"/>
      <c r="AU29" s="1875"/>
      <c r="AV29" s="1876"/>
      <c r="AW29" s="1872">
        <v>36</v>
      </c>
      <c r="AX29" s="1873"/>
      <c r="AY29" s="1873"/>
      <c r="AZ29" s="1873"/>
      <c r="BA29" s="1877" t="str">
        <f>IF('INGRESO DE DATOS'!A269&lt;&gt;"",'INGRESO DE DATOS'!A269,"")</f>
        <v/>
      </c>
      <c r="BB29" s="1878"/>
      <c r="BC29" s="1878"/>
      <c r="BD29" s="1878"/>
      <c r="BE29" s="1878"/>
      <c r="BF29" s="1879"/>
      <c r="BG29" s="1882"/>
      <c r="BH29" s="1883"/>
      <c r="BI29" s="1883"/>
      <c r="BJ29" s="1883"/>
      <c r="BK29" s="1884"/>
      <c r="BL29" s="1882" t="str">
        <f>IF('INGRESO DE DATOS'!B269&lt;&gt;"",'INGRESO DE DATOS'!B269,"")</f>
        <v/>
      </c>
      <c r="BM29" s="1883"/>
      <c r="BN29" s="1883"/>
      <c r="BO29" s="1883"/>
      <c r="BP29" s="1883"/>
      <c r="BQ29" s="1884"/>
      <c r="BR29" s="1880" t="str">
        <f>IF('INGRESO DE DATOS'!C269&lt;&gt;"",'INGRESO DE DATOS'!C269,"")</f>
        <v/>
      </c>
      <c r="BS29" s="1875"/>
      <c r="BT29" s="1875"/>
      <c r="BU29" s="1875"/>
      <c r="BV29" s="1875"/>
      <c r="BW29" s="1881"/>
      <c r="BX29" s="1877"/>
      <c r="BY29" s="1878"/>
      <c r="BZ29" s="1878"/>
      <c r="CA29" s="1878"/>
      <c r="CB29" s="1878"/>
      <c r="CC29" s="1878"/>
      <c r="CD29" s="1879"/>
      <c r="CE29" s="1880" t="str">
        <f>IF(BR29="","",BR29)</f>
        <v/>
      </c>
      <c r="CF29" s="1875"/>
      <c r="CG29" s="1875"/>
      <c r="CH29" s="1875"/>
      <c r="CI29" s="1875"/>
      <c r="CJ29" s="1875"/>
      <c r="CK29" s="1881"/>
      <c r="CL29" s="1874" t="str">
        <f>IF(BL29="","",IF(BL29&lt;&gt;0,IF(BL29="N.D","N.D",((BL29*VLOOKUP(CE29,$CZ$14:$DQ$34,10,FALSE))*0.001))))</f>
        <v/>
      </c>
      <c r="CM29" s="1875"/>
      <c r="CN29" s="1875"/>
      <c r="CO29" s="1875"/>
      <c r="CP29" s="1875"/>
      <c r="CQ29" s="1875"/>
      <c r="CR29" s="1876"/>
      <c r="CZ29" s="1885" t="s">
        <v>318</v>
      </c>
      <c r="DA29" s="1886"/>
      <c r="DB29" s="1886"/>
      <c r="DC29" s="1886"/>
      <c r="DD29" s="1886"/>
      <c r="DE29" s="1886"/>
      <c r="DF29" s="1886"/>
      <c r="DG29" s="1886"/>
      <c r="DH29" s="1887"/>
      <c r="DI29" s="1888">
        <v>30</v>
      </c>
      <c r="DJ29" s="1888"/>
      <c r="DK29" s="1888"/>
      <c r="DL29" s="1888"/>
      <c r="DM29" s="1888"/>
      <c r="DN29" s="1888"/>
      <c r="DO29" s="1888"/>
      <c r="DP29" s="1888"/>
      <c r="DQ29" s="1888"/>
    </row>
    <row r="30" spans="2:121" s="27" customFormat="1" ht="15.75" customHeight="1" thickTop="1" thickBot="1" x14ac:dyDescent="0.3">
      <c r="B30" s="1872">
        <v>15</v>
      </c>
      <c r="C30" s="1873"/>
      <c r="D30" s="1873"/>
      <c r="E30" s="1873"/>
      <c r="F30" s="1877" t="str">
        <f>IF('INGRESO DE DATOS'!A244&lt;&gt;"",'INGRESO DE DATOS'!A244,"")</f>
        <v/>
      </c>
      <c r="G30" s="1878"/>
      <c r="H30" s="1878"/>
      <c r="I30" s="1878"/>
      <c r="J30" s="1878"/>
      <c r="K30" s="1879"/>
      <c r="L30" s="1882"/>
      <c r="M30" s="1883"/>
      <c r="N30" s="1883"/>
      <c r="O30" s="1883"/>
      <c r="P30" s="1884"/>
      <c r="Q30" s="1877" t="str">
        <f>IF('INGRESO DE DATOS'!B244&lt;&gt;"",'INGRESO DE DATOS'!B244,"")</f>
        <v/>
      </c>
      <c r="R30" s="1878"/>
      <c r="S30" s="1878"/>
      <c r="T30" s="1878"/>
      <c r="U30" s="1878"/>
      <c r="V30" s="1879"/>
      <c r="W30" s="1880" t="str">
        <f>IF('INGRESO DE DATOS'!C244&lt;&gt;"",'INGRESO DE DATOS'!C244,"")</f>
        <v/>
      </c>
      <c r="X30" s="1875"/>
      <c r="Y30" s="1875"/>
      <c r="Z30" s="1875"/>
      <c r="AA30" s="1875"/>
      <c r="AB30" s="1881"/>
      <c r="AC30" s="1877"/>
      <c r="AD30" s="1878"/>
      <c r="AE30" s="1878"/>
      <c r="AF30" s="1878"/>
      <c r="AG30" s="1878"/>
      <c r="AH30" s="1878"/>
      <c r="AI30" s="1879"/>
      <c r="AJ30" s="1880" t="str">
        <f>IF(W30="","",W30)</f>
        <v/>
      </c>
      <c r="AK30" s="1875"/>
      <c r="AL30" s="1875"/>
      <c r="AM30" s="1875"/>
      <c r="AN30" s="1875"/>
      <c r="AO30" s="1875"/>
      <c r="AP30" s="1881"/>
      <c r="AQ30" s="1874" t="str">
        <f>IF(Q30="","",IF(Q30&lt;&gt;0,IF(Q30="N.D","N.D",((AJ30*VLOOKUP(Q30,$CZ$14:$DQ$34,10,FALSE))*0.001))))</f>
        <v/>
      </c>
      <c r="AR30" s="1875"/>
      <c r="AS30" s="1875"/>
      <c r="AT30" s="1875"/>
      <c r="AU30" s="1875"/>
      <c r="AV30" s="1876"/>
      <c r="AW30" s="1977" t="s">
        <v>53</v>
      </c>
      <c r="AX30" s="1978"/>
      <c r="AY30" s="1978"/>
      <c r="AZ30" s="1978"/>
      <c r="BA30" s="1978"/>
      <c r="BB30" s="1978"/>
      <c r="BC30" s="1978"/>
      <c r="BD30" s="1978"/>
      <c r="BE30" s="1978"/>
      <c r="BF30" s="1979"/>
      <c r="BG30" s="1980"/>
      <c r="BH30" s="1975"/>
      <c r="BI30" s="1975"/>
      <c r="BJ30" s="1975"/>
      <c r="BK30" s="1976"/>
      <c r="BL30" s="1877"/>
      <c r="BM30" s="1878"/>
      <c r="BN30" s="1878"/>
      <c r="BO30" s="1878"/>
      <c r="BP30" s="1878"/>
      <c r="BQ30" s="1879"/>
      <c r="BR30" s="1880"/>
      <c r="BS30" s="1875"/>
      <c r="BT30" s="1875"/>
      <c r="BU30" s="1875"/>
      <c r="BV30" s="1875"/>
      <c r="BW30" s="1881"/>
      <c r="BX30" s="1877"/>
      <c r="BY30" s="1878"/>
      <c r="BZ30" s="1878"/>
      <c r="CA30" s="1878"/>
      <c r="CB30" s="1878"/>
      <c r="CC30" s="1878"/>
      <c r="CD30" s="1879"/>
      <c r="CE30" s="1880"/>
      <c r="CF30" s="1875"/>
      <c r="CG30" s="1875"/>
      <c r="CH30" s="1875"/>
      <c r="CI30" s="1875"/>
      <c r="CJ30" s="1875"/>
      <c r="CK30" s="1881"/>
      <c r="CL30" s="1880"/>
      <c r="CM30" s="1875"/>
      <c r="CN30" s="1875"/>
      <c r="CO30" s="1875"/>
      <c r="CP30" s="1875"/>
      <c r="CQ30" s="1875"/>
      <c r="CR30" s="1876"/>
      <c r="CZ30" s="1885" t="s">
        <v>320</v>
      </c>
      <c r="DA30" s="1886"/>
      <c r="DB30" s="1886"/>
      <c r="DC30" s="1886"/>
      <c r="DD30" s="1886"/>
      <c r="DE30" s="1886"/>
      <c r="DF30" s="1886"/>
      <c r="DG30" s="1886"/>
      <c r="DH30" s="1887"/>
      <c r="DI30" s="1888">
        <v>50</v>
      </c>
      <c r="DJ30" s="1888"/>
      <c r="DK30" s="1888"/>
      <c r="DL30" s="1888"/>
      <c r="DM30" s="1888"/>
      <c r="DN30" s="1888"/>
      <c r="DO30" s="1888"/>
      <c r="DP30" s="1888"/>
      <c r="DQ30" s="1888"/>
    </row>
    <row r="31" spans="2:121" s="27" customFormat="1" ht="15.75" customHeight="1" thickTop="1" thickBot="1" x14ac:dyDescent="0.3">
      <c r="B31" s="1872">
        <v>16</v>
      </c>
      <c r="C31" s="1873"/>
      <c r="D31" s="1873"/>
      <c r="E31" s="1873"/>
      <c r="F31" s="1877" t="str">
        <f>IF('INGRESO DE DATOS'!A245&lt;&gt;"",'INGRESO DE DATOS'!A245,"")</f>
        <v/>
      </c>
      <c r="G31" s="1878"/>
      <c r="H31" s="1878"/>
      <c r="I31" s="1878"/>
      <c r="J31" s="1878"/>
      <c r="K31" s="1879"/>
      <c r="L31" s="1882"/>
      <c r="M31" s="1883"/>
      <c r="N31" s="1883"/>
      <c r="O31" s="1883"/>
      <c r="P31" s="1884"/>
      <c r="Q31" s="1877" t="str">
        <f>IF('INGRESO DE DATOS'!B245&lt;&gt;"",'INGRESO DE DATOS'!B245,"")</f>
        <v/>
      </c>
      <c r="R31" s="1878"/>
      <c r="S31" s="1878"/>
      <c r="T31" s="1878"/>
      <c r="U31" s="1878"/>
      <c r="V31" s="1879"/>
      <c r="W31" s="1880" t="str">
        <f>IF('INGRESO DE DATOS'!C245&lt;&gt;"",'INGRESO DE DATOS'!C245,"")</f>
        <v/>
      </c>
      <c r="X31" s="1875"/>
      <c r="Y31" s="1875"/>
      <c r="Z31" s="1875"/>
      <c r="AA31" s="1875"/>
      <c r="AB31" s="1881"/>
      <c r="AC31" s="1877"/>
      <c r="AD31" s="1878"/>
      <c r="AE31" s="1878"/>
      <c r="AF31" s="1878"/>
      <c r="AG31" s="1878"/>
      <c r="AH31" s="1878"/>
      <c r="AI31" s="1879"/>
      <c r="AJ31" s="1880" t="str">
        <f>IF(W31="","",W31)</f>
        <v/>
      </c>
      <c r="AK31" s="1875"/>
      <c r="AL31" s="1875"/>
      <c r="AM31" s="1875"/>
      <c r="AN31" s="1875"/>
      <c r="AO31" s="1875"/>
      <c r="AP31" s="1881"/>
      <c r="AQ31" s="1874" t="str">
        <f>IF(Q31="","",IF(Q31&lt;&gt;0,IF(Q31="N.D","N.D",((AJ31*VLOOKUP(Q31,$CZ$14:$DQ$34,10,FALSE))*0.001))))</f>
        <v/>
      </c>
      <c r="AR31" s="1875"/>
      <c r="AS31" s="1875"/>
      <c r="AT31" s="1875"/>
      <c r="AU31" s="1875"/>
      <c r="AV31" s="1876"/>
      <c r="AW31" s="1872">
        <v>37</v>
      </c>
      <c r="AX31" s="1873"/>
      <c r="AY31" s="1873"/>
      <c r="AZ31" s="1873"/>
      <c r="BA31" s="1877" t="str">
        <f>IF('INGRESO DE DATOS'!A271&lt;&gt;"",'INGRESO DE DATOS'!A271,"")</f>
        <v/>
      </c>
      <c r="BB31" s="1878"/>
      <c r="BC31" s="1878"/>
      <c r="BD31" s="1878"/>
      <c r="BE31" s="1878"/>
      <c r="BF31" s="1879"/>
      <c r="BG31" s="1882"/>
      <c r="BH31" s="1883"/>
      <c r="BI31" s="1883"/>
      <c r="BJ31" s="1883"/>
      <c r="BK31" s="1884"/>
      <c r="BL31" s="1882" t="str">
        <f>IF('INGRESO DE DATOS'!B271&lt;&gt;"",'INGRESO DE DATOS'!B271,"")</f>
        <v/>
      </c>
      <c r="BM31" s="1883"/>
      <c r="BN31" s="1883"/>
      <c r="BO31" s="1883"/>
      <c r="BP31" s="1883"/>
      <c r="BQ31" s="1884"/>
      <c r="BR31" s="1880" t="str">
        <f>IF('INGRESO DE DATOS'!C271&lt;&gt;"",'INGRESO DE DATOS'!C271,"")</f>
        <v/>
      </c>
      <c r="BS31" s="1875"/>
      <c r="BT31" s="1875"/>
      <c r="BU31" s="1875"/>
      <c r="BV31" s="1875"/>
      <c r="BW31" s="1881"/>
      <c r="BX31" s="1877"/>
      <c r="BY31" s="1878"/>
      <c r="BZ31" s="1878"/>
      <c r="CA31" s="1878"/>
      <c r="CB31" s="1878"/>
      <c r="CC31" s="1878"/>
      <c r="CD31" s="1879"/>
      <c r="CE31" s="1880" t="str">
        <f>IF(BR31="","",BR31)</f>
        <v/>
      </c>
      <c r="CF31" s="1875"/>
      <c r="CG31" s="1875"/>
      <c r="CH31" s="1875"/>
      <c r="CI31" s="1875"/>
      <c r="CJ31" s="1875"/>
      <c r="CK31" s="1881"/>
      <c r="CL31" s="1874" t="str">
        <f>IF(BL31="","",IF(BL31&lt;&gt;0,IF(BL31="N.D","N.D",((BL31*VLOOKUP(CE31,$CZ$14:$DQ$34,10,FALSE))*0.001))))</f>
        <v/>
      </c>
      <c r="CM31" s="1875"/>
      <c r="CN31" s="1875"/>
      <c r="CO31" s="1875"/>
      <c r="CP31" s="1875"/>
      <c r="CQ31" s="1875"/>
      <c r="CR31" s="1876"/>
      <c r="CZ31" s="1885" t="s">
        <v>313</v>
      </c>
      <c r="DA31" s="1886"/>
      <c r="DB31" s="1886"/>
      <c r="DC31" s="1886"/>
      <c r="DD31" s="1886"/>
      <c r="DE31" s="1886"/>
      <c r="DF31" s="1886"/>
      <c r="DG31" s="1886"/>
      <c r="DH31" s="1887"/>
      <c r="DI31" s="1888">
        <v>100</v>
      </c>
      <c r="DJ31" s="1888"/>
      <c r="DK31" s="1888"/>
      <c r="DL31" s="1888"/>
      <c r="DM31" s="1888"/>
      <c r="DN31" s="1888"/>
      <c r="DO31" s="1888"/>
      <c r="DP31" s="1888"/>
      <c r="DQ31" s="1888"/>
    </row>
    <row r="32" spans="2:121" s="27" customFormat="1" ht="15.75" customHeight="1" thickTop="1" thickBot="1" x14ac:dyDescent="0.3">
      <c r="B32" s="1977" t="s">
        <v>53</v>
      </c>
      <c r="C32" s="1978"/>
      <c r="D32" s="1978"/>
      <c r="E32" s="1978"/>
      <c r="F32" s="1978"/>
      <c r="G32" s="1978"/>
      <c r="H32" s="1978"/>
      <c r="I32" s="1978"/>
      <c r="J32" s="1978"/>
      <c r="K32" s="1979"/>
      <c r="L32" s="1980"/>
      <c r="M32" s="1975"/>
      <c r="N32" s="1975"/>
      <c r="O32" s="1975"/>
      <c r="P32" s="1976"/>
      <c r="Q32" s="1877"/>
      <c r="R32" s="1878"/>
      <c r="S32" s="1878"/>
      <c r="T32" s="1878"/>
      <c r="U32" s="1878"/>
      <c r="V32" s="1879"/>
      <c r="W32" s="1880"/>
      <c r="X32" s="1875"/>
      <c r="Y32" s="1875"/>
      <c r="Z32" s="1875"/>
      <c r="AA32" s="1875"/>
      <c r="AB32" s="1881"/>
      <c r="AC32" s="1877"/>
      <c r="AD32" s="1878"/>
      <c r="AE32" s="1878"/>
      <c r="AF32" s="1878"/>
      <c r="AG32" s="1878"/>
      <c r="AH32" s="1878"/>
      <c r="AI32" s="1879"/>
      <c r="AJ32" s="1880"/>
      <c r="AK32" s="1875"/>
      <c r="AL32" s="1875"/>
      <c r="AM32" s="1875"/>
      <c r="AN32" s="1875"/>
      <c r="AO32" s="1875"/>
      <c r="AP32" s="1881"/>
      <c r="AQ32" s="1880"/>
      <c r="AR32" s="1875"/>
      <c r="AS32" s="1875"/>
      <c r="AT32" s="1875"/>
      <c r="AU32" s="1875"/>
      <c r="AV32" s="1876"/>
      <c r="AW32" s="1974">
        <v>38</v>
      </c>
      <c r="AX32" s="1975"/>
      <c r="AY32" s="1975"/>
      <c r="AZ32" s="1976"/>
      <c r="BA32" s="1877" t="str">
        <f>IF('INGRESO DE DATOS'!A272&lt;&gt;"",'INGRESO DE DATOS'!A272,"")</f>
        <v/>
      </c>
      <c r="BB32" s="1878"/>
      <c r="BC32" s="1878"/>
      <c r="BD32" s="1878"/>
      <c r="BE32" s="1878"/>
      <c r="BF32" s="1879"/>
      <c r="BG32" s="1882"/>
      <c r="BH32" s="1883"/>
      <c r="BI32" s="1883"/>
      <c r="BJ32" s="1883"/>
      <c r="BK32" s="1884"/>
      <c r="BL32" s="1882" t="str">
        <f>IF('INGRESO DE DATOS'!B272&lt;&gt;"",'INGRESO DE DATOS'!B272,"")</f>
        <v/>
      </c>
      <c r="BM32" s="1883"/>
      <c r="BN32" s="1883"/>
      <c r="BO32" s="1883"/>
      <c r="BP32" s="1883"/>
      <c r="BQ32" s="1884"/>
      <c r="BR32" s="1880" t="str">
        <f>IF('INGRESO DE DATOS'!C272&lt;&gt;"",'INGRESO DE DATOS'!C272,"")</f>
        <v/>
      </c>
      <c r="BS32" s="1875"/>
      <c r="BT32" s="1875"/>
      <c r="BU32" s="1875"/>
      <c r="BV32" s="1875"/>
      <c r="BW32" s="1881"/>
      <c r="BX32" s="1877"/>
      <c r="BY32" s="1878"/>
      <c r="BZ32" s="1878"/>
      <c r="CA32" s="1878"/>
      <c r="CB32" s="1878"/>
      <c r="CC32" s="1878"/>
      <c r="CD32" s="1879"/>
      <c r="CE32" s="1880" t="str">
        <f>IF(BR32="","",BR32)</f>
        <v/>
      </c>
      <c r="CF32" s="1875"/>
      <c r="CG32" s="1875"/>
      <c r="CH32" s="1875"/>
      <c r="CI32" s="1875"/>
      <c r="CJ32" s="1875"/>
      <c r="CK32" s="1881"/>
      <c r="CL32" s="1874" t="str">
        <f>IF(BL32="","",IF(BL32&lt;&gt;0,IF(BL32="N.D","N.D",((BL32*VLOOKUP(CE32,$CZ$14:$DQ$34,10,FALSE))*0.001))))</f>
        <v/>
      </c>
      <c r="CM32" s="1875"/>
      <c r="CN32" s="1875"/>
      <c r="CO32" s="1875"/>
      <c r="CP32" s="1875"/>
      <c r="CQ32" s="1875"/>
      <c r="CR32" s="1876"/>
      <c r="CZ32" s="1885" t="s">
        <v>312</v>
      </c>
      <c r="DA32" s="1886"/>
      <c r="DB32" s="1886"/>
      <c r="DC32" s="1886"/>
      <c r="DD32" s="1886"/>
      <c r="DE32" s="1886"/>
      <c r="DF32" s="1886"/>
      <c r="DG32" s="1886"/>
      <c r="DH32" s="1887"/>
      <c r="DI32" s="1888">
        <v>200</v>
      </c>
      <c r="DJ32" s="1888"/>
      <c r="DK32" s="1888"/>
      <c r="DL32" s="1888"/>
      <c r="DM32" s="1888"/>
      <c r="DN32" s="1888"/>
      <c r="DO32" s="1888"/>
      <c r="DP32" s="1888"/>
      <c r="DQ32" s="1888"/>
    </row>
    <row r="33" spans="2:121" s="27" customFormat="1" ht="15.75" customHeight="1" thickTop="1" thickBot="1" x14ac:dyDescent="0.3">
      <c r="B33" s="1872">
        <v>17</v>
      </c>
      <c r="C33" s="1873"/>
      <c r="D33" s="1873"/>
      <c r="E33" s="1873"/>
      <c r="F33" s="1877" t="str">
        <f>IF('INGRESO DE DATOS'!A247&lt;&gt;"",'INGRESO DE DATOS'!A247,"")</f>
        <v/>
      </c>
      <c r="G33" s="1878"/>
      <c r="H33" s="1878"/>
      <c r="I33" s="1878"/>
      <c r="J33" s="1878"/>
      <c r="K33" s="1879"/>
      <c r="L33" s="1882"/>
      <c r="M33" s="1883"/>
      <c r="N33" s="1883"/>
      <c r="O33" s="1883"/>
      <c r="P33" s="1884"/>
      <c r="Q33" s="1877" t="str">
        <f>IF('INGRESO DE DATOS'!B247&lt;&gt;"",'INGRESO DE DATOS'!B247,"")</f>
        <v/>
      </c>
      <c r="R33" s="1878"/>
      <c r="S33" s="1878"/>
      <c r="T33" s="1878"/>
      <c r="U33" s="1878"/>
      <c r="V33" s="1879"/>
      <c r="W33" s="1880" t="str">
        <f>IF('INGRESO DE DATOS'!C247&lt;&gt;"",'INGRESO DE DATOS'!C247,"")</f>
        <v/>
      </c>
      <c r="X33" s="1875"/>
      <c r="Y33" s="1875"/>
      <c r="Z33" s="1875"/>
      <c r="AA33" s="1875"/>
      <c r="AB33" s="1881"/>
      <c r="AC33" s="1877"/>
      <c r="AD33" s="1878"/>
      <c r="AE33" s="1878"/>
      <c r="AF33" s="1878"/>
      <c r="AG33" s="1878"/>
      <c r="AH33" s="1878"/>
      <c r="AI33" s="1879"/>
      <c r="AJ33" s="1880" t="str">
        <f>IF(W33="","",W33)</f>
        <v/>
      </c>
      <c r="AK33" s="1875"/>
      <c r="AL33" s="1875"/>
      <c r="AM33" s="1875"/>
      <c r="AN33" s="1875"/>
      <c r="AO33" s="1875"/>
      <c r="AP33" s="1881"/>
      <c r="AQ33" s="1874" t="str">
        <f>IF(Q33="","",IF(Q33&lt;&gt;0,IF(Q33="N.D","N.D",((AJ33*VLOOKUP(Q33,$CZ$14:$DQ$34,10,FALSE))*0.001))))</f>
        <v/>
      </c>
      <c r="AR33" s="1875"/>
      <c r="AS33" s="1875"/>
      <c r="AT33" s="1875"/>
      <c r="AU33" s="1875"/>
      <c r="AV33" s="1876"/>
      <c r="AW33" s="1872">
        <v>39</v>
      </c>
      <c r="AX33" s="1873"/>
      <c r="AY33" s="1873"/>
      <c r="AZ33" s="1873"/>
      <c r="BA33" s="1877" t="str">
        <f>IF('INGRESO DE DATOS'!A273&lt;&gt;"",'INGRESO DE DATOS'!A273,"")</f>
        <v/>
      </c>
      <c r="BB33" s="1878"/>
      <c r="BC33" s="1878"/>
      <c r="BD33" s="1878"/>
      <c r="BE33" s="1878"/>
      <c r="BF33" s="1879"/>
      <c r="BG33" s="1882"/>
      <c r="BH33" s="1883"/>
      <c r="BI33" s="1883"/>
      <c r="BJ33" s="1883"/>
      <c r="BK33" s="1884"/>
      <c r="BL33" s="1882" t="str">
        <f>IF('INGRESO DE DATOS'!B273&lt;&gt;"",'INGRESO DE DATOS'!B273,"")</f>
        <v/>
      </c>
      <c r="BM33" s="1883"/>
      <c r="BN33" s="1883"/>
      <c r="BO33" s="1883"/>
      <c r="BP33" s="1883"/>
      <c r="BQ33" s="1884"/>
      <c r="BR33" s="1880" t="str">
        <f>IF('INGRESO DE DATOS'!C273&lt;&gt;"",'INGRESO DE DATOS'!C273,"")</f>
        <v/>
      </c>
      <c r="BS33" s="1875"/>
      <c r="BT33" s="1875"/>
      <c r="BU33" s="1875"/>
      <c r="BV33" s="1875"/>
      <c r="BW33" s="1881"/>
      <c r="BX33" s="1877"/>
      <c r="BY33" s="1878"/>
      <c r="BZ33" s="1878"/>
      <c r="CA33" s="1878"/>
      <c r="CB33" s="1878"/>
      <c r="CC33" s="1878"/>
      <c r="CD33" s="1879"/>
      <c r="CE33" s="1880" t="str">
        <f>IF(BR33="","",BR33)</f>
        <v/>
      </c>
      <c r="CF33" s="1875"/>
      <c r="CG33" s="1875"/>
      <c r="CH33" s="1875"/>
      <c r="CI33" s="1875"/>
      <c r="CJ33" s="1875"/>
      <c r="CK33" s="1881"/>
      <c r="CL33" s="1874" t="str">
        <f>IF(BL33="","",IF(BL33&lt;&gt;0,IF(BL33="N.D","N.D",((BL33*VLOOKUP(CE33,$CZ$14:$DQ$34,10,FALSE))*0.001))))</f>
        <v/>
      </c>
      <c r="CM33" s="1875"/>
      <c r="CN33" s="1875"/>
      <c r="CO33" s="1875"/>
      <c r="CP33" s="1875"/>
      <c r="CQ33" s="1875"/>
      <c r="CR33" s="1876"/>
      <c r="CZ33" s="1885" t="s">
        <v>350</v>
      </c>
      <c r="DA33" s="1886"/>
      <c r="DB33" s="1886"/>
      <c r="DC33" s="1886"/>
      <c r="DD33" s="1886"/>
      <c r="DE33" s="1886"/>
      <c r="DF33" s="1886"/>
      <c r="DG33" s="1886"/>
      <c r="DH33" s="1887"/>
      <c r="DI33" s="1888">
        <v>250</v>
      </c>
      <c r="DJ33" s="1888"/>
      <c r="DK33" s="1888"/>
      <c r="DL33" s="1888"/>
      <c r="DM33" s="1888"/>
      <c r="DN33" s="1888"/>
      <c r="DO33" s="1888"/>
      <c r="DP33" s="1888"/>
      <c r="DQ33" s="1888"/>
    </row>
    <row r="34" spans="2:121" s="27" customFormat="1" ht="15.75" customHeight="1" thickTop="1" thickBot="1" x14ac:dyDescent="0.3">
      <c r="B34" s="1872">
        <v>18</v>
      </c>
      <c r="C34" s="1873"/>
      <c r="D34" s="1873"/>
      <c r="E34" s="1873"/>
      <c r="F34" s="1877" t="str">
        <f>IF('INGRESO DE DATOS'!A248&lt;&gt;"",'INGRESO DE DATOS'!A248,"")</f>
        <v/>
      </c>
      <c r="G34" s="1878"/>
      <c r="H34" s="1878"/>
      <c r="I34" s="1878"/>
      <c r="J34" s="1878"/>
      <c r="K34" s="1879"/>
      <c r="L34" s="1882"/>
      <c r="M34" s="1883"/>
      <c r="N34" s="1883"/>
      <c r="O34" s="1883"/>
      <c r="P34" s="1884"/>
      <c r="Q34" s="1877" t="str">
        <f>IF('INGRESO DE DATOS'!B248&lt;&gt;"",'INGRESO DE DATOS'!B248,"")</f>
        <v/>
      </c>
      <c r="R34" s="1878"/>
      <c r="S34" s="1878"/>
      <c r="T34" s="1878"/>
      <c r="U34" s="1878"/>
      <c r="V34" s="1879"/>
      <c r="W34" s="1880" t="str">
        <f>IF('INGRESO DE DATOS'!C248&lt;&gt;"",'INGRESO DE DATOS'!C248,"")</f>
        <v/>
      </c>
      <c r="X34" s="1875"/>
      <c r="Y34" s="1875"/>
      <c r="Z34" s="1875"/>
      <c r="AA34" s="1875"/>
      <c r="AB34" s="1881"/>
      <c r="AC34" s="1877"/>
      <c r="AD34" s="1878"/>
      <c r="AE34" s="1878"/>
      <c r="AF34" s="1878"/>
      <c r="AG34" s="1878"/>
      <c r="AH34" s="1878"/>
      <c r="AI34" s="1879"/>
      <c r="AJ34" s="1880" t="str">
        <f>IF(W34="","",W34)</f>
        <v/>
      </c>
      <c r="AK34" s="1875"/>
      <c r="AL34" s="1875"/>
      <c r="AM34" s="1875"/>
      <c r="AN34" s="1875"/>
      <c r="AO34" s="1875"/>
      <c r="AP34" s="1881"/>
      <c r="AQ34" s="1874" t="str">
        <f>IF(Q34="","",IF(Q34&lt;&gt;0,IF(Q34="N.D","N.D",((AJ34*VLOOKUP(Q34,$CZ$14:$DQ$34,10,FALSE))*0.001))))</f>
        <v/>
      </c>
      <c r="AR34" s="1875"/>
      <c r="AS34" s="1875"/>
      <c r="AT34" s="1875"/>
      <c r="AU34" s="1875"/>
      <c r="AV34" s="1876"/>
      <c r="AW34" s="1872">
        <v>40</v>
      </c>
      <c r="AX34" s="1873"/>
      <c r="AY34" s="1873"/>
      <c r="AZ34" s="1873"/>
      <c r="BA34" s="1877" t="str">
        <f>IF('INGRESO DE DATOS'!A274&lt;&gt;"",'INGRESO DE DATOS'!A274,"")</f>
        <v/>
      </c>
      <c r="BB34" s="1878"/>
      <c r="BC34" s="1878"/>
      <c r="BD34" s="1878"/>
      <c r="BE34" s="1878"/>
      <c r="BF34" s="1879"/>
      <c r="BG34" s="1882"/>
      <c r="BH34" s="1883"/>
      <c r="BI34" s="1883"/>
      <c r="BJ34" s="1883"/>
      <c r="BK34" s="1884"/>
      <c r="BL34" s="1882" t="str">
        <f>IF('INGRESO DE DATOS'!B274&lt;&gt;"",'INGRESO DE DATOS'!B274,"")</f>
        <v/>
      </c>
      <c r="BM34" s="1883"/>
      <c r="BN34" s="1883"/>
      <c r="BO34" s="1883"/>
      <c r="BP34" s="1883"/>
      <c r="BQ34" s="1884"/>
      <c r="BR34" s="1880" t="str">
        <f>IF('INGRESO DE DATOS'!C274&lt;&gt;"",'INGRESO DE DATOS'!C274,"")</f>
        <v/>
      </c>
      <c r="BS34" s="1875"/>
      <c r="BT34" s="1875"/>
      <c r="BU34" s="1875"/>
      <c r="BV34" s="1875"/>
      <c r="BW34" s="1881"/>
      <c r="BX34" s="1877"/>
      <c r="BY34" s="1878"/>
      <c r="BZ34" s="1878"/>
      <c r="CA34" s="1878"/>
      <c r="CB34" s="1878"/>
      <c r="CC34" s="1878"/>
      <c r="CD34" s="1879"/>
      <c r="CE34" s="1880" t="str">
        <f>IF(BR34="","",BR34)</f>
        <v/>
      </c>
      <c r="CF34" s="1875"/>
      <c r="CG34" s="1875"/>
      <c r="CH34" s="1875"/>
      <c r="CI34" s="1875"/>
      <c r="CJ34" s="1875"/>
      <c r="CK34" s="1881"/>
      <c r="CL34" s="1874" t="str">
        <f>IF(BL34="","",IF(BL34&lt;&gt;0,IF(BL34="N.D","N.D",((BL34*VLOOKUP(CE34,$CZ$14:$DQ$34,10,FALSE))*0.001))))</f>
        <v/>
      </c>
      <c r="CM34" s="1875"/>
      <c r="CN34" s="1875"/>
      <c r="CO34" s="1875"/>
      <c r="CP34" s="1875"/>
      <c r="CQ34" s="1875"/>
      <c r="CR34" s="1876"/>
      <c r="CZ34" s="1885" t="s">
        <v>311</v>
      </c>
      <c r="DA34" s="1886"/>
      <c r="DB34" s="1886"/>
      <c r="DC34" s="1886"/>
      <c r="DD34" s="1886"/>
      <c r="DE34" s="1886"/>
      <c r="DF34" s="1886"/>
      <c r="DG34" s="1886"/>
      <c r="DH34" s="1887"/>
      <c r="DI34" s="1888">
        <v>500</v>
      </c>
      <c r="DJ34" s="1888"/>
      <c r="DK34" s="1888"/>
      <c r="DL34" s="1888"/>
      <c r="DM34" s="1888"/>
      <c r="DN34" s="1888"/>
      <c r="DO34" s="1888"/>
      <c r="DP34" s="1888"/>
      <c r="DQ34" s="1888"/>
    </row>
    <row r="35" spans="2:121" s="27" customFormat="1" ht="15.75" customHeight="1" thickTop="1" x14ac:dyDescent="0.2">
      <c r="B35" s="1872">
        <v>19</v>
      </c>
      <c r="C35" s="1873"/>
      <c r="D35" s="1873"/>
      <c r="E35" s="1873"/>
      <c r="F35" s="1877" t="str">
        <f>IF('INGRESO DE DATOS'!A249&lt;&gt;"",'INGRESO DE DATOS'!A249,"")</f>
        <v/>
      </c>
      <c r="G35" s="1878"/>
      <c r="H35" s="1878"/>
      <c r="I35" s="1878"/>
      <c r="J35" s="1878"/>
      <c r="K35" s="1879"/>
      <c r="L35" s="1882"/>
      <c r="M35" s="1883"/>
      <c r="N35" s="1883"/>
      <c r="O35" s="1883"/>
      <c r="P35" s="1884"/>
      <c r="Q35" s="1877" t="str">
        <f>IF('INGRESO DE DATOS'!B249&lt;&gt;"",'INGRESO DE DATOS'!B249,"")</f>
        <v/>
      </c>
      <c r="R35" s="1878"/>
      <c r="S35" s="1878"/>
      <c r="T35" s="1878"/>
      <c r="U35" s="1878"/>
      <c r="V35" s="1879"/>
      <c r="W35" s="1880" t="str">
        <f>IF('INGRESO DE DATOS'!C249&lt;&gt;"",'INGRESO DE DATOS'!C249,"")</f>
        <v/>
      </c>
      <c r="X35" s="1875"/>
      <c r="Y35" s="1875"/>
      <c r="Z35" s="1875"/>
      <c r="AA35" s="1875"/>
      <c r="AB35" s="1881"/>
      <c r="AC35" s="1877"/>
      <c r="AD35" s="1878"/>
      <c r="AE35" s="1878"/>
      <c r="AF35" s="1878"/>
      <c r="AG35" s="1878"/>
      <c r="AH35" s="1878"/>
      <c r="AI35" s="1879"/>
      <c r="AJ35" s="1880" t="str">
        <f>IF(W35="","",W35)</f>
        <v/>
      </c>
      <c r="AK35" s="1875"/>
      <c r="AL35" s="1875"/>
      <c r="AM35" s="1875"/>
      <c r="AN35" s="1875"/>
      <c r="AO35" s="1875"/>
      <c r="AP35" s="1881"/>
      <c r="AQ35" s="1874" t="str">
        <f>IF(Q35="","",IF(Q35&lt;&gt;0,IF(Q35="N.D","N.D",((AJ35*VLOOKUP(Q35,$CZ$14:$DQ$34,10,FALSE))*0.001))))</f>
        <v/>
      </c>
      <c r="AR35" s="1875"/>
      <c r="AS35" s="1875"/>
      <c r="AT35" s="1875"/>
      <c r="AU35" s="1875"/>
      <c r="AV35" s="1876"/>
      <c r="AW35" s="1872">
        <v>41</v>
      </c>
      <c r="AX35" s="1873"/>
      <c r="AY35" s="1873"/>
      <c r="AZ35" s="1873"/>
      <c r="BA35" s="1877" t="str">
        <f>IF('INGRESO DE DATOS'!A275&lt;&gt;"",'INGRESO DE DATOS'!A275,"")</f>
        <v/>
      </c>
      <c r="BB35" s="1878"/>
      <c r="BC35" s="1878"/>
      <c r="BD35" s="1878"/>
      <c r="BE35" s="1878"/>
      <c r="BF35" s="1879"/>
      <c r="BG35" s="1882"/>
      <c r="BH35" s="1883"/>
      <c r="BI35" s="1883"/>
      <c r="BJ35" s="1883"/>
      <c r="BK35" s="1884"/>
      <c r="BL35" s="1882" t="str">
        <f>IF('INGRESO DE DATOS'!B275&lt;&gt;"",'INGRESO DE DATOS'!B275,"")</f>
        <v/>
      </c>
      <c r="BM35" s="1883"/>
      <c r="BN35" s="1883"/>
      <c r="BO35" s="1883"/>
      <c r="BP35" s="1883"/>
      <c r="BQ35" s="1884"/>
      <c r="BR35" s="1880" t="str">
        <f>IF('INGRESO DE DATOS'!C275&lt;&gt;"",'INGRESO DE DATOS'!C275,"")</f>
        <v/>
      </c>
      <c r="BS35" s="1875"/>
      <c r="BT35" s="1875"/>
      <c r="BU35" s="1875"/>
      <c r="BV35" s="1875"/>
      <c r="BW35" s="1881"/>
      <c r="BX35" s="1877"/>
      <c r="BY35" s="1878"/>
      <c r="BZ35" s="1878"/>
      <c r="CA35" s="1878"/>
      <c r="CB35" s="1878"/>
      <c r="CC35" s="1878"/>
      <c r="CD35" s="1879"/>
      <c r="CE35" s="1880" t="str">
        <f>IF(BR35="","",BR35)</f>
        <v/>
      </c>
      <c r="CF35" s="1875"/>
      <c r="CG35" s="1875"/>
      <c r="CH35" s="1875"/>
      <c r="CI35" s="1875"/>
      <c r="CJ35" s="1875"/>
      <c r="CK35" s="1881"/>
      <c r="CL35" s="1874" t="str">
        <f>IF(BL35="","",IF(BL35&lt;&gt;0,IF(BL35="N.D","N.D",((BL35*VLOOKUP(CE35,$CZ$14:$DQ$34,10,FALSE))*0.001))))</f>
        <v/>
      </c>
      <c r="CM35" s="1875"/>
      <c r="CN35" s="1875"/>
      <c r="CO35" s="1875"/>
      <c r="CP35" s="1875"/>
      <c r="CQ35" s="1875"/>
      <c r="CR35" s="1876"/>
    </row>
    <row r="36" spans="2:121" s="27" customFormat="1" ht="15.75" customHeight="1" x14ac:dyDescent="0.2">
      <c r="B36" s="1872">
        <v>20</v>
      </c>
      <c r="C36" s="1873"/>
      <c r="D36" s="1873"/>
      <c r="E36" s="1873"/>
      <c r="F36" s="1877" t="str">
        <f>IF('INGRESO DE DATOS'!A250&lt;&gt;"",'INGRESO DE DATOS'!A250,"")</f>
        <v/>
      </c>
      <c r="G36" s="1878"/>
      <c r="H36" s="1878"/>
      <c r="I36" s="1878"/>
      <c r="J36" s="1878"/>
      <c r="K36" s="1879"/>
      <c r="L36" s="1882"/>
      <c r="M36" s="1883"/>
      <c r="N36" s="1883"/>
      <c r="O36" s="1883"/>
      <c r="P36" s="1884"/>
      <c r="Q36" s="1877" t="str">
        <f>IF('INGRESO DE DATOS'!B250&lt;&gt;"",'INGRESO DE DATOS'!B250,"")</f>
        <v/>
      </c>
      <c r="R36" s="1878"/>
      <c r="S36" s="1878"/>
      <c r="T36" s="1878"/>
      <c r="U36" s="1878"/>
      <c r="V36" s="1879"/>
      <c r="W36" s="1880" t="str">
        <f>IF('INGRESO DE DATOS'!C250&lt;&gt;"",'INGRESO DE DATOS'!C250,"")</f>
        <v/>
      </c>
      <c r="X36" s="1875"/>
      <c r="Y36" s="1875"/>
      <c r="Z36" s="1875"/>
      <c r="AA36" s="1875"/>
      <c r="AB36" s="1881"/>
      <c r="AC36" s="1877"/>
      <c r="AD36" s="1878"/>
      <c r="AE36" s="1878"/>
      <c r="AF36" s="1878"/>
      <c r="AG36" s="1878"/>
      <c r="AH36" s="1878"/>
      <c r="AI36" s="1879"/>
      <c r="AJ36" s="1880" t="str">
        <f>IF(W36="","",W36)</f>
        <v/>
      </c>
      <c r="AK36" s="1875"/>
      <c r="AL36" s="1875"/>
      <c r="AM36" s="1875"/>
      <c r="AN36" s="1875"/>
      <c r="AO36" s="1875"/>
      <c r="AP36" s="1881"/>
      <c r="AQ36" s="1874" t="str">
        <f>IF(Q36="","",IF(Q36&lt;&gt;0,IF(Q36="N.D","N.D",((AJ36*VLOOKUP(Q36,$CZ$14:$DQ$34,10,FALSE))*0.001))))</f>
        <v/>
      </c>
      <c r="AR36" s="1875"/>
      <c r="AS36" s="1875"/>
      <c r="AT36" s="1875"/>
      <c r="AU36" s="1875"/>
      <c r="AV36" s="1876"/>
      <c r="AW36" s="1977" t="s">
        <v>53</v>
      </c>
      <c r="AX36" s="1978"/>
      <c r="AY36" s="1978"/>
      <c r="AZ36" s="1978"/>
      <c r="BA36" s="1978"/>
      <c r="BB36" s="1978"/>
      <c r="BC36" s="1978"/>
      <c r="BD36" s="1978"/>
      <c r="BE36" s="1978"/>
      <c r="BF36" s="1979"/>
      <c r="BG36" s="1980"/>
      <c r="BH36" s="1975"/>
      <c r="BI36" s="1975"/>
      <c r="BJ36" s="1975"/>
      <c r="BK36" s="1976"/>
      <c r="BL36" s="1877"/>
      <c r="BM36" s="1878"/>
      <c r="BN36" s="1878"/>
      <c r="BO36" s="1878"/>
      <c r="BP36" s="1878"/>
      <c r="BQ36" s="1879"/>
      <c r="BR36" s="1880"/>
      <c r="BS36" s="1875"/>
      <c r="BT36" s="1875"/>
      <c r="BU36" s="1875"/>
      <c r="BV36" s="1875"/>
      <c r="BW36" s="1881"/>
      <c r="BX36" s="1877"/>
      <c r="BY36" s="1878"/>
      <c r="BZ36" s="1878"/>
      <c r="CA36" s="1878"/>
      <c r="CB36" s="1878"/>
      <c r="CC36" s="1878"/>
      <c r="CD36" s="1879"/>
      <c r="CE36" s="1880"/>
      <c r="CF36" s="1875"/>
      <c r="CG36" s="1875"/>
      <c r="CH36" s="1875"/>
      <c r="CI36" s="1875"/>
      <c r="CJ36" s="1875"/>
      <c r="CK36" s="1881"/>
      <c r="CL36" s="1880"/>
      <c r="CM36" s="1875"/>
      <c r="CN36" s="1875"/>
      <c r="CO36" s="1875"/>
      <c r="CP36" s="1875"/>
      <c r="CQ36" s="1875"/>
      <c r="CR36" s="1876"/>
    </row>
    <row r="37" spans="2:121" s="27" customFormat="1" ht="15.75" customHeight="1" x14ac:dyDescent="0.2">
      <c r="B37" s="1872">
        <v>21</v>
      </c>
      <c r="C37" s="1873"/>
      <c r="D37" s="1873"/>
      <c r="E37" s="1873"/>
      <c r="F37" s="1877" t="str">
        <f>IF('INGRESO DE DATOS'!A251&lt;&gt;"",'INGRESO DE DATOS'!A251,"")</f>
        <v/>
      </c>
      <c r="G37" s="1878"/>
      <c r="H37" s="1878"/>
      <c r="I37" s="1878"/>
      <c r="J37" s="1878"/>
      <c r="K37" s="1879"/>
      <c r="L37" s="1882"/>
      <c r="M37" s="1883"/>
      <c r="N37" s="1883"/>
      <c r="O37" s="1883"/>
      <c r="P37" s="1884"/>
      <c r="Q37" s="1877" t="str">
        <f>IF('INGRESO DE DATOS'!B251&lt;&gt;"",'INGRESO DE DATOS'!B251,"")</f>
        <v/>
      </c>
      <c r="R37" s="1878"/>
      <c r="S37" s="1878"/>
      <c r="T37" s="1878"/>
      <c r="U37" s="1878"/>
      <c r="V37" s="1879"/>
      <c r="W37" s="1880" t="str">
        <f>IF('INGRESO DE DATOS'!C251&lt;&gt;"",'INGRESO DE DATOS'!C251,"")</f>
        <v/>
      </c>
      <c r="X37" s="1875"/>
      <c r="Y37" s="1875"/>
      <c r="Z37" s="1875"/>
      <c r="AA37" s="1875"/>
      <c r="AB37" s="1881"/>
      <c r="AC37" s="1877"/>
      <c r="AD37" s="1878"/>
      <c r="AE37" s="1878"/>
      <c r="AF37" s="1878"/>
      <c r="AG37" s="1878"/>
      <c r="AH37" s="1878"/>
      <c r="AI37" s="1879"/>
      <c r="AJ37" s="1880" t="str">
        <f>IF(W37="","",W37)</f>
        <v/>
      </c>
      <c r="AK37" s="1875"/>
      <c r="AL37" s="1875"/>
      <c r="AM37" s="1875"/>
      <c r="AN37" s="1875"/>
      <c r="AO37" s="1875"/>
      <c r="AP37" s="1881"/>
      <c r="AQ37" s="1874" t="str">
        <f>IF(Q37="","",IF(Q37&lt;&gt;0,IF(Q37="N.D","N.D",((AJ37*VLOOKUP(Q37,$CZ$14:$DQ$34,10,FALSE))*0.001))))</f>
        <v/>
      </c>
      <c r="AR37" s="1875"/>
      <c r="AS37" s="1875"/>
      <c r="AT37" s="1875"/>
      <c r="AU37" s="1875"/>
      <c r="AV37" s="1876"/>
      <c r="AW37" s="1872">
        <v>42</v>
      </c>
      <c r="AX37" s="1873"/>
      <c r="AY37" s="1873"/>
      <c r="AZ37" s="1873"/>
      <c r="BA37" s="1877" t="str">
        <f>IF('INGRESO DE DATOS'!A277&lt;&gt;"",'INGRESO DE DATOS'!A277,"")</f>
        <v/>
      </c>
      <c r="BB37" s="1878"/>
      <c r="BC37" s="1878"/>
      <c r="BD37" s="1878"/>
      <c r="BE37" s="1878"/>
      <c r="BF37" s="1879"/>
      <c r="BG37" s="1882"/>
      <c r="BH37" s="1883"/>
      <c r="BI37" s="1883"/>
      <c r="BJ37" s="1883"/>
      <c r="BK37" s="1884"/>
      <c r="BL37" s="1882" t="str">
        <f>IF('INGRESO DE DATOS'!B277&lt;&gt;"",'INGRESO DE DATOS'!B277,"")</f>
        <v/>
      </c>
      <c r="BM37" s="1883"/>
      <c r="BN37" s="1883"/>
      <c r="BO37" s="1883"/>
      <c r="BP37" s="1883"/>
      <c r="BQ37" s="1884"/>
      <c r="BR37" s="1880" t="str">
        <f>IF('INGRESO DE DATOS'!C277&lt;&gt;"",'INGRESO DE DATOS'!C277,"")</f>
        <v/>
      </c>
      <c r="BS37" s="1875"/>
      <c r="BT37" s="1875"/>
      <c r="BU37" s="1875"/>
      <c r="BV37" s="1875"/>
      <c r="BW37" s="1881"/>
      <c r="BX37" s="1877"/>
      <c r="BY37" s="1878"/>
      <c r="BZ37" s="1878"/>
      <c r="CA37" s="1878"/>
      <c r="CB37" s="1878"/>
      <c r="CC37" s="1878"/>
      <c r="CD37" s="1879"/>
      <c r="CE37" s="1880" t="str">
        <f>IF(BR37="","",BR37)</f>
        <v/>
      </c>
      <c r="CF37" s="1875"/>
      <c r="CG37" s="1875"/>
      <c r="CH37" s="1875"/>
      <c r="CI37" s="1875"/>
      <c r="CJ37" s="1875"/>
      <c r="CK37" s="1881"/>
      <c r="CL37" s="1874" t="str">
        <f>IF(BL37="","",IF(BL37&lt;&gt;0,IF(BL37="N.D","N.D",((BL37*VLOOKUP(CE37,$CZ$14:$DQ$34,10,FALSE))*0.001))))</f>
        <v/>
      </c>
      <c r="CM37" s="1875"/>
      <c r="CN37" s="1875"/>
      <c r="CO37" s="1875"/>
      <c r="CP37" s="1875"/>
      <c r="CQ37" s="1875"/>
      <c r="CR37" s="1876"/>
    </row>
    <row r="38" spans="2:121" s="27" customFormat="1" ht="15.75" customHeight="1" x14ac:dyDescent="0.2">
      <c r="B38" s="1977" t="s">
        <v>53</v>
      </c>
      <c r="C38" s="1978"/>
      <c r="D38" s="1978"/>
      <c r="E38" s="1978"/>
      <c r="F38" s="1978"/>
      <c r="G38" s="1978"/>
      <c r="H38" s="1978"/>
      <c r="I38" s="1978"/>
      <c r="J38" s="1978"/>
      <c r="K38" s="1979"/>
      <c r="L38" s="1990"/>
      <c r="M38" s="1991"/>
      <c r="N38" s="1991"/>
      <c r="O38" s="1991"/>
      <c r="P38" s="1992"/>
      <c r="Q38" s="1993"/>
      <c r="R38" s="1994"/>
      <c r="S38" s="1994"/>
      <c r="T38" s="1994"/>
      <c r="U38" s="1994"/>
      <c r="V38" s="1995"/>
      <c r="W38" s="1880"/>
      <c r="X38" s="1875"/>
      <c r="Y38" s="1875"/>
      <c r="Z38" s="1875"/>
      <c r="AA38" s="1875"/>
      <c r="AB38" s="1881"/>
      <c r="AC38" s="1877"/>
      <c r="AD38" s="1878"/>
      <c r="AE38" s="1878"/>
      <c r="AF38" s="1878"/>
      <c r="AG38" s="1878"/>
      <c r="AH38" s="1878"/>
      <c r="AI38" s="1879"/>
      <c r="AJ38" s="1880"/>
      <c r="AK38" s="1875"/>
      <c r="AL38" s="1875"/>
      <c r="AM38" s="1875"/>
      <c r="AN38" s="1875"/>
      <c r="AO38" s="1875"/>
      <c r="AP38" s="1881"/>
      <c r="AQ38" s="1874"/>
      <c r="AR38" s="1875"/>
      <c r="AS38" s="1875"/>
      <c r="AT38" s="1875"/>
      <c r="AU38" s="1875"/>
      <c r="AV38" s="1876"/>
      <c r="AW38" s="1974">
        <v>43</v>
      </c>
      <c r="AX38" s="1975"/>
      <c r="AY38" s="1975"/>
      <c r="AZ38" s="1976"/>
      <c r="BA38" s="1877" t="str">
        <f>IF('INGRESO DE DATOS'!A278&lt;&gt;"",'INGRESO DE DATOS'!A278,"")</f>
        <v/>
      </c>
      <c r="BB38" s="1878"/>
      <c r="BC38" s="1878"/>
      <c r="BD38" s="1878"/>
      <c r="BE38" s="1878"/>
      <c r="BF38" s="1879"/>
      <c r="BG38" s="1882"/>
      <c r="BH38" s="1883"/>
      <c r="BI38" s="1883"/>
      <c r="BJ38" s="1883"/>
      <c r="BK38" s="1884"/>
      <c r="BL38" s="1882" t="str">
        <f>IF('INGRESO DE DATOS'!B278&lt;&gt;"",'INGRESO DE DATOS'!B278,"")</f>
        <v/>
      </c>
      <c r="BM38" s="1883"/>
      <c r="BN38" s="1883"/>
      <c r="BO38" s="1883"/>
      <c r="BP38" s="1883"/>
      <c r="BQ38" s="1884"/>
      <c r="BR38" s="1880" t="str">
        <f>IF('INGRESO DE DATOS'!C278&lt;&gt;"",'INGRESO DE DATOS'!C278,"")</f>
        <v/>
      </c>
      <c r="BS38" s="1875"/>
      <c r="BT38" s="1875"/>
      <c r="BU38" s="1875"/>
      <c r="BV38" s="1875"/>
      <c r="BW38" s="1881"/>
      <c r="BX38" s="1877"/>
      <c r="BY38" s="1878"/>
      <c r="BZ38" s="1878"/>
      <c r="CA38" s="1878"/>
      <c r="CB38" s="1878"/>
      <c r="CC38" s="1878"/>
      <c r="CD38" s="1879"/>
      <c r="CE38" s="1880" t="str">
        <f>IF(BR38="","",BR38)</f>
        <v/>
      </c>
      <c r="CF38" s="1875"/>
      <c r="CG38" s="1875"/>
      <c r="CH38" s="1875"/>
      <c r="CI38" s="1875"/>
      <c r="CJ38" s="1875"/>
      <c r="CK38" s="1881"/>
      <c r="CL38" s="1874" t="str">
        <f>IF(BL38="","",IF(BL38&lt;&gt;0,IF(BL38="N.D","N.D",((BL38*VLOOKUP(CE38,$CZ$14:$DQ$34,10,FALSE))*0.001))))</f>
        <v/>
      </c>
      <c r="CM38" s="1875"/>
      <c r="CN38" s="1875"/>
      <c r="CO38" s="1875"/>
      <c r="CP38" s="1875"/>
      <c r="CQ38" s="1875"/>
      <c r="CR38" s="1876"/>
    </row>
    <row r="39" spans="2:121" s="27" customFormat="1" ht="15.75" customHeight="1" x14ac:dyDescent="0.2">
      <c r="B39" s="2018">
        <v>22</v>
      </c>
      <c r="C39" s="2019"/>
      <c r="D39" s="2019"/>
      <c r="E39" s="2019"/>
      <c r="F39" s="1981" t="str">
        <f>IF('INGRESO DE DATOS'!A253&lt;&gt;"",'INGRESO DE DATOS'!A253,"")</f>
        <v/>
      </c>
      <c r="G39" s="1982"/>
      <c r="H39" s="1982"/>
      <c r="I39" s="1982"/>
      <c r="J39" s="1982"/>
      <c r="K39" s="1983"/>
      <c r="L39" s="2020"/>
      <c r="M39" s="2021"/>
      <c r="N39" s="2021"/>
      <c r="O39" s="2021"/>
      <c r="P39" s="2022"/>
      <c r="Q39" s="1981" t="str">
        <f>IF('INGRESO DE DATOS'!B253&lt;&gt;"",'INGRESO DE DATOS'!B253,"")</f>
        <v/>
      </c>
      <c r="R39" s="1982"/>
      <c r="S39" s="1982"/>
      <c r="T39" s="1982"/>
      <c r="U39" s="1982"/>
      <c r="V39" s="1983"/>
      <c r="W39" s="1984" t="str">
        <f>IF('INGRESO DE DATOS'!C253&lt;&gt;"",'INGRESO DE DATOS'!C253,"")</f>
        <v/>
      </c>
      <c r="X39" s="1985"/>
      <c r="Y39" s="1985"/>
      <c r="Z39" s="1985"/>
      <c r="AA39" s="1985"/>
      <c r="AB39" s="1986"/>
      <c r="AC39" s="1981"/>
      <c r="AD39" s="1982"/>
      <c r="AE39" s="1982"/>
      <c r="AF39" s="1982"/>
      <c r="AG39" s="1982"/>
      <c r="AH39" s="1982"/>
      <c r="AI39" s="1983"/>
      <c r="AJ39" s="1984" t="str">
        <f>IF(W39="","",W39)</f>
        <v/>
      </c>
      <c r="AK39" s="1985"/>
      <c r="AL39" s="1985"/>
      <c r="AM39" s="1985"/>
      <c r="AN39" s="1985"/>
      <c r="AO39" s="1985"/>
      <c r="AP39" s="1986"/>
      <c r="AQ39" s="2003" t="str">
        <f>IF(Q39="","",IF(Q39&lt;&gt;0,IF(Q39="N.D","N.D",((AJ39*VLOOKUP(Q39,$CZ$14:$DQ$34,10,FALSE))*0.001))))</f>
        <v/>
      </c>
      <c r="AR39" s="1985"/>
      <c r="AS39" s="1985"/>
      <c r="AT39" s="1985"/>
      <c r="AU39" s="1985"/>
      <c r="AV39" s="2004"/>
      <c r="AW39" s="2005">
        <v>44</v>
      </c>
      <c r="AX39" s="2006"/>
      <c r="AY39" s="2006"/>
      <c r="AZ39" s="2006"/>
      <c r="BA39" s="2007" t="str">
        <f>IF('INGRESO DE DATOS'!A279&lt;&gt;"",'INGRESO DE DATOS'!A279,"")</f>
        <v>MUESTRA CONTROL</v>
      </c>
      <c r="BB39" s="2008"/>
      <c r="BC39" s="2008"/>
      <c r="BD39" s="2008"/>
      <c r="BE39" s="2008"/>
      <c r="BF39" s="2009"/>
      <c r="BG39" s="1987"/>
      <c r="BH39" s="1988"/>
      <c r="BI39" s="1988"/>
      <c r="BJ39" s="1988"/>
      <c r="BK39" s="1989"/>
      <c r="BL39" s="1987" t="str">
        <f>IF('INGRESO DE DATOS'!B279&lt;&gt;"",'INGRESO DE DATOS'!B279,"")</f>
        <v/>
      </c>
      <c r="BM39" s="1988"/>
      <c r="BN39" s="1988"/>
      <c r="BO39" s="1988"/>
      <c r="BP39" s="1988"/>
      <c r="BQ39" s="1989"/>
      <c r="BR39" s="1984" t="str">
        <f>IF('INGRESO DE DATOS'!C279&lt;&gt;"",'INGRESO DE DATOS'!C279,"")</f>
        <v/>
      </c>
      <c r="BS39" s="1985"/>
      <c r="BT39" s="1985"/>
      <c r="BU39" s="1985"/>
      <c r="BV39" s="1985"/>
      <c r="BW39" s="1986"/>
      <c r="BX39" s="1981"/>
      <c r="BY39" s="1982"/>
      <c r="BZ39" s="1982"/>
      <c r="CA39" s="1982"/>
      <c r="CB39" s="1982"/>
      <c r="CC39" s="1982"/>
      <c r="CD39" s="1983"/>
      <c r="CE39" s="1984" t="str">
        <f>IF(BR39="","",BR39)</f>
        <v/>
      </c>
      <c r="CF39" s="1985"/>
      <c r="CG39" s="1985"/>
      <c r="CH39" s="1985"/>
      <c r="CI39" s="1985"/>
      <c r="CJ39" s="1985"/>
      <c r="CK39" s="1986"/>
      <c r="CL39" s="2003" t="str">
        <f>IF(BL39="","",IF(BL39&lt;&gt;0,IF(BL39="N.D","N.D",((BL39*VLOOKUP(CE39,$CZ$14:$DQ$34,10,FALSE))*0.001))))</f>
        <v/>
      </c>
      <c r="CM39" s="1985"/>
      <c r="CN39" s="1985"/>
      <c r="CO39" s="1985"/>
      <c r="CP39" s="1985"/>
      <c r="CQ39" s="1985"/>
      <c r="CR39" s="2004"/>
    </row>
    <row r="40" spans="2:121" s="774" customFormat="1" ht="16.5" customHeight="1" x14ac:dyDescent="0.2">
      <c r="B40" s="1996" t="s">
        <v>54</v>
      </c>
      <c r="C40" s="1997"/>
      <c r="D40" s="1997"/>
      <c r="E40" s="1997"/>
      <c r="F40" s="1997"/>
      <c r="G40" s="2000" t="s">
        <v>303</v>
      </c>
      <c r="H40" s="2001"/>
      <c r="I40" s="2001"/>
      <c r="J40" s="2001"/>
      <c r="K40" s="2001"/>
      <c r="L40" s="2001"/>
      <c r="M40" s="2002"/>
      <c r="N40" s="2011" t="s">
        <v>254</v>
      </c>
      <c r="O40" s="2012"/>
      <c r="P40" s="2012"/>
      <c r="Q40" s="2012"/>
      <c r="R40" s="2012"/>
      <c r="S40" s="2012"/>
      <c r="T40" s="2012"/>
      <c r="U40" s="2012"/>
      <c r="V40" s="2012"/>
      <c r="W40" s="2012"/>
      <c r="X40" s="2012"/>
      <c r="Y40" s="2012"/>
      <c r="Z40" s="2012"/>
      <c r="AA40" s="2012"/>
      <c r="AB40" s="2012"/>
      <c r="AC40" s="2013"/>
      <c r="AD40" s="790" t="s">
        <v>55</v>
      </c>
      <c r="AM40" s="2016" t="s">
        <v>351</v>
      </c>
      <c r="AN40" s="2016"/>
      <c r="AO40" s="2016"/>
      <c r="AP40" s="2016"/>
      <c r="AQ40" s="2016"/>
      <c r="AR40" s="2016"/>
      <c r="AS40" s="2016"/>
      <c r="AT40" s="2016"/>
      <c r="AU40" s="2016"/>
      <c r="AV40" s="2016"/>
      <c r="AW40" s="2016"/>
      <c r="AX40" s="2016"/>
      <c r="AY40" s="2016"/>
      <c r="AZ40" s="2016"/>
      <c r="BA40" s="2016"/>
      <c r="BB40" s="2016"/>
      <c r="BC40" s="2016"/>
      <c r="BD40" s="2016"/>
      <c r="BE40" s="2016"/>
      <c r="BF40" s="2016"/>
      <c r="BG40" s="2016"/>
      <c r="BH40" s="2016"/>
      <c r="BI40" s="2016"/>
      <c r="BJ40" s="2016"/>
      <c r="BK40" s="2016"/>
      <c r="BL40" s="2016"/>
      <c r="BM40" s="2016"/>
      <c r="BN40" s="2016"/>
      <c r="BO40" s="2016"/>
      <c r="BP40" s="2016"/>
      <c r="BQ40" s="2016"/>
      <c r="BR40" s="2016"/>
      <c r="BS40" s="2016"/>
      <c r="BT40" s="2016"/>
      <c r="BU40" s="2016"/>
      <c r="BV40" s="2016"/>
      <c r="BW40" s="2016"/>
      <c r="BX40" s="2016"/>
      <c r="BY40" s="2016"/>
      <c r="BZ40" s="2016"/>
      <c r="CA40" s="2016"/>
      <c r="CB40" s="2016"/>
      <c r="CC40" s="2016"/>
      <c r="CD40" s="2016"/>
      <c r="CE40" s="2016"/>
      <c r="CF40" s="2016"/>
      <c r="CG40" s="2016"/>
      <c r="CH40" s="2016"/>
      <c r="CI40" s="2016"/>
      <c r="CJ40" s="2016"/>
      <c r="CK40" s="2016"/>
      <c r="CL40" s="2016"/>
      <c r="CM40" s="2016"/>
      <c r="CN40" s="2016"/>
      <c r="CO40" s="2016"/>
      <c r="CP40" s="2016"/>
      <c r="CQ40" s="2016"/>
      <c r="CR40" s="791"/>
      <c r="CS40" s="792"/>
      <c r="CT40" s="792"/>
      <c r="CU40" s="792"/>
      <c r="CV40" s="792"/>
      <c r="CW40" s="792"/>
      <c r="CX40" s="792"/>
      <c r="CY40" s="792"/>
      <c r="CZ40" s="792"/>
      <c r="DA40" s="792"/>
      <c r="DB40" s="792"/>
      <c r="DC40" s="792"/>
      <c r="DD40" s="792"/>
      <c r="DE40" s="792"/>
      <c r="DF40" s="792"/>
      <c r="DG40" s="792"/>
      <c r="DH40" s="792"/>
      <c r="DI40" s="792"/>
      <c r="DJ40" s="792"/>
      <c r="DK40" s="792"/>
      <c r="DL40" s="792"/>
      <c r="DM40" s="792"/>
      <c r="DN40" s="792"/>
      <c r="DO40" s="792"/>
    </row>
    <row r="41" spans="2:121" s="774" customFormat="1" ht="10.5" customHeight="1" x14ac:dyDescent="0.2">
      <c r="B41" s="1996"/>
      <c r="C41" s="1997"/>
      <c r="D41" s="1997"/>
      <c r="E41" s="1997"/>
      <c r="F41" s="1997"/>
      <c r="G41" s="793"/>
      <c r="H41" s="2010"/>
      <c r="I41" s="2010"/>
      <c r="J41" s="2010"/>
      <c r="K41" s="2010"/>
      <c r="L41" s="2010"/>
      <c r="M41" s="794"/>
      <c r="N41" s="2011"/>
      <c r="O41" s="2012"/>
      <c r="P41" s="2012"/>
      <c r="Q41" s="2012"/>
      <c r="R41" s="2012"/>
      <c r="S41" s="2012"/>
      <c r="T41" s="2012"/>
      <c r="U41" s="2012"/>
      <c r="V41" s="2012"/>
      <c r="W41" s="2012"/>
      <c r="X41" s="2012"/>
      <c r="Y41" s="2012"/>
      <c r="Z41" s="2012"/>
      <c r="AA41" s="2012"/>
      <c r="AB41" s="2012"/>
      <c r="AC41" s="2013"/>
      <c r="AD41" s="659"/>
      <c r="AE41" s="2017"/>
      <c r="AF41" s="2017"/>
      <c r="AG41" s="2017"/>
      <c r="AH41" s="2017"/>
      <c r="AI41" s="2017"/>
      <c r="AJ41" s="2017"/>
      <c r="AK41" s="2017"/>
      <c r="AL41" s="2017"/>
      <c r="AM41" s="2017"/>
      <c r="AN41" s="2017"/>
      <c r="AO41" s="2017"/>
      <c r="AP41" s="2017"/>
      <c r="AQ41" s="2017"/>
      <c r="AR41" s="2017"/>
      <c r="AS41" s="2017"/>
      <c r="AT41" s="2017"/>
      <c r="AU41" s="2017"/>
      <c r="AV41" s="2017"/>
      <c r="AW41" s="2017"/>
      <c r="AX41" s="2017"/>
      <c r="AY41" s="2017"/>
      <c r="AZ41" s="2017"/>
      <c r="BA41" s="2017"/>
      <c r="BB41" s="2017"/>
      <c r="BC41" s="2017"/>
      <c r="BD41" s="2017"/>
      <c r="BE41" s="2017"/>
      <c r="BF41" s="2017"/>
      <c r="BG41" s="2017"/>
      <c r="BH41" s="2017"/>
      <c r="BI41" s="2017"/>
      <c r="BJ41" s="2017"/>
      <c r="BK41" s="2017"/>
      <c r="BL41" s="2017"/>
      <c r="BM41" s="2017"/>
      <c r="BN41" s="2017"/>
      <c r="BO41" s="2017"/>
      <c r="BP41" s="2017"/>
      <c r="BQ41" s="2017"/>
      <c r="BR41" s="2017"/>
      <c r="BS41" s="2017"/>
      <c r="BT41" s="2017"/>
      <c r="BU41" s="2017"/>
      <c r="BV41" s="2017"/>
      <c r="BW41" s="2017"/>
      <c r="BX41" s="2017"/>
      <c r="BY41" s="2017"/>
      <c r="BZ41" s="2017"/>
      <c r="CA41" s="2017"/>
      <c r="CB41" s="2017"/>
      <c r="CC41" s="2017"/>
      <c r="CD41" s="2017"/>
      <c r="CE41" s="2017"/>
      <c r="CF41" s="2017"/>
      <c r="CG41" s="2017"/>
      <c r="CH41" s="2017"/>
      <c r="CI41" s="2017"/>
      <c r="CJ41" s="2017"/>
      <c r="CK41" s="2017"/>
      <c r="CL41" s="2017"/>
      <c r="CM41" s="2017"/>
      <c r="CN41" s="2017"/>
      <c r="CO41" s="2017"/>
      <c r="CP41" s="2017"/>
      <c r="CQ41" s="2017"/>
      <c r="CR41" s="791"/>
      <c r="CS41" s="792"/>
      <c r="CT41" s="792"/>
      <c r="CU41" s="792"/>
      <c r="CV41" s="792"/>
      <c r="CW41" s="792"/>
      <c r="CX41" s="792"/>
      <c r="CY41" s="792"/>
      <c r="CZ41" s="792"/>
      <c r="DA41" s="792"/>
      <c r="DB41" s="792"/>
      <c r="DC41" s="792"/>
      <c r="DD41" s="792"/>
      <c r="DE41" s="792"/>
      <c r="DF41" s="792"/>
      <c r="DG41" s="792"/>
      <c r="DH41" s="792"/>
      <c r="DI41" s="792"/>
      <c r="DJ41" s="792"/>
      <c r="DK41" s="792"/>
      <c r="DL41" s="792"/>
      <c r="DM41" s="792"/>
      <c r="DN41" s="792"/>
      <c r="DO41" s="792"/>
    </row>
    <row r="42" spans="2:121" s="774" customFormat="1" ht="3.75" customHeight="1" x14ac:dyDescent="0.2">
      <c r="B42" s="1998"/>
      <c r="C42" s="1999"/>
      <c r="D42" s="1999"/>
      <c r="E42" s="1999"/>
      <c r="F42" s="1999"/>
      <c r="G42" s="795"/>
      <c r="H42" s="796"/>
      <c r="I42" s="796"/>
      <c r="J42" s="796"/>
      <c r="K42" s="796"/>
      <c r="L42" s="796"/>
      <c r="M42" s="797"/>
      <c r="N42" s="2014"/>
      <c r="O42" s="2010"/>
      <c r="P42" s="2010"/>
      <c r="Q42" s="2010"/>
      <c r="R42" s="2010"/>
      <c r="S42" s="2010"/>
      <c r="T42" s="2010"/>
      <c r="U42" s="2010"/>
      <c r="V42" s="2010"/>
      <c r="W42" s="2010"/>
      <c r="X42" s="2010"/>
      <c r="Y42" s="2010"/>
      <c r="Z42" s="2010"/>
      <c r="AA42" s="2010"/>
      <c r="AB42" s="2010"/>
      <c r="AC42" s="2015"/>
      <c r="AD42" s="660"/>
      <c r="AE42" s="2016"/>
      <c r="AF42" s="2016"/>
      <c r="AG42" s="2016"/>
      <c r="AH42" s="2016"/>
      <c r="AI42" s="2016"/>
      <c r="AJ42" s="2016"/>
      <c r="AK42" s="2016"/>
      <c r="AL42" s="2016"/>
      <c r="AM42" s="2016"/>
      <c r="AN42" s="2016"/>
      <c r="AO42" s="2016"/>
      <c r="AP42" s="2016"/>
      <c r="AQ42" s="2016"/>
      <c r="AR42" s="2016"/>
      <c r="AS42" s="2016"/>
      <c r="AT42" s="2016"/>
      <c r="AU42" s="2016"/>
      <c r="AV42" s="2016"/>
      <c r="AW42" s="2016"/>
      <c r="AX42" s="2016"/>
      <c r="AY42" s="2016"/>
      <c r="AZ42" s="2016"/>
      <c r="BA42" s="2016"/>
      <c r="BB42" s="2016"/>
      <c r="BC42" s="2016"/>
      <c r="BD42" s="2016"/>
      <c r="BE42" s="2016"/>
      <c r="BF42" s="2016"/>
      <c r="BG42" s="2016"/>
      <c r="BH42" s="2016"/>
      <c r="BI42" s="2016"/>
      <c r="BJ42" s="2016"/>
      <c r="BK42" s="2016"/>
      <c r="BL42" s="2016"/>
      <c r="BM42" s="2016"/>
      <c r="BN42" s="2016"/>
      <c r="BO42" s="2016"/>
      <c r="BP42" s="2016"/>
      <c r="BQ42" s="2016"/>
      <c r="BR42" s="2016"/>
      <c r="BS42" s="2016"/>
      <c r="BT42" s="2016"/>
      <c r="BU42" s="2016"/>
      <c r="BV42" s="2016"/>
      <c r="BW42" s="2016"/>
      <c r="BX42" s="2016"/>
      <c r="BY42" s="2016"/>
      <c r="BZ42" s="2016"/>
      <c r="CA42" s="2016"/>
      <c r="CB42" s="2016"/>
      <c r="CC42" s="2016"/>
      <c r="CD42" s="2016"/>
      <c r="CE42" s="2016"/>
      <c r="CF42" s="2016"/>
      <c r="CG42" s="2016"/>
      <c r="CH42" s="2016"/>
      <c r="CI42" s="2016"/>
      <c r="CJ42" s="2016"/>
      <c r="CK42" s="2016"/>
      <c r="CL42" s="2016"/>
      <c r="CM42" s="2016"/>
      <c r="CN42" s="2016"/>
      <c r="CO42" s="2016"/>
      <c r="CP42" s="2016"/>
      <c r="CQ42" s="2016"/>
      <c r="CR42" s="791"/>
      <c r="CS42" s="792"/>
      <c r="CT42" s="792"/>
      <c r="CU42" s="792"/>
      <c r="CV42" s="792"/>
      <c r="CW42" s="792"/>
      <c r="CX42" s="792"/>
      <c r="CY42" s="792"/>
      <c r="CZ42" s="792"/>
      <c r="DA42" s="792"/>
      <c r="DB42" s="792"/>
      <c r="DC42" s="792"/>
      <c r="DD42" s="792"/>
      <c r="DE42" s="792"/>
      <c r="DF42" s="792"/>
      <c r="DG42" s="792"/>
      <c r="DH42" s="792"/>
      <c r="DI42" s="792"/>
      <c r="DJ42" s="792"/>
      <c r="DK42" s="792"/>
      <c r="DL42" s="792"/>
      <c r="DM42" s="792"/>
      <c r="DN42" s="792"/>
      <c r="DO42" s="792"/>
    </row>
    <row r="43" spans="2:121" s="774" customFormat="1" ht="16.5" customHeight="1" x14ac:dyDescent="0.2">
      <c r="B43" s="2023" t="s">
        <v>56</v>
      </c>
      <c r="C43" s="2024"/>
      <c r="D43" s="2024"/>
      <c r="E43" s="2024"/>
      <c r="F43" s="2024"/>
      <c r="G43" s="2025"/>
      <c r="H43" s="2025"/>
      <c r="I43" s="2025"/>
      <c r="J43" s="2025"/>
      <c r="K43" s="2025"/>
      <c r="L43" s="2025"/>
      <c r="M43" s="2026"/>
      <c r="N43" s="2038" t="s">
        <v>255</v>
      </c>
      <c r="O43" s="2039"/>
      <c r="P43" s="2039"/>
      <c r="Q43" s="2039"/>
      <c r="R43" s="2039"/>
      <c r="S43" s="2039"/>
      <c r="T43" s="2039"/>
      <c r="U43" s="2040"/>
      <c r="V43" s="1902" t="str">
        <f>IF('INGRESO DE DATOS'!E243&lt;&gt;"",'INGRESO DE DATOS'!E243,"")</f>
        <v/>
      </c>
      <c r="W43" s="1903"/>
      <c r="X43" s="1903"/>
      <c r="Y43" s="1903"/>
      <c r="Z43" s="1903"/>
      <c r="AA43" s="1903"/>
      <c r="AB43" s="1903"/>
      <c r="AC43" s="2041"/>
      <c r="AD43" s="661"/>
      <c r="AE43" s="2042"/>
      <c r="AF43" s="2042"/>
      <c r="AG43" s="2042"/>
      <c r="AH43" s="2042"/>
      <c r="AI43" s="2042"/>
      <c r="AJ43" s="2042"/>
      <c r="AK43" s="2042"/>
      <c r="AL43" s="2042"/>
      <c r="AM43" s="2042"/>
      <c r="AN43" s="2042"/>
      <c r="AO43" s="2042"/>
      <c r="AP43" s="2042"/>
      <c r="AQ43" s="2042"/>
      <c r="AR43" s="2042"/>
      <c r="AS43" s="2042"/>
      <c r="AT43" s="2042"/>
      <c r="AU43" s="2042"/>
      <c r="AV43" s="2042"/>
      <c r="AW43" s="2042"/>
      <c r="AX43" s="2042"/>
      <c r="AY43" s="2042"/>
      <c r="AZ43" s="2042"/>
      <c r="BA43" s="2042"/>
      <c r="BB43" s="2042"/>
      <c r="BC43" s="2042"/>
      <c r="BD43" s="2042"/>
      <c r="BE43" s="2042"/>
      <c r="BF43" s="2042"/>
      <c r="BG43" s="2042"/>
      <c r="BH43" s="2042"/>
      <c r="BI43" s="2042"/>
      <c r="BJ43" s="2042"/>
      <c r="BK43" s="2042"/>
      <c r="BL43" s="2042"/>
      <c r="BM43" s="2042"/>
      <c r="BN43" s="2042"/>
      <c r="BO43" s="2042"/>
      <c r="BP43" s="2042"/>
      <c r="BQ43" s="2042"/>
      <c r="BR43" s="2042"/>
      <c r="BS43" s="2042"/>
      <c r="BT43" s="2042"/>
      <c r="BU43" s="2042"/>
      <c r="BV43" s="2042"/>
      <c r="BW43" s="2042"/>
      <c r="BX43" s="2042"/>
      <c r="BY43" s="2042"/>
      <c r="BZ43" s="2042"/>
      <c r="CA43" s="2042"/>
      <c r="CB43" s="2042"/>
      <c r="CC43" s="2042"/>
      <c r="CD43" s="2042"/>
      <c r="CE43" s="2042"/>
      <c r="CF43" s="2042"/>
      <c r="CG43" s="2042"/>
      <c r="CH43" s="2042"/>
      <c r="CI43" s="2042"/>
      <c r="CJ43" s="2042"/>
      <c r="CK43" s="2042"/>
      <c r="CL43" s="2042"/>
      <c r="CM43" s="2042"/>
      <c r="CN43" s="2042"/>
      <c r="CO43" s="2042"/>
      <c r="CP43" s="2042"/>
      <c r="CQ43" s="2042"/>
      <c r="CR43" s="778"/>
    </row>
    <row r="44" spans="2:121" s="774" customFormat="1" ht="16.5" customHeight="1" x14ac:dyDescent="0.2">
      <c r="B44" s="2032" t="s">
        <v>57</v>
      </c>
      <c r="C44" s="2033"/>
      <c r="D44" s="2033"/>
      <c r="E44" s="2033"/>
      <c r="F44" s="2033"/>
      <c r="G44" s="2035"/>
      <c r="H44" s="2035"/>
      <c r="I44" s="2035"/>
      <c r="J44" s="2035"/>
      <c r="K44" s="2035"/>
      <c r="L44" s="2035"/>
      <c r="M44" s="2036"/>
      <c r="N44" s="2027" t="s">
        <v>259</v>
      </c>
      <c r="O44" s="2028"/>
      <c r="P44" s="2028"/>
      <c r="Q44" s="2028"/>
      <c r="R44" s="2028"/>
      <c r="S44" s="2028"/>
      <c r="T44" s="2028"/>
      <c r="U44" s="2029"/>
      <c r="V44" s="1877" t="str">
        <f>IF('INGRESO DE DATOS'!E247&lt;&gt;"",'INGRESO DE DATOS'!E247,"")</f>
        <v/>
      </c>
      <c r="W44" s="1878"/>
      <c r="X44" s="1878"/>
      <c r="Y44" s="1878"/>
      <c r="Z44" s="1878"/>
      <c r="AA44" s="1878"/>
      <c r="AB44" s="1878"/>
      <c r="AC44" s="2030"/>
      <c r="AD44" s="702"/>
      <c r="AE44" s="2031"/>
      <c r="AF44" s="2031"/>
      <c r="AG44" s="2031"/>
      <c r="AH44" s="2031"/>
      <c r="AI44" s="2031"/>
      <c r="AJ44" s="2031"/>
      <c r="AK44" s="2031"/>
      <c r="AL44" s="2031"/>
      <c r="AM44" s="2031"/>
      <c r="AN44" s="2031"/>
      <c r="AO44" s="2031"/>
      <c r="AP44" s="2031"/>
      <c r="AQ44" s="2031"/>
      <c r="AR44" s="2031"/>
      <c r="AS44" s="2031"/>
      <c r="AT44" s="2031"/>
      <c r="AU44" s="2031"/>
      <c r="AV44" s="2031"/>
      <c r="AW44" s="2031"/>
      <c r="AX44" s="2031"/>
      <c r="AY44" s="2031"/>
      <c r="AZ44" s="2031"/>
      <c r="BA44" s="2031"/>
      <c r="BB44" s="2031"/>
      <c r="BC44" s="2031"/>
      <c r="BD44" s="2031"/>
      <c r="BE44" s="2031"/>
      <c r="BF44" s="2031"/>
      <c r="BG44" s="2031"/>
      <c r="BH44" s="2031"/>
      <c r="BI44" s="2031"/>
      <c r="BJ44" s="2031"/>
      <c r="BK44" s="2031"/>
      <c r="BL44" s="2031"/>
      <c r="BM44" s="2031"/>
      <c r="BN44" s="2031"/>
      <c r="BO44" s="2031"/>
      <c r="BP44" s="2031"/>
      <c r="BQ44" s="2031"/>
      <c r="BR44" s="2031"/>
      <c r="BS44" s="2031"/>
      <c r="BT44" s="2031"/>
      <c r="BU44" s="2031"/>
      <c r="BV44" s="2031"/>
      <c r="BW44" s="2031"/>
      <c r="BX44" s="2031"/>
      <c r="BY44" s="2031"/>
      <c r="BZ44" s="2031"/>
      <c r="CA44" s="2031"/>
      <c r="CB44" s="2031"/>
      <c r="CC44" s="2031"/>
      <c r="CD44" s="2031"/>
      <c r="CE44" s="2031"/>
      <c r="CF44" s="2031"/>
      <c r="CG44" s="2031"/>
      <c r="CH44" s="2031"/>
      <c r="CI44" s="2031"/>
      <c r="CJ44" s="2031"/>
      <c r="CK44" s="2031"/>
      <c r="CL44" s="2031"/>
      <c r="CM44" s="2031"/>
      <c r="CN44" s="2031"/>
      <c r="CO44" s="2031"/>
      <c r="CP44" s="2031"/>
      <c r="CQ44" s="2031"/>
      <c r="CR44" s="798"/>
    </row>
    <row r="45" spans="2:121" s="774" customFormat="1" ht="16.5" customHeight="1" x14ac:dyDescent="0.2">
      <c r="B45" s="2032" t="s">
        <v>58</v>
      </c>
      <c r="C45" s="2033"/>
      <c r="D45" s="2033"/>
      <c r="E45" s="2033"/>
      <c r="F45" s="2033"/>
      <c r="G45" s="2035"/>
      <c r="H45" s="2035"/>
      <c r="I45" s="2035"/>
      <c r="J45" s="2035"/>
      <c r="K45" s="2035"/>
      <c r="L45" s="2035"/>
      <c r="M45" s="2036"/>
      <c r="N45" s="2027" t="s">
        <v>256</v>
      </c>
      <c r="O45" s="2028"/>
      <c r="P45" s="2028"/>
      <c r="Q45" s="2028"/>
      <c r="R45" s="2028"/>
      <c r="S45" s="2028"/>
      <c r="T45" s="2028"/>
      <c r="U45" s="2029"/>
      <c r="V45" s="1877" t="str">
        <f>IF('INGRESO DE DATOS'!E251&lt;&gt;"",'INGRESO DE DATOS'!E251,"")</f>
        <v/>
      </c>
      <c r="W45" s="1878"/>
      <c r="X45" s="1878"/>
      <c r="Y45" s="1878"/>
      <c r="Z45" s="1878"/>
      <c r="AA45" s="1878"/>
      <c r="AB45" s="1878"/>
      <c r="AC45" s="2030"/>
      <c r="AD45" s="799" t="s">
        <v>59</v>
      </c>
      <c r="AE45" s="799"/>
      <c r="AF45" s="799"/>
      <c r="AG45" s="799"/>
      <c r="AH45" s="799"/>
      <c r="AI45" s="2055" t="str">
        <f>IF('INGRESO DE DATOS'!C280&lt;&gt;"",'INGRESO DE DATOS'!C280,"")</f>
        <v/>
      </c>
      <c r="AJ45" s="2055"/>
      <c r="AK45" s="2055"/>
      <c r="AL45" s="2055"/>
      <c r="AM45" s="2055"/>
      <c r="AN45" s="2055"/>
      <c r="AO45" s="2055"/>
      <c r="AP45" s="2055"/>
      <c r="AQ45" s="2055"/>
      <c r="AR45" s="2055"/>
      <c r="AS45" s="2055"/>
      <c r="AT45" s="2055"/>
      <c r="AU45" s="2055"/>
      <c r="AV45" s="2055"/>
      <c r="AW45" s="2055"/>
      <c r="AX45" s="2055"/>
      <c r="AY45" s="2055"/>
      <c r="AZ45" s="2055"/>
      <c r="BA45" s="2055"/>
      <c r="BB45" s="2055"/>
      <c r="BC45" s="2055"/>
      <c r="BD45" s="2055"/>
      <c r="BE45" s="2055"/>
      <c r="BF45" s="2055"/>
      <c r="BG45" s="2055"/>
      <c r="BH45" s="2055"/>
      <c r="BI45" s="2055"/>
      <c r="BJ45" s="2055"/>
      <c r="BK45" s="2055"/>
      <c r="BL45" s="2055"/>
      <c r="BM45" s="2055"/>
      <c r="BN45" s="2055"/>
      <c r="BO45" s="2055"/>
      <c r="BP45" s="2055"/>
      <c r="BQ45" s="2055"/>
      <c r="BR45" s="2055"/>
      <c r="BS45" s="2055"/>
      <c r="BT45" s="2055"/>
      <c r="BU45" s="2055"/>
      <c r="BV45" s="2055"/>
      <c r="BW45" s="2055"/>
      <c r="BX45" s="2055"/>
      <c r="BY45" s="2055"/>
      <c r="BZ45" s="2055"/>
      <c r="CA45" s="2055"/>
      <c r="CB45" s="2055"/>
      <c r="CC45" s="2055"/>
      <c r="CD45" s="2055"/>
      <c r="CE45" s="2055"/>
      <c r="CF45" s="2055"/>
      <c r="CG45" s="2055"/>
      <c r="CH45" s="2055"/>
      <c r="CI45" s="2055"/>
      <c r="CJ45" s="2055"/>
      <c r="CK45" s="2055"/>
      <c r="CL45" s="2055"/>
      <c r="CM45" s="2055"/>
      <c r="CN45" s="2055"/>
      <c r="CO45" s="2055"/>
      <c r="CP45" s="2055"/>
      <c r="CQ45" s="2055"/>
      <c r="CR45" s="800"/>
    </row>
    <row r="46" spans="2:121" s="774" customFormat="1" ht="16.5" customHeight="1" x14ac:dyDescent="0.2">
      <c r="B46" s="2032" t="s">
        <v>60</v>
      </c>
      <c r="C46" s="2033"/>
      <c r="D46" s="2033"/>
      <c r="E46" s="2033"/>
      <c r="F46" s="2033"/>
      <c r="G46" s="1873"/>
      <c r="H46" s="1873"/>
      <c r="I46" s="1873"/>
      <c r="J46" s="1873"/>
      <c r="K46" s="1873"/>
      <c r="L46" s="1873"/>
      <c r="M46" s="2034"/>
      <c r="N46" s="2056" t="s">
        <v>304</v>
      </c>
      <c r="O46" s="2057"/>
      <c r="P46" s="2057"/>
      <c r="Q46" s="2057"/>
      <c r="R46" s="2057"/>
      <c r="S46" s="2057"/>
      <c r="T46" s="2057"/>
      <c r="U46" s="2058"/>
      <c r="V46" s="1993" t="str">
        <f>IF('INGRESO DE DATOS'!E255&lt;&gt;"",'INGRESO DE DATOS'!E255,"")</f>
        <v/>
      </c>
      <c r="W46" s="1994"/>
      <c r="X46" s="1994"/>
      <c r="Y46" s="1994"/>
      <c r="Z46" s="1994"/>
      <c r="AA46" s="1994"/>
      <c r="AB46" s="1994"/>
      <c r="AC46" s="2065"/>
      <c r="AD46" s="773"/>
      <c r="AE46" s="776"/>
      <c r="AF46" s="776"/>
      <c r="AG46" s="776"/>
      <c r="AH46" s="776"/>
      <c r="AI46" s="2037" t="s">
        <v>8</v>
      </c>
      <c r="AJ46" s="2037"/>
      <c r="AK46" s="2037"/>
      <c r="AL46" s="2037"/>
      <c r="AM46" s="2037"/>
      <c r="AN46" s="2037"/>
      <c r="AO46" s="2037"/>
      <c r="AP46" s="2037"/>
      <c r="AQ46" s="2037"/>
      <c r="AR46" s="2037"/>
      <c r="AS46" s="2037"/>
      <c r="AT46" s="2037"/>
      <c r="AU46" s="2037"/>
      <c r="AV46" s="2037"/>
      <c r="AW46" s="2037"/>
      <c r="AX46" s="2037"/>
      <c r="AY46" s="2037"/>
      <c r="AZ46" s="2037"/>
      <c r="BA46" s="2037"/>
      <c r="BB46" s="2037"/>
      <c r="BC46" s="2037"/>
      <c r="BD46" s="2037"/>
      <c r="BE46" s="2037"/>
      <c r="BF46" s="2037"/>
      <c r="BG46" s="2037"/>
      <c r="BH46" s="2037"/>
      <c r="BI46" s="2037"/>
      <c r="BJ46" s="2037"/>
      <c r="BK46" s="2037"/>
      <c r="BL46" s="2037"/>
      <c r="BM46" s="2037"/>
      <c r="BN46" s="2037"/>
      <c r="BO46" s="2037"/>
      <c r="BP46" s="2037"/>
      <c r="BQ46" s="2037"/>
      <c r="BR46" s="2037"/>
      <c r="BS46" s="2037"/>
      <c r="BT46" s="2037"/>
      <c r="BU46" s="2037"/>
      <c r="BV46" s="2037"/>
      <c r="BW46" s="2037"/>
      <c r="BX46" s="2037"/>
      <c r="BY46" s="2037"/>
      <c r="BZ46" s="2037"/>
      <c r="CA46" s="2037"/>
      <c r="CB46" s="2037"/>
      <c r="CC46" s="2037"/>
      <c r="CD46" s="2037"/>
      <c r="CE46" s="2037"/>
      <c r="CF46" s="2037"/>
      <c r="CG46" s="2037"/>
      <c r="CH46" s="2037"/>
      <c r="CI46" s="2037"/>
      <c r="CJ46" s="2037"/>
      <c r="CK46" s="2037"/>
      <c r="CL46" s="2037"/>
      <c r="CM46" s="2037"/>
      <c r="CN46" s="2037"/>
      <c r="CO46" s="2037"/>
      <c r="CP46" s="2037"/>
      <c r="CQ46" s="2037"/>
      <c r="CR46" s="778"/>
    </row>
    <row r="47" spans="2:121" s="774" customFormat="1" ht="11.25" customHeight="1" x14ac:dyDescent="0.2">
      <c r="B47" s="2047" t="s">
        <v>70</v>
      </c>
      <c r="C47" s="2048"/>
      <c r="D47" s="2048"/>
      <c r="E47" s="2048"/>
      <c r="F47" s="2048"/>
      <c r="G47" s="2051"/>
      <c r="H47" s="2051"/>
      <c r="I47" s="2051"/>
      <c r="J47" s="2051"/>
      <c r="K47" s="2051"/>
      <c r="L47" s="2051"/>
      <c r="M47" s="2052"/>
      <c r="N47" s="2059"/>
      <c r="O47" s="2060"/>
      <c r="P47" s="2060"/>
      <c r="Q47" s="2060"/>
      <c r="R47" s="2060"/>
      <c r="S47" s="2060"/>
      <c r="T47" s="2060"/>
      <c r="U47" s="2061"/>
      <c r="V47" s="2066"/>
      <c r="W47" s="2067"/>
      <c r="X47" s="2067"/>
      <c r="Y47" s="2067"/>
      <c r="Z47" s="2067"/>
      <c r="AA47" s="2067"/>
      <c r="AB47" s="2067"/>
      <c r="AC47" s="2068"/>
      <c r="AD47" s="801" t="s">
        <v>61</v>
      </c>
      <c r="AE47" s="802"/>
      <c r="AF47" s="802"/>
      <c r="AG47" s="802"/>
      <c r="AH47" s="802"/>
      <c r="AI47" s="2072"/>
      <c r="AJ47" s="2072"/>
      <c r="AK47" s="2072"/>
      <c r="AL47" s="2072"/>
      <c r="AM47" s="2072"/>
      <c r="AN47" s="2072"/>
      <c r="AO47" s="2072"/>
      <c r="AP47" s="2072"/>
      <c r="AQ47" s="2072"/>
      <c r="AR47" s="2072"/>
      <c r="AS47" s="2072"/>
      <c r="AT47" s="2072"/>
      <c r="AU47" s="2072"/>
      <c r="AV47" s="2072"/>
      <c r="AW47" s="2072"/>
      <c r="AX47" s="2072"/>
      <c r="AY47" s="2072"/>
      <c r="AZ47" s="2072"/>
      <c r="BA47" s="2072"/>
      <c r="BB47" s="2072"/>
      <c r="BC47" s="2072"/>
      <c r="BD47" s="2072"/>
      <c r="BE47" s="2072"/>
      <c r="BF47" s="2072"/>
      <c r="BG47" s="2072"/>
      <c r="BH47" s="2072"/>
      <c r="BI47" s="2072"/>
      <c r="BJ47" s="2072"/>
      <c r="BK47" s="2072"/>
      <c r="BL47" s="2072"/>
      <c r="BM47" s="2072"/>
      <c r="BN47" s="2072"/>
      <c r="BO47" s="2072"/>
      <c r="BP47" s="2072"/>
      <c r="BQ47" s="2072"/>
      <c r="BR47" s="2072"/>
      <c r="BS47" s="2072"/>
      <c r="BT47" s="2072"/>
      <c r="BU47" s="2072"/>
      <c r="BV47" s="2072"/>
      <c r="BW47" s="2072"/>
      <c r="BX47" s="2072"/>
      <c r="BY47" s="2072"/>
      <c r="BZ47" s="2072"/>
      <c r="CA47" s="2072"/>
      <c r="CB47" s="2072"/>
      <c r="CC47" s="2072"/>
      <c r="CD47" s="2072"/>
      <c r="CE47" s="2072"/>
      <c r="CF47" s="2072"/>
      <c r="CG47" s="2072"/>
      <c r="CH47" s="2072"/>
      <c r="CI47" s="2072"/>
      <c r="CJ47" s="2072"/>
      <c r="CK47" s="2072"/>
      <c r="CL47" s="2072"/>
      <c r="CM47" s="2072"/>
      <c r="CN47" s="2072"/>
      <c r="CO47" s="2072"/>
      <c r="CP47" s="2072"/>
      <c r="CQ47" s="2072"/>
      <c r="CR47" s="800"/>
    </row>
    <row r="48" spans="2:121" s="774" customFormat="1" ht="10.5" customHeight="1" x14ac:dyDescent="0.2">
      <c r="B48" s="2049"/>
      <c r="C48" s="2050"/>
      <c r="D48" s="2050"/>
      <c r="E48" s="2050"/>
      <c r="F48" s="2050"/>
      <c r="G48" s="2053"/>
      <c r="H48" s="2053"/>
      <c r="I48" s="2053"/>
      <c r="J48" s="2053"/>
      <c r="K48" s="2053"/>
      <c r="L48" s="2053"/>
      <c r="M48" s="2054"/>
      <c r="N48" s="2062"/>
      <c r="O48" s="2063"/>
      <c r="P48" s="2063"/>
      <c r="Q48" s="2063"/>
      <c r="R48" s="2063"/>
      <c r="S48" s="2063"/>
      <c r="T48" s="2063"/>
      <c r="U48" s="2064"/>
      <c r="V48" s="2069"/>
      <c r="W48" s="2070"/>
      <c r="X48" s="2070"/>
      <c r="Y48" s="2070"/>
      <c r="Z48" s="2070"/>
      <c r="AA48" s="2070"/>
      <c r="AB48" s="2070"/>
      <c r="AC48" s="2071"/>
      <c r="AD48" s="702"/>
      <c r="AE48" s="803"/>
      <c r="AF48" s="803"/>
      <c r="AG48" s="803"/>
      <c r="AH48" s="803"/>
      <c r="AI48" s="2037" t="s">
        <v>8</v>
      </c>
      <c r="AJ48" s="2037"/>
      <c r="AK48" s="2037"/>
      <c r="AL48" s="2037"/>
      <c r="AM48" s="2037"/>
      <c r="AN48" s="2037"/>
      <c r="AO48" s="2037"/>
      <c r="AP48" s="2037"/>
      <c r="AQ48" s="2037"/>
      <c r="AR48" s="2037"/>
      <c r="AS48" s="2037"/>
      <c r="AT48" s="2037"/>
      <c r="AU48" s="2037"/>
      <c r="AV48" s="2037"/>
      <c r="AW48" s="2037"/>
      <c r="AX48" s="2037"/>
      <c r="AY48" s="2037"/>
      <c r="AZ48" s="2037"/>
      <c r="BA48" s="2037"/>
      <c r="BB48" s="2037"/>
      <c r="BC48" s="2037"/>
      <c r="BD48" s="2037"/>
      <c r="BE48" s="2037"/>
      <c r="BF48" s="2037"/>
      <c r="BG48" s="2037"/>
      <c r="BH48" s="2037"/>
      <c r="BI48" s="2037"/>
      <c r="BJ48" s="2037"/>
      <c r="BK48" s="2037"/>
      <c r="BL48" s="2037"/>
      <c r="BM48" s="2037"/>
      <c r="BN48" s="2037"/>
      <c r="BO48" s="2037"/>
      <c r="BP48" s="2037"/>
      <c r="BQ48" s="2037"/>
      <c r="BR48" s="2037"/>
      <c r="BS48" s="2037"/>
      <c r="BT48" s="2037"/>
      <c r="BU48" s="2037"/>
      <c r="BV48" s="2037"/>
      <c r="BW48" s="2037"/>
      <c r="BX48" s="2037"/>
      <c r="BY48" s="2037"/>
      <c r="BZ48" s="2037"/>
      <c r="CA48" s="2037"/>
      <c r="CB48" s="2037"/>
      <c r="CC48" s="2037"/>
      <c r="CD48" s="2037"/>
      <c r="CE48" s="2037"/>
      <c r="CF48" s="2037"/>
      <c r="CG48" s="2037"/>
      <c r="CH48" s="2037"/>
      <c r="CI48" s="2037"/>
      <c r="CJ48" s="2037"/>
      <c r="CK48" s="2037"/>
      <c r="CL48" s="2037"/>
      <c r="CM48" s="2037"/>
      <c r="CN48" s="2037"/>
      <c r="CO48" s="2037"/>
      <c r="CP48" s="2037"/>
      <c r="CQ48" s="2037"/>
      <c r="CR48" s="804"/>
    </row>
    <row r="49" spans="2:96" s="774" customFormat="1" ht="9.75" customHeight="1" x14ac:dyDescent="0.2">
      <c r="B49" s="2043" t="s">
        <v>290</v>
      </c>
      <c r="C49" s="2043"/>
      <c r="D49" s="2043"/>
      <c r="E49" s="2043"/>
      <c r="F49" s="2043"/>
      <c r="G49" s="2043"/>
      <c r="H49" s="2043"/>
      <c r="I49" s="2043"/>
      <c r="J49" s="2043"/>
      <c r="K49" s="2043"/>
      <c r="L49" s="2043"/>
      <c r="M49" s="2043"/>
      <c r="N49" s="2044"/>
      <c r="O49" s="2044"/>
      <c r="P49" s="2044"/>
      <c r="Q49" s="2044"/>
      <c r="R49" s="2044"/>
      <c r="S49" s="2044"/>
      <c r="T49" s="2044"/>
      <c r="U49" s="2044"/>
      <c r="V49" s="2044"/>
      <c r="CL49" s="2045" t="s">
        <v>305</v>
      </c>
      <c r="CM49" s="2045"/>
      <c r="CN49" s="2045"/>
      <c r="CO49" s="2045"/>
      <c r="CP49" s="2045"/>
      <c r="CQ49" s="2045"/>
      <c r="CR49" s="2046"/>
    </row>
    <row r="50" spans="2:96" s="774" customFormat="1" ht="12" x14ac:dyDescent="0.2"/>
    <row r="51" spans="2:96" s="27" customFormat="1" x14ac:dyDescent="0.2"/>
    <row r="52" spans="2:96" s="27" customFormat="1" x14ac:dyDescent="0.2">
      <c r="U52" s="805"/>
    </row>
  </sheetData>
  <sheetProtection password="C46C" sheet="1" objects="1" scenarios="1"/>
  <mergeCells count="545">
    <mergeCell ref="B49:V49"/>
    <mergeCell ref="CL49:CR49"/>
    <mergeCell ref="B47:F48"/>
    <mergeCell ref="G47:M48"/>
    <mergeCell ref="B44:F44"/>
    <mergeCell ref="G44:M44"/>
    <mergeCell ref="V45:AC45"/>
    <mergeCell ref="AI45:CQ45"/>
    <mergeCell ref="N46:U48"/>
    <mergeCell ref="V46:AC48"/>
    <mergeCell ref="AI47:CQ47"/>
    <mergeCell ref="AI48:CQ48"/>
    <mergeCell ref="B43:F43"/>
    <mergeCell ref="G43:M43"/>
    <mergeCell ref="N44:U44"/>
    <mergeCell ref="V44:AC44"/>
    <mergeCell ref="AE44:CQ44"/>
    <mergeCell ref="B46:F46"/>
    <mergeCell ref="G46:M46"/>
    <mergeCell ref="B45:F45"/>
    <mergeCell ref="G45:M45"/>
    <mergeCell ref="N45:U45"/>
    <mergeCell ref="AI46:CQ46"/>
    <mergeCell ref="N43:U43"/>
    <mergeCell ref="V43:AC43"/>
    <mergeCell ref="AE43:CQ43"/>
    <mergeCell ref="CL37:CR37"/>
    <mergeCell ref="B38:K38"/>
    <mergeCell ref="L38:P38"/>
    <mergeCell ref="Q38:V38"/>
    <mergeCell ref="W38:AB38"/>
    <mergeCell ref="B40:F42"/>
    <mergeCell ref="G40:M40"/>
    <mergeCell ref="AQ39:AV39"/>
    <mergeCell ref="AW39:AZ39"/>
    <mergeCell ref="BA39:BF39"/>
    <mergeCell ref="H41:L41"/>
    <mergeCell ref="BX39:CD39"/>
    <mergeCell ref="CE39:CK39"/>
    <mergeCell ref="CL39:CR39"/>
    <mergeCell ref="BL39:BQ39"/>
    <mergeCell ref="BR39:BW39"/>
    <mergeCell ref="N40:AC42"/>
    <mergeCell ref="AM40:CQ40"/>
    <mergeCell ref="AE41:CQ42"/>
    <mergeCell ref="CL38:CR38"/>
    <mergeCell ref="AJ39:AP39"/>
    <mergeCell ref="B39:E39"/>
    <mergeCell ref="F39:K39"/>
    <mergeCell ref="L39:P39"/>
    <mergeCell ref="Q39:V39"/>
    <mergeCell ref="W39:AB39"/>
    <mergeCell ref="AC39:AI39"/>
    <mergeCell ref="AQ38:AV38"/>
    <mergeCell ref="AW38:AZ38"/>
    <mergeCell ref="BA38:BF38"/>
    <mergeCell ref="BG38:BK38"/>
    <mergeCell ref="BL38:BQ38"/>
    <mergeCell ref="BR38:BW38"/>
    <mergeCell ref="BG39:BK39"/>
    <mergeCell ref="BR37:BW37"/>
    <mergeCell ref="BX37:CD37"/>
    <mergeCell ref="CE37:CK37"/>
    <mergeCell ref="BL36:BQ36"/>
    <mergeCell ref="BR36:BW36"/>
    <mergeCell ref="W37:AB37"/>
    <mergeCell ref="AC37:AI37"/>
    <mergeCell ref="BX38:CD38"/>
    <mergeCell ref="CE38:CK38"/>
    <mergeCell ref="AC38:AI38"/>
    <mergeCell ref="AJ38:AP38"/>
    <mergeCell ref="AJ37:AP37"/>
    <mergeCell ref="AQ37:AV37"/>
    <mergeCell ref="AW37:AZ37"/>
    <mergeCell ref="BA37:BF37"/>
    <mergeCell ref="BG37:BK37"/>
    <mergeCell ref="BL37:BQ37"/>
    <mergeCell ref="B37:E37"/>
    <mergeCell ref="F37:K37"/>
    <mergeCell ref="L37:P37"/>
    <mergeCell ref="Q37:V37"/>
    <mergeCell ref="B34:E34"/>
    <mergeCell ref="F34:K34"/>
    <mergeCell ref="L34:P34"/>
    <mergeCell ref="Q34:V34"/>
    <mergeCell ref="W34:AB34"/>
    <mergeCell ref="AC34:AI34"/>
    <mergeCell ref="AJ34:AP34"/>
    <mergeCell ref="AQ34:AV34"/>
    <mergeCell ref="BG36:BK36"/>
    <mergeCell ref="B36:E36"/>
    <mergeCell ref="F36:K36"/>
    <mergeCell ref="L36:P36"/>
    <mergeCell ref="Q36:V36"/>
    <mergeCell ref="W36:AB36"/>
    <mergeCell ref="AC36:AI36"/>
    <mergeCell ref="AJ36:AP36"/>
    <mergeCell ref="AQ36:AV36"/>
    <mergeCell ref="AW36:BF36"/>
    <mergeCell ref="BA35:BF35"/>
    <mergeCell ref="BG35:BK35"/>
    <mergeCell ref="B35:E35"/>
    <mergeCell ref="F35:K35"/>
    <mergeCell ref="L35:P35"/>
    <mergeCell ref="Q35:V35"/>
    <mergeCell ref="W35:AB35"/>
    <mergeCell ref="AC35:AI35"/>
    <mergeCell ref="AJ35:AP35"/>
    <mergeCell ref="AQ35:AV35"/>
    <mergeCell ref="AW35:AZ35"/>
    <mergeCell ref="CL32:CR32"/>
    <mergeCell ref="B33:E33"/>
    <mergeCell ref="F33:K33"/>
    <mergeCell ref="L33:P33"/>
    <mergeCell ref="Q33:V33"/>
    <mergeCell ref="W33:AB33"/>
    <mergeCell ref="AC33:AI33"/>
    <mergeCell ref="AJ33:AP33"/>
    <mergeCell ref="AQ33:AV33"/>
    <mergeCell ref="AW33:AZ33"/>
    <mergeCell ref="BA32:BF32"/>
    <mergeCell ref="BG32:BK32"/>
    <mergeCell ref="BL32:BQ32"/>
    <mergeCell ref="AQ32:AV32"/>
    <mergeCell ref="AW32:AZ32"/>
    <mergeCell ref="BR32:BW32"/>
    <mergeCell ref="BX32:CD32"/>
    <mergeCell ref="CE32:CK32"/>
    <mergeCell ref="CL33:CR33"/>
    <mergeCell ref="BA33:BF33"/>
    <mergeCell ref="BG33:BK33"/>
    <mergeCell ref="BL33:BQ33"/>
    <mergeCell ref="BR33:BW33"/>
    <mergeCell ref="BX33:CD33"/>
    <mergeCell ref="CE33:CK33"/>
    <mergeCell ref="BA31:BF31"/>
    <mergeCell ref="BG31:BK31"/>
    <mergeCell ref="BL31:BQ31"/>
    <mergeCell ref="BR31:BW31"/>
    <mergeCell ref="BX31:CD31"/>
    <mergeCell ref="B32:K32"/>
    <mergeCell ref="L32:P32"/>
    <mergeCell ref="Q32:V32"/>
    <mergeCell ref="W32:AB32"/>
    <mergeCell ref="AC32:AI32"/>
    <mergeCell ref="AJ32:AP32"/>
    <mergeCell ref="Q30:V30"/>
    <mergeCell ref="W30:AB30"/>
    <mergeCell ref="AC30:AI30"/>
    <mergeCell ref="AJ30:AP30"/>
    <mergeCell ref="CE30:CK30"/>
    <mergeCell ref="CL30:CR30"/>
    <mergeCell ref="B31:E31"/>
    <mergeCell ref="F31:K31"/>
    <mergeCell ref="L31:P31"/>
    <mergeCell ref="Q31:V31"/>
    <mergeCell ref="W31:AB31"/>
    <mergeCell ref="AC31:AI31"/>
    <mergeCell ref="AJ31:AP31"/>
    <mergeCell ref="AQ31:AV31"/>
    <mergeCell ref="BL30:BQ30"/>
    <mergeCell ref="BR30:BW30"/>
    <mergeCell ref="BX30:CD30"/>
    <mergeCell ref="CE31:CK31"/>
    <mergeCell ref="CL31:CR31"/>
    <mergeCell ref="F30:K30"/>
    <mergeCell ref="L30:P30"/>
    <mergeCell ref="B30:E30"/>
    <mergeCell ref="AW31:AZ31"/>
    <mergeCell ref="AQ30:AV30"/>
    <mergeCell ref="AW30:BF30"/>
    <mergeCell ref="BG30:BK30"/>
    <mergeCell ref="BR27:BW27"/>
    <mergeCell ref="CE28:CK28"/>
    <mergeCell ref="BA28:BF28"/>
    <mergeCell ref="BG28:BK28"/>
    <mergeCell ref="BL28:BQ28"/>
    <mergeCell ref="BR28:BW28"/>
    <mergeCell ref="CL28:CR28"/>
    <mergeCell ref="BX29:CD29"/>
    <mergeCell ref="CE29:CK29"/>
    <mergeCell ref="CL29:CR29"/>
    <mergeCell ref="BA29:BF29"/>
    <mergeCell ref="BG29:BK29"/>
    <mergeCell ref="BL29:BQ29"/>
    <mergeCell ref="BR29:BW29"/>
    <mergeCell ref="BX28:CD28"/>
    <mergeCell ref="B29:E29"/>
    <mergeCell ref="F29:K29"/>
    <mergeCell ref="L29:P29"/>
    <mergeCell ref="Q29:V29"/>
    <mergeCell ref="W29:AB29"/>
    <mergeCell ref="AC29:AI29"/>
    <mergeCell ref="AJ29:AP29"/>
    <mergeCell ref="AQ28:AV28"/>
    <mergeCell ref="AW28:AZ28"/>
    <mergeCell ref="B28:E28"/>
    <mergeCell ref="AQ29:AV29"/>
    <mergeCell ref="AW29:AZ29"/>
    <mergeCell ref="L28:P28"/>
    <mergeCell ref="Q28:V28"/>
    <mergeCell ref="W28:AB28"/>
    <mergeCell ref="AC28:AI28"/>
    <mergeCell ref="AJ28:AP28"/>
    <mergeCell ref="F28:K28"/>
    <mergeCell ref="BX26:CD26"/>
    <mergeCell ref="CE26:CK26"/>
    <mergeCell ref="AQ27:AV27"/>
    <mergeCell ref="AW27:AZ27"/>
    <mergeCell ref="CL26:CR26"/>
    <mergeCell ref="B27:E27"/>
    <mergeCell ref="F27:K27"/>
    <mergeCell ref="L27:P27"/>
    <mergeCell ref="Q27:V27"/>
    <mergeCell ref="W27:AB27"/>
    <mergeCell ref="AC27:AI27"/>
    <mergeCell ref="AJ27:AP27"/>
    <mergeCell ref="AQ26:AV26"/>
    <mergeCell ref="AW26:AZ26"/>
    <mergeCell ref="BA26:BF26"/>
    <mergeCell ref="BA27:BF27"/>
    <mergeCell ref="BG26:BK26"/>
    <mergeCell ref="BL26:BQ26"/>
    <mergeCell ref="BR26:BW26"/>
    <mergeCell ref="BX27:CD27"/>
    <mergeCell ref="CE27:CK27"/>
    <mergeCell ref="CL27:CR27"/>
    <mergeCell ref="BG27:BK27"/>
    <mergeCell ref="BL27:BQ27"/>
    <mergeCell ref="B26:K26"/>
    <mergeCell ref="L26:P26"/>
    <mergeCell ref="Q26:V26"/>
    <mergeCell ref="W26:AB26"/>
    <mergeCell ref="AC26:AI26"/>
    <mergeCell ref="AJ26:AP26"/>
    <mergeCell ref="BG25:BK25"/>
    <mergeCell ref="BL25:BQ25"/>
    <mergeCell ref="BR23:BW23"/>
    <mergeCell ref="B25:E25"/>
    <mergeCell ref="F25:K25"/>
    <mergeCell ref="L25:P25"/>
    <mergeCell ref="Q25:V25"/>
    <mergeCell ref="W25:AB25"/>
    <mergeCell ref="AC25:AI25"/>
    <mergeCell ref="AC23:AI23"/>
    <mergeCell ref="AJ23:AP23"/>
    <mergeCell ref="AJ25:AP25"/>
    <mergeCell ref="AQ25:AV25"/>
    <mergeCell ref="AW25:AZ25"/>
    <mergeCell ref="BA25:BF25"/>
    <mergeCell ref="BR25:BW25"/>
    <mergeCell ref="Q24:V24"/>
    <mergeCell ref="W24:AB24"/>
    <mergeCell ref="BX25:CD25"/>
    <mergeCell ref="CE25:CK25"/>
    <mergeCell ref="CL25:CR25"/>
    <mergeCell ref="BL23:BQ23"/>
    <mergeCell ref="B24:E24"/>
    <mergeCell ref="BX23:CD23"/>
    <mergeCell ref="BL24:BQ24"/>
    <mergeCell ref="BR24:BW24"/>
    <mergeCell ref="BX24:CD24"/>
    <mergeCell ref="AC24:AI24"/>
    <mergeCell ref="AJ24:AP24"/>
    <mergeCell ref="B23:E23"/>
    <mergeCell ref="F23:K23"/>
    <mergeCell ref="CE24:CK24"/>
    <mergeCell ref="CL24:CR24"/>
    <mergeCell ref="CE23:CK23"/>
    <mergeCell ref="BG24:BK24"/>
    <mergeCell ref="BG23:BK23"/>
    <mergeCell ref="CL23:CR23"/>
    <mergeCell ref="L23:P23"/>
    <mergeCell ref="Q23:V23"/>
    <mergeCell ref="W23:AB23"/>
    <mergeCell ref="F24:K24"/>
    <mergeCell ref="L24:P24"/>
    <mergeCell ref="AQ24:AV24"/>
    <mergeCell ref="AW24:BF24"/>
    <mergeCell ref="AQ23:AV23"/>
    <mergeCell ref="AW23:AZ23"/>
    <mergeCell ref="BA23:BF23"/>
    <mergeCell ref="CE22:CK22"/>
    <mergeCell ref="CL22:CR22"/>
    <mergeCell ref="BA22:BF22"/>
    <mergeCell ref="BG22:BK22"/>
    <mergeCell ref="B22:E22"/>
    <mergeCell ref="F22:K22"/>
    <mergeCell ref="L22:P22"/>
    <mergeCell ref="Q22:V22"/>
    <mergeCell ref="W22:AB22"/>
    <mergeCell ref="AC22:AI22"/>
    <mergeCell ref="B21:E21"/>
    <mergeCell ref="F21:K21"/>
    <mergeCell ref="L21:P21"/>
    <mergeCell ref="Q21:V21"/>
    <mergeCell ref="BG21:BK21"/>
    <mergeCell ref="BX22:CD22"/>
    <mergeCell ref="AJ21:AP21"/>
    <mergeCell ref="BL22:BQ22"/>
    <mergeCell ref="BR22:BW22"/>
    <mergeCell ref="AJ22:AP22"/>
    <mergeCell ref="CL20:CR20"/>
    <mergeCell ref="BG20:BK20"/>
    <mergeCell ref="BL20:BQ20"/>
    <mergeCell ref="BR20:BW20"/>
    <mergeCell ref="AQ21:AV21"/>
    <mergeCell ref="BX21:CD21"/>
    <mergeCell ref="BL21:BQ21"/>
    <mergeCell ref="BR21:BW21"/>
    <mergeCell ref="AQ20:AV20"/>
    <mergeCell ref="BA20:BF20"/>
    <mergeCell ref="AW21:AZ21"/>
    <mergeCell ref="BA21:BF21"/>
    <mergeCell ref="BX20:CD20"/>
    <mergeCell ref="CE21:CK21"/>
    <mergeCell ref="CE20:CK20"/>
    <mergeCell ref="CL21:CR21"/>
    <mergeCell ref="AQ22:AV22"/>
    <mergeCell ref="AW22:AZ22"/>
    <mergeCell ref="B20:K20"/>
    <mergeCell ref="L20:P20"/>
    <mergeCell ref="Q20:V20"/>
    <mergeCell ref="W20:AB20"/>
    <mergeCell ref="AC20:AI20"/>
    <mergeCell ref="AJ20:AP20"/>
    <mergeCell ref="W21:AB21"/>
    <mergeCell ref="AC21:AI21"/>
    <mergeCell ref="AW20:AZ20"/>
    <mergeCell ref="BX19:CD19"/>
    <mergeCell ref="CE19:CK19"/>
    <mergeCell ref="CL19:CR19"/>
    <mergeCell ref="AQ18:AV18"/>
    <mergeCell ref="AJ19:AP19"/>
    <mergeCell ref="AQ19:AV19"/>
    <mergeCell ref="AW19:AZ19"/>
    <mergeCell ref="BR18:BW18"/>
    <mergeCell ref="BX18:CD18"/>
    <mergeCell ref="AW18:BF18"/>
    <mergeCell ref="BG18:BK18"/>
    <mergeCell ref="BL18:BQ18"/>
    <mergeCell ref="BR19:BW19"/>
    <mergeCell ref="BA19:BF19"/>
    <mergeCell ref="BG19:BK19"/>
    <mergeCell ref="BL19:BQ19"/>
    <mergeCell ref="L19:P19"/>
    <mergeCell ref="Q19:V19"/>
    <mergeCell ref="W19:AB19"/>
    <mergeCell ref="AC19:AI19"/>
    <mergeCell ref="AC18:AI18"/>
    <mergeCell ref="AJ18:AP18"/>
    <mergeCell ref="B18:E18"/>
    <mergeCell ref="F18:K18"/>
    <mergeCell ref="L18:P18"/>
    <mergeCell ref="Q18:V18"/>
    <mergeCell ref="W18:AB18"/>
    <mergeCell ref="B19:E19"/>
    <mergeCell ref="F19:K19"/>
    <mergeCell ref="AC17:AI17"/>
    <mergeCell ref="AJ17:AP17"/>
    <mergeCell ref="AQ17:AV17"/>
    <mergeCell ref="AW17:AZ17"/>
    <mergeCell ref="BL17:BQ17"/>
    <mergeCell ref="B17:E17"/>
    <mergeCell ref="F17:K17"/>
    <mergeCell ref="L17:P17"/>
    <mergeCell ref="Q17:V17"/>
    <mergeCell ref="W17:AB17"/>
    <mergeCell ref="BA17:BF17"/>
    <mergeCell ref="BG17:BK17"/>
    <mergeCell ref="L16:P16"/>
    <mergeCell ref="Q16:V16"/>
    <mergeCell ref="W16:AB16"/>
    <mergeCell ref="AC15:AI15"/>
    <mergeCell ref="AC14:AI14"/>
    <mergeCell ref="B16:E16"/>
    <mergeCell ref="F16:K16"/>
    <mergeCell ref="AC16:AI16"/>
    <mergeCell ref="AJ15:AP15"/>
    <mergeCell ref="B15:E15"/>
    <mergeCell ref="F15:K15"/>
    <mergeCell ref="L15:P15"/>
    <mergeCell ref="Q15:V15"/>
    <mergeCell ref="W15:AB15"/>
    <mergeCell ref="AJ14:AP14"/>
    <mergeCell ref="L14:P14"/>
    <mergeCell ref="Q14:V14"/>
    <mergeCell ref="W14:AB14"/>
    <mergeCell ref="B11:E13"/>
    <mergeCell ref="F11:K13"/>
    <mergeCell ref="L11:P13"/>
    <mergeCell ref="Q11:V13"/>
    <mergeCell ref="W11:AB11"/>
    <mergeCell ref="X12:AA12"/>
    <mergeCell ref="B14:E14"/>
    <mergeCell ref="F14:K14"/>
    <mergeCell ref="AJ16:AP16"/>
    <mergeCell ref="AQ16:AV16"/>
    <mergeCell ref="AW16:AZ16"/>
    <mergeCell ref="BR11:BW11"/>
    <mergeCell ref="BX11:CD11"/>
    <mergeCell ref="CE11:CK11"/>
    <mergeCell ref="BY12:CC12"/>
    <mergeCell ref="CF12:CJ12"/>
    <mergeCell ref="AK12:AO12"/>
    <mergeCell ref="BS12:BV12"/>
    <mergeCell ref="BX15:CD15"/>
    <mergeCell ref="CE15:CK15"/>
    <mergeCell ref="BA16:BF16"/>
    <mergeCell ref="BG16:BK16"/>
    <mergeCell ref="BA15:BF15"/>
    <mergeCell ref="BL16:BQ16"/>
    <mergeCell ref="BR16:BW16"/>
    <mergeCell ref="BX16:CD16"/>
    <mergeCell ref="CE16:CK16"/>
    <mergeCell ref="AQ14:AV14"/>
    <mergeCell ref="AW14:AZ14"/>
    <mergeCell ref="CL11:CR11"/>
    <mergeCell ref="AD12:AH12"/>
    <mergeCell ref="AT12:AV12"/>
    <mergeCell ref="AJ11:AP11"/>
    <mergeCell ref="AQ11:AV11"/>
    <mergeCell ref="AW11:AZ13"/>
    <mergeCell ref="BA11:BF13"/>
    <mergeCell ref="BG11:BK13"/>
    <mergeCell ref="BL11:BQ13"/>
    <mergeCell ref="AC11:AI11"/>
    <mergeCell ref="BW9:BX9"/>
    <mergeCell ref="CF9:CG9"/>
    <mergeCell ref="CO9:CP9"/>
    <mergeCell ref="BY7:BZ7"/>
    <mergeCell ref="CA7:CF7"/>
    <mergeCell ref="CG7:CH7"/>
    <mergeCell ref="CI7:CN7"/>
    <mergeCell ref="CO7:CP7"/>
    <mergeCell ref="BP7:BQ7"/>
    <mergeCell ref="BR7:BX7"/>
    <mergeCell ref="BQ9:BR9"/>
    <mergeCell ref="F9:G9"/>
    <mergeCell ref="AQ7:AR7"/>
    <mergeCell ref="AS7:AX7"/>
    <mergeCell ref="AY7:AZ7"/>
    <mergeCell ref="BA7:BO7"/>
    <mergeCell ref="L9:M9"/>
    <mergeCell ref="S9:T9"/>
    <mergeCell ref="Y9:Z9"/>
    <mergeCell ref="AE9:AF9"/>
    <mergeCell ref="AN9:AO9"/>
    <mergeCell ref="AV9:AW9"/>
    <mergeCell ref="BD9:BE9"/>
    <mergeCell ref="BJ9:BK9"/>
    <mergeCell ref="CG2:CR3"/>
    <mergeCell ref="CG4:CR4"/>
    <mergeCell ref="CG5:CR5"/>
    <mergeCell ref="O7:R7"/>
    <mergeCell ref="S7:T7"/>
    <mergeCell ref="U7:AD7"/>
    <mergeCell ref="AE7:AF7"/>
    <mergeCell ref="AG7:AP7"/>
    <mergeCell ref="F2:BU3"/>
    <mergeCell ref="BV2:CF3"/>
    <mergeCell ref="F4:BU5"/>
    <mergeCell ref="BV4:CF4"/>
    <mergeCell ref="BV5:CF5"/>
    <mergeCell ref="CZ14:DH14"/>
    <mergeCell ref="DI14:DQ14"/>
    <mergeCell ref="CZ15:DH15"/>
    <mergeCell ref="DI15:DQ15"/>
    <mergeCell ref="BG14:BK14"/>
    <mergeCell ref="BL15:BQ15"/>
    <mergeCell ref="BR15:BW15"/>
    <mergeCell ref="CO12:CR12"/>
    <mergeCell ref="AQ13:AV13"/>
    <mergeCell ref="CL13:CQ13"/>
    <mergeCell ref="BR14:BW14"/>
    <mergeCell ref="BX14:CD14"/>
    <mergeCell ref="CE14:CK14"/>
    <mergeCell ref="CL14:CR14"/>
    <mergeCell ref="BA14:BF14"/>
    <mergeCell ref="BL14:BQ14"/>
    <mergeCell ref="CL15:CR15"/>
    <mergeCell ref="AQ15:AV15"/>
    <mergeCell ref="AW15:AZ15"/>
    <mergeCell ref="CZ17:DH17"/>
    <mergeCell ref="DI17:DQ17"/>
    <mergeCell ref="CZ16:DH16"/>
    <mergeCell ref="DI16:DQ16"/>
    <mergeCell ref="BG15:BK15"/>
    <mergeCell ref="BR17:BW17"/>
    <mergeCell ref="CL17:CR17"/>
    <mergeCell ref="CZ18:DH18"/>
    <mergeCell ref="DI18:DQ18"/>
    <mergeCell ref="CL16:CR16"/>
    <mergeCell ref="CL18:CR18"/>
    <mergeCell ref="CE18:CK18"/>
    <mergeCell ref="BX17:CD17"/>
    <mergeCell ref="CE17:CK17"/>
    <mergeCell ref="CZ19:DH19"/>
    <mergeCell ref="DI19:DQ19"/>
    <mergeCell ref="CZ20:DH20"/>
    <mergeCell ref="DI20:DQ20"/>
    <mergeCell ref="CZ21:DH21"/>
    <mergeCell ref="DI21:DQ21"/>
    <mergeCell ref="CZ23:DH23"/>
    <mergeCell ref="DI23:DQ23"/>
    <mergeCell ref="CZ24:DH24"/>
    <mergeCell ref="DI24:DQ24"/>
    <mergeCell ref="DI22:DQ22"/>
    <mergeCell ref="CZ22:DH22"/>
    <mergeCell ref="CZ25:DH25"/>
    <mergeCell ref="DI25:DQ25"/>
    <mergeCell ref="CZ26:DH26"/>
    <mergeCell ref="DI26:DQ26"/>
    <mergeCell ref="CZ27:DH27"/>
    <mergeCell ref="DI27:DQ27"/>
    <mergeCell ref="CZ28:DH28"/>
    <mergeCell ref="DI28:DQ28"/>
    <mergeCell ref="CZ29:DH29"/>
    <mergeCell ref="DI29:DQ29"/>
    <mergeCell ref="CZ30:DH30"/>
    <mergeCell ref="DI30:DQ30"/>
    <mergeCell ref="CZ31:DH31"/>
    <mergeCell ref="DI31:DQ31"/>
    <mergeCell ref="CZ32:DH32"/>
    <mergeCell ref="DI32:DQ32"/>
    <mergeCell ref="CZ33:DH33"/>
    <mergeCell ref="DI33:DQ33"/>
    <mergeCell ref="CZ34:DH34"/>
    <mergeCell ref="DI34:DQ34"/>
    <mergeCell ref="AW34:AZ34"/>
    <mergeCell ref="CL34:CR34"/>
    <mergeCell ref="BX36:CD36"/>
    <mergeCell ref="CE36:CK36"/>
    <mergeCell ref="CL36:CR36"/>
    <mergeCell ref="CL35:CR35"/>
    <mergeCell ref="BA34:BF34"/>
    <mergeCell ref="BG34:BK34"/>
    <mergeCell ref="BL34:BQ34"/>
    <mergeCell ref="BR34:BW34"/>
    <mergeCell ref="BX34:CD34"/>
    <mergeCell ref="CE34:CK34"/>
    <mergeCell ref="BL35:BQ35"/>
    <mergeCell ref="BR35:BW35"/>
    <mergeCell ref="BX35:CD35"/>
    <mergeCell ref="CE35:CK35"/>
  </mergeCells>
  <printOptions horizontalCentered="1" verticalCentered="1"/>
  <pageMargins left="0" right="0" top="0" bottom="0" header="0" footer="0"/>
  <pageSetup scale="89" orientation="landscape" r:id="rId1"/>
  <colBreaks count="1" manualBreakCount="1">
    <brk id="96" min="1" max="48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7">
    <tabColor rgb="FFCFDDED"/>
  </sheetPr>
  <dimension ref="B1:EM52"/>
  <sheetViews>
    <sheetView showGridLines="0" workbookViewId="0">
      <selection activeCell="AW26" sqref="AW26:AZ26"/>
    </sheetView>
  </sheetViews>
  <sheetFormatPr baseColWidth="10" defaultRowHeight="12.75" x14ac:dyDescent="0.2"/>
  <cols>
    <col min="1" max="1" width="1.5703125" customWidth="1"/>
    <col min="2" max="8" width="1.5703125" style="27" customWidth="1"/>
    <col min="9" max="9" width="2" style="27" customWidth="1"/>
    <col min="10" max="56" width="1.5703125" style="27" customWidth="1"/>
    <col min="57" max="57" width="1.85546875" style="27" customWidth="1"/>
    <col min="58" max="58" width="2" style="27" customWidth="1"/>
    <col min="59" max="96" width="1.5703125" style="27" customWidth="1"/>
    <col min="97" max="142" width="1.5703125" style="27" hidden="1" customWidth="1"/>
    <col min="143" max="143" width="11.42578125" style="27" hidden="1" customWidth="1"/>
    <col min="144" max="148" width="11.42578125" customWidth="1"/>
  </cols>
  <sheetData>
    <row r="1" spans="2:143" s="27" customFormat="1" ht="6.75" customHeight="1" x14ac:dyDescent="0.2"/>
    <row r="2" spans="2:143" s="27" customFormat="1" ht="5.25" customHeight="1" x14ac:dyDescent="0.2">
      <c r="B2" s="763"/>
      <c r="C2" s="764"/>
      <c r="D2" s="764"/>
      <c r="E2" s="764"/>
      <c r="F2" s="1927" t="s">
        <v>300</v>
      </c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1928"/>
      <c r="Y2" s="1928"/>
      <c r="Z2" s="1928"/>
      <c r="AA2" s="1928"/>
      <c r="AB2" s="1928"/>
      <c r="AC2" s="1928"/>
      <c r="AD2" s="1928"/>
      <c r="AE2" s="1928"/>
      <c r="AF2" s="1928"/>
      <c r="AG2" s="1928"/>
      <c r="AH2" s="1928"/>
      <c r="AI2" s="1928"/>
      <c r="AJ2" s="1928"/>
      <c r="AK2" s="1928"/>
      <c r="AL2" s="1928"/>
      <c r="AM2" s="1928"/>
      <c r="AN2" s="1928"/>
      <c r="AO2" s="1928"/>
      <c r="AP2" s="1928"/>
      <c r="AQ2" s="1928"/>
      <c r="AR2" s="1928"/>
      <c r="AS2" s="1928"/>
      <c r="AT2" s="1928"/>
      <c r="AU2" s="1928"/>
      <c r="AV2" s="1928"/>
      <c r="AW2" s="1928"/>
      <c r="AX2" s="1928"/>
      <c r="AY2" s="1928"/>
      <c r="AZ2" s="1928"/>
      <c r="BA2" s="1928"/>
      <c r="BB2" s="1928"/>
      <c r="BC2" s="1928"/>
      <c r="BD2" s="1928"/>
      <c r="BE2" s="1928"/>
      <c r="BF2" s="1928"/>
      <c r="BG2" s="1928"/>
      <c r="BH2" s="1928"/>
      <c r="BI2" s="1928"/>
      <c r="BJ2" s="1928"/>
      <c r="BK2" s="1928"/>
      <c r="BL2" s="1928"/>
      <c r="BM2" s="1928"/>
      <c r="BN2" s="1928"/>
      <c r="BO2" s="1928"/>
      <c r="BP2" s="1928"/>
      <c r="BQ2" s="1928"/>
      <c r="BR2" s="1928"/>
      <c r="BS2" s="1928"/>
      <c r="BT2" s="1928"/>
      <c r="BU2" s="1928"/>
      <c r="BV2" s="1931" t="s">
        <v>130</v>
      </c>
      <c r="BW2" s="1932"/>
      <c r="BX2" s="1932"/>
      <c r="BY2" s="1932"/>
      <c r="BZ2" s="1932"/>
      <c r="CA2" s="1932"/>
      <c r="CB2" s="1932"/>
      <c r="CC2" s="1932"/>
      <c r="CD2" s="1932"/>
      <c r="CE2" s="1932"/>
      <c r="CF2" s="1933"/>
      <c r="CG2" s="1910" t="s">
        <v>11</v>
      </c>
      <c r="CH2" s="1910"/>
      <c r="CI2" s="1910"/>
      <c r="CJ2" s="1910"/>
      <c r="CK2" s="1910"/>
      <c r="CL2" s="1910"/>
      <c r="CM2" s="1910"/>
      <c r="CN2" s="1910"/>
      <c r="CO2" s="1910"/>
      <c r="CP2" s="1910"/>
      <c r="CQ2" s="1910"/>
      <c r="CR2" s="1911"/>
    </row>
    <row r="3" spans="2:143" s="27" customFormat="1" ht="12.75" customHeight="1" x14ac:dyDescent="0.2">
      <c r="B3" s="765"/>
      <c r="C3" s="38"/>
      <c r="D3" s="38"/>
      <c r="E3" s="38"/>
      <c r="F3" s="1929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0"/>
      <c r="AJ3" s="1930"/>
      <c r="AK3" s="1930"/>
      <c r="AL3" s="1930"/>
      <c r="AM3" s="1930"/>
      <c r="AN3" s="1930"/>
      <c r="AO3" s="1930"/>
      <c r="AP3" s="1930"/>
      <c r="AQ3" s="1930"/>
      <c r="AR3" s="1930"/>
      <c r="AS3" s="1930"/>
      <c r="AT3" s="1930"/>
      <c r="AU3" s="1930"/>
      <c r="AV3" s="1930"/>
      <c r="AW3" s="1930"/>
      <c r="AX3" s="1930"/>
      <c r="AY3" s="1930"/>
      <c r="AZ3" s="1930"/>
      <c r="BA3" s="1930"/>
      <c r="BB3" s="1930"/>
      <c r="BC3" s="1930"/>
      <c r="BD3" s="1930"/>
      <c r="BE3" s="1930"/>
      <c r="BF3" s="1930"/>
      <c r="BG3" s="1930"/>
      <c r="BH3" s="1930"/>
      <c r="BI3" s="1930"/>
      <c r="BJ3" s="1930"/>
      <c r="BK3" s="1930"/>
      <c r="BL3" s="1930"/>
      <c r="BM3" s="1930"/>
      <c r="BN3" s="1930"/>
      <c r="BO3" s="1930"/>
      <c r="BP3" s="1930"/>
      <c r="BQ3" s="1930"/>
      <c r="BR3" s="1930"/>
      <c r="BS3" s="1930"/>
      <c r="BT3" s="1930"/>
      <c r="BU3" s="1930"/>
      <c r="BV3" s="1934"/>
      <c r="BW3" s="1935"/>
      <c r="BX3" s="1935"/>
      <c r="BY3" s="1935"/>
      <c r="BZ3" s="1935"/>
      <c r="CA3" s="1935"/>
      <c r="CB3" s="1935"/>
      <c r="CC3" s="1935"/>
      <c r="CD3" s="1935"/>
      <c r="CE3" s="1935"/>
      <c r="CF3" s="1936"/>
      <c r="CG3" s="1912"/>
      <c r="CH3" s="1912"/>
      <c r="CI3" s="1912"/>
      <c r="CJ3" s="1912"/>
      <c r="CK3" s="1912"/>
      <c r="CL3" s="1912"/>
      <c r="CM3" s="1912"/>
      <c r="CN3" s="1912"/>
      <c r="CO3" s="1912"/>
      <c r="CP3" s="1912"/>
      <c r="CQ3" s="1912"/>
      <c r="CR3" s="1913"/>
    </row>
    <row r="4" spans="2:143" s="27" customFormat="1" ht="12" customHeight="1" x14ac:dyDescent="0.2">
      <c r="B4" s="765"/>
      <c r="C4" s="38"/>
      <c r="D4" s="38"/>
      <c r="E4" s="38"/>
      <c r="F4" s="1937" t="s">
        <v>288</v>
      </c>
      <c r="G4" s="1938"/>
      <c r="H4" s="1938"/>
      <c r="I4" s="1938"/>
      <c r="J4" s="1938"/>
      <c r="K4" s="1938"/>
      <c r="L4" s="1938"/>
      <c r="M4" s="1938"/>
      <c r="N4" s="1938"/>
      <c r="O4" s="1938"/>
      <c r="P4" s="1938"/>
      <c r="Q4" s="1938"/>
      <c r="R4" s="1938"/>
      <c r="S4" s="1938"/>
      <c r="T4" s="1938"/>
      <c r="U4" s="1938"/>
      <c r="V4" s="1938"/>
      <c r="W4" s="1938"/>
      <c r="X4" s="1938"/>
      <c r="Y4" s="1938"/>
      <c r="Z4" s="1938"/>
      <c r="AA4" s="1938"/>
      <c r="AB4" s="1938"/>
      <c r="AC4" s="1938"/>
      <c r="AD4" s="1938"/>
      <c r="AE4" s="1938"/>
      <c r="AF4" s="1938"/>
      <c r="AG4" s="1938"/>
      <c r="AH4" s="1938"/>
      <c r="AI4" s="1938"/>
      <c r="AJ4" s="1938"/>
      <c r="AK4" s="1938"/>
      <c r="AL4" s="1938"/>
      <c r="AM4" s="1938"/>
      <c r="AN4" s="1938"/>
      <c r="AO4" s="1938"/>
      <c r="AP4" s="1938"/>
      <c r="AQ4" s="1938"/>
      <c r="AR4" s="1938"/>
      <c r="AS4" s="1938"/>
      <c r="AT4" s="1938"/>
      <c r="AU4" s="1938"/>
      <c r="AV4" s="1938"/>
      <c r="AW4" s="1938"/>
      <c r="AX4" s="1938"/>
      <c r="AY4" s="1938"/>
      <c r="AZ4" s="1938"/>
      <c r="BA4" s="1938"/>
      <c r="BB4" s="1938"/>
      <c r="BC4" s="1938"/>
      <c r="BD4" s="1938"/>
      <c r="BE4" s="1938"/>
      <c r="BF4" s="1938"/>
      <c r="BG4" s="1938"/>
      <c r="BH4" s="1938"/>
      <c r="BI4" s="1938"/>
      <c r="BJ4" s="1938"/>
      <c r="BK4" s="1938"/>
      <c r="BL4" s="1938"/>
      <c r="BM4" s="1938"/>
      <c r="BN4" s="1938"/>
      <c r="BO4" s="1938"/>
      <c r="BP4" s="1938"/>
      <c r="BQ4" s="1938"/>
      <c r="BR4" s="1938"/>
      <c r="BS4" s="1938"/>
      <c r="BT4" s="1938"/>
      <c r="BU4" s="1938"/>
      <c r="BV4" s="1941" t="s">
        <v>72</v>
      </c>
      <c r="BW4" s="1942"/>
      <c r="BX4" s="1942"/>
      <c r="BY4" s="1942"/>
      <c r="BZ4" s="1942"/>
      <c r="CA4" s="1942"/>
      <c r="CB4" s="1942"/>
      <c r="CC4" s="1942"/>
      <c r="CD4" s="1942"/>
      <c r="CE4" s="1942"/>
      <c r="CF4" s="1943"/>
      <c r="CG4" s="1914" t="s">
        <v>72</v>
      </c>
      <c r="CH4" s="1914"/>
      <c r="CI4" s="1914"/>
      <c r="CJ4" s="1914"/>
      <c r="CK4" s="1914"/>
      <c r="CL4" s="1914"/>
      <c r="CM4" s="1914"/>
      <c r="CN4" s="1914"/>
      <c r="CO4" s="1914"/>
      <c r="CP4" s="1914"/>
      <c r="CQ4" s="1914"/>
      <c r="CR4" s="1915"/>
    </row>
    <row r="5" spans="2:143" s="27" customFormat="1" ht="14.25" x14ac:dyDescent="0.2">
      <c r="B5" s="766"/>
      <c r="C5" s="767"/>
      <c r="D5" s="767"/>
      <c r="E5" s="767"/>
      <c r="F5" s="1939"/>
      <c r="G5" s="1940"/>
      <c r="H5" s="1940"/>
      <c r="I5" s="1940"/>
      <c r="J5" s="1940"/>
      <c r="K5" s="1940"/>
      <c r="L5" s="1940"/>
      <c r="M5" s="1940"/>
      <c r="N5" s="1940"/>
      <c r="O5" s="1940"/>
      <c r="P5" s="1940"/>
      <c r="Q5" s="1940"/>
      <c r="R5" s="1940"/>
      <c r="S5" s="1940"/>
      <c r="T5" s="1940"/>
      <c r="U5" s="1940"/>
      <c r="V5" s="1940"/>
      <c r="W5" s="1940"/>
      <c r="X5" s="1940"/>
      <c r="Y5" s="1940"/>
      <c r="Z5" s="1940"/>
      <c r="AA5" s="1940"/>
      <c r="AB5" s="1940"/>
      <c r="AC5" s="1940"/>
      <c r="AD5" s="1940"/>
      <c r="AE5" s="1940"/>
      <c r="AF5" s="1940"/>
      <c r="AG5" s="1940"/>
      <c r="AH5" s="1940"/>
      <c r="AI5" s="1940"/>
      <c r="AJ5" s="1940"/>
      <c r="AK5" s="1940"/>
      <c r="AL5" s="1940"/>
      <c r="AM5" s="1940"/>
      <c r="AN5" s="1940"/>
      <c r="AO5" s="1940"/>
      <c r="AP5" s="1940"/>
      <c r="AQ5" s="1940"/>
      <c r="AR5" s="1940"/>
      <c r="AS5" s="1940"/>
      <c r="AT5" s="1940"/>
      <c r="AU5" s="1940"/>
      <c r="AV5" s="1940"/>
      <c r="AW5" s="1940"/>
      <c r="AX5" s="1940"/>
      <c r="AY5" s="1940"/>
      <c r="AZ5" s="1940"/>
      <c r="BA5" s="1940"/>
      <c r="BB5" s="1940"/>
      <c r="BC5" s="1940"/>
      <c r="BD5" s="1940"/>
      <c r="BE5" s="1940"/>
      <c r="BF5" s="1940"/>
      <c r="BG5" s="1940"/>
      <c r="BH5" s="1940"/>
      <c r="BI5" s="1940"/>
      <c r="BJ5" s="1940"/>
      <c r="BK5" s="1940"/>
      <c r="BL5" s="1940"/>
      <c r="BM5" s="1940"/>
      <c r="BN5" s="1940"/>
      <c r="BO5" s="1940"/>
      <c r="BP5" s="1940"/>
      <c r="BQ5" s="1940"/>
      <c r="BR5" s="1940"/>
      <c r="BS5" s="1940"/>
      <c r="BT5" s="1940"/>
      <c r="BU5" s="1940"/>
      <c r="BV5" s="1944" t="str">
        <f>IF('INGRESO DE DATOS'!I223&lt;&gt;"",'INGRESO DE DATOS'!I223,"")</f>
        <v/>
      </c>
      <c r="BW5" s="1945"/>
      <c r="BX5" s="1945"/>
      <c r="BY5" s="1945"/>
      <c r="BZ5" s="1945"/>
      <c r="CA5" s="1945"/>
      <c r="CB5" s="1945"/>
      <c r="CC5" s="1945"/>
      <c r="CD5" s="1945"/>
      <c r="CE5" s="1945"/>
      <c r="CF5" s="1946"/>
      <c r="CG5" s="1916" t="str">
        <f>IF('INGRESO DE DATOS'!I224&lt;&gt;"",'INGRESO DE DATOS'!I224,"")</f>
        <v/>
      </c>
      <c r="CH5" s="1916"/>
      <c r="CI5" s="1916"/>
      <c r="CJ5" s="1916"/>
      <c r="CK5" s="1916"/>
      <c r="CL5" s="1916"/>
      <c r="CM5" s="1916"/>
      <c r="CN5" s="1916"/>
      <c r="CO5" s="1916"/>
      <c r="CP5" s="1916"/>
      <c r="CQ5" s="1916"/>
      <c r="CR5" s="1917"/>
    </row>
    <row r="6" spans="2:143" s="27" customFormat="1" ht="5.25" customHeight="1" x14ac:dyDescent="0.2">
      <c r="B6" s="763"/>
      <c r="C6" s="764"/>
      <c r="D6" s="764"/>
      <c r="E6" s="764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69"/>
      <c r="AX6" s="769"/>
      <c r="AY6" s="769"/>
      <c r="AZ6" s="769"/>
      <c r="BA6" s="769"/>
      <c r="BB6" s="769"/>
      <c r="BC6" s="769"/>
      <c r="BD6" s="769"/>
      <c r="BE6" s="769"/>
      <c r="BF6" s="769"/>
      <c r="BG6" s="769"/>
      <c r="BH6" s="769"/>
      <c r="BI6" s="769"/>
      <c r="BJ6" s="769"/>
      <c r="BK6" s="769"/>
      <c r="BL6" s="769"/>
      <c r="BM6" s="769"/>
      <c r="BN6" s="769"/>
      <c r="BO6" s="769"/>
      <c r="BP6" s="769"/>
      <c r="BQ6" s="769"/>
      <c r="BR6" s="769"/>
      <c r="BS6" s="769"/>
      <c r="BT6" s="769"/>
      <c r="BU6" s="769"/>
      <c r="BV6" s="770"/>
      <c r="BW6" s="770"/>
      <c r="BX6" s="770"/>
      <c r="BY6" s="770"/>
      <c r="BZ6" s="770"/>
      <c r="CA6" s="770"/>
      <c r="CB6" s="770"/>
      <c r="CC6" s="85"/>
      <c r="CD6" s="85"/>
      <c r="CE6" s="85"/>
      <c r="CF6" s="85"/>
      <c r="CG6" s="771"/>
      <c r="CH6" s="771"/>
      <c r="CI6" s="771"/>
      <c r="CJ6" s="771"/>
      <c r="CK6" s="771"/>
      <c r="CL6" s="771"/>
      <c r="CM6" s="771"/>
      <c r="CN6" s="771"/>
      <c r="CO6" s="771"/>
      <c r="CP6" s="771"/>
      <c r="CQ6" s="771"/>
      <c r="CR6" s="772"/>
    </row>
    <row r="7" spans="2:143" s="27" customFormat="1" x14ac:dyDescent="0.2">
      <c r="B7" s="765"/>
      <c r="C7" s="773" t="s">
        <v>29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773"/>
      <c r="O7" s="1918" t="s">
        <v>30</v>
      </c>
      <c r="P7" s="1918"/>
      <c r="Q7" s="1918"/>
      <c r="R7" s="1919"/>
      <c r="S7" s="1920"/>
      <c r="T7" s="1921"/>
      <c r="U7" s="1922" t="s">
        <v>31</v>
      </c>
      <c r="V7" s="1923"/>
      <c r="W7" s="1923"/>
      <c r="X7" s="1923"/>
      <c r="Y7" s="1923"/>
      <c r="Z7" s="1923"/>
      <c r="AA7" s="1923"/>
      <c r="AB7" s="1923"/>
      <c r="AC7" s="1923"/>
      <c r="AD7" s="1924"/>
      <c r="AE7" s="1925"/>
      <c r="AF7" s="1926"/>
      <c r="AG7" s="1922" t="s">
        <v>32</v>
      </c>
      <c r="AH7" s="1923"/>
      <c r="AI7" s="1923"/>
      <c r="AJ7" s="1923"/>
      <c r="AK7" s="1923"/>
      <c r="AL7" s="1923"/>
      <c r="AM7" s="1923"/>
      <c r="AN7" s="1923"/>
      <c r="AO7" s="1923"/>
      <c r="AP7" s="1924"/>
      <c r="AQ7" s="1920"/>
      <c r="AR7" s="1921"/>
      <c r="AS7" s="1922" t="s">
        <v>33</v>
      </c>
      <c r="AT7" s="1923"/>
      <c r="AU7" s="1923"/>
      <c r="AV7" s="1923"/>
      <c r="AW7" s="1923"/>
      <c r="AX7" s="1924"/>
      <c r="AY7" s="1920" t="s">
        <v>97</v>
      </c>
      <c r="AZ7" s="1921"/>
      <c r="BA7" s="1922" t="s">
        <v>34</v>
      </c>
      <c r="BB7" s="1923"/>
      <c r="BC7" s="1923"/>
      <c r="BD7" s="1923"/>
      <c r="BE7" s="1923"/>
      <c r="BF7" s="1923"/>
      <c r="BG7" s="1923"/>
      <c r="BH7" s="1923"/>
      <c r="BI7" s="1923"/>
      <c r="BJ7" s="1923"/>
      <c r="BK7" s="1923"/>
      <c r="BL7" s="1923"/>
      <c r="BM7" s="1923"/>
      <c r="BN7" s="1923"/>
      <c r="BO7" s="1924"/>
      <c r="BP7" s="1920"/>
      <c r="BQ7" s="1921"/>
      <c r="BR7" s="1922" t="s">
        <v>35</v>
      </c>
      <c r="BS7" s="1923"/>
      <c r="BT7" s="1923"/>
      <c r="BU7" s="1923"/>
      <c r="BV7" s="1923"/>
      <c r="BW7" s="1923"/>
      <c r="BX7" s="1924"/>
      <c r="BY7" s="1920"/>
      <c r="BZ7" s="1921"/>
      <c r="CA7" s="1922" t="s">
        <v>36</v>
      </c>
      <c r="CB7" s="1923"/>
      <c r="CC7" s="1923"/>
      <c r="CD7" s="1923"/>
      <c r="CE7" s="1923"/>
      <c r="CF7" s="1924"/>
      <c r="CG7" s="1925"/>
      <c r="CH7" s="1926"/>
      <c r="CI7" s="1922" t="s">
        <v>37</v>
      </c>
      <c r="CJ7" s="1923"/>
      <c r="CK7" s="1923"/>
      <c r="CL7" s="1923"/>
      <c r="CM7" s="1923"/>
      <c r="CN7" s="1924"/>
      <c r="CO7" s="1920" t="s">
        <v>97</v>
      </c>
      <c r="CP7" s="1921"/>
      <c r="CQ7" s="38"/>
      <c r="CR7" s="107"/>
    </row>
    <row r="8" spans="2:143" s="27" customFormat="1" ht="8.25" customHeight="1" x14ac:dyDescent="0.2">
      <c r="B8" s="76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3"/>
      <c r="AB8" s="38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38"/>
      <c r="AQ8" s="773"/>
      <c r="AR8" s="773"/>
      <c r="AS8" s="773"/>
      <c r="AT8" s="38"/>
      <c r="AU8" s="38"/>
      <c r="AV8" s="773"/>
      <c r="AW8" s="773"/>
      <c r="AX8" s="773"/>
      <c r="AY8" s="773"/>
      <c r="AZ8" s="773"/>
      <c r="BA8" s="773"/>
      <c r="BB8" s="773"/>
      <c r="BC8" s="38"/>
      <c r="BD8" s="773"/>
      <c r="BE8" s="773"/>
      <c r="BF8" s="773"/>
      <c r="BG8" s="773"/>
      <c r="BH8" s="773"/>
      <c r="BI8" s="773"/>
      <c r="BJ8" s="773"/>
      <c r="BK8" s="773"/>
      <c r="BL8" s="38"/>
      <c r="BM8" s="38"/>
      <c r="BN8" s="773"/>
      <c r="BO8" s="773"/>
      <c r="BP8" s="773"/>
      <c r="BQ8" s="773"/>
      <c r="BR8" s="773"/>
      <c r="BS8" s="773"/>
      <c r="BT8" s="773"/>
      <c r="BU8" s="773"/>
      <c r="BV8" s="773"/>
      <c r="BW8" s="773"/>
      <c r="BX8" s="773"/>
      <c r="BY8" s="773"/>
      <c r="BZ8" s="773"/>
      <c r="CA8" s="773"/>
      <c r="CB8" s="773"/>
      <c r="CC8" s="773"/>
      <c r="CD8" s="773"/>
      <c r="CE8" s="773"/>
      <c r="CF8" s="773"/>
      <c r="CG8" s="773"/>
      <c r="CH8" s="773"/>
      <c r="CI8" s="773"/>
      <c r="CJ8" s="773"/>
      <c r="CK8" s="773"/>
      <c r="CL8" s="773"/>
      <c r="CM8" s="773"/>
      <c r="CN8" s="773"/>
      <c r="CO8" s="773"/>
      <c r="CP8" s="773"/>
      <c r="CQ8" s="38"/>
      <c r="CR8" s="107"/>
    </row>
    <row r="9" spans="2:143" s="774" customFormat="1" x14ac:dyDescent="0.2">
      <c r="B9" s="775"/>
      <c r="D9" s="773" t="s">
        <v>78</v>
      </c>
      <c r="E9" s="776"/>
      <c r="F9" s="1947"/>
      <c r="G9" s="1948"/>
      <c r="H9" s="776"/>
      <c r="I9" s="776"/>
      <c r="J9" s="773" t="s">
        <v>79</v>
      </c>
      <c r="K9" s="776"/>
      <c r="L9" s="1925"/>
      <c r="M9" s="1926"/>
      <c r="Q9" s="773" t="s">
        <v>38</v>
      </c>
      <c r="R9" s="773"/>
      <c r="S9" s="1947"/>
      <c r="T9" s="1948"/>
      <c r="U9" s="777"/>
      <c r="W9" s="777" t="s">
        <v>39</v>
      </c>
      <c r="X9" s="773"/>
      <c r="Y9" s="1920"/>
      <c r="Z9" s="1921"/>
      <c r="AB9" s="777"/>
      <c r="AC9" s="777" t="s">
        <v>40</v>
      </c>
      <c r="AD9" s="773"/>
      <c r="AE9" s="1947"/>
      <c r="AF9" s="1948"/>
      <c r="AL9" s="773" t="s">
        <v>41</v>
      </c>
      <c r="AM9" s="773"/>
      <c r="AN9" s="1925"/>
      <c r="AO9" s="1926"/>
      <c r="AT9" s="777" t="s">
        <v>42</v>
      </c>
      <c r="AU9" s="773"/>
      <c r="AV9" s="1947"/>
      <c r="AW9" s="1948"/>
      <c r="BB9" s="773" t="s">
        <v>43</v>
      </c>
      <c r="BC9" s="773"/>
      <c r="BD9" s="1947"/>
      <c r="BE9" s="1948"/>
      <c r="BH9" s="773" t="s">
        <v>301</v>
      </c>
      <c r="BI9" s="773"/>
      <c r="BJ9" s="1947"/>
      <c r="BK9" s="1948"/>
      <c r="BO9" s="773" t="s">
        <v>302</v>
      </c>
      <c r="BP9" s="773"/>
      <c r="BQ9" s="1947" t="s">
        <v>97</v>
      </c>
      <c r="BR9" s="1948"/>
      <c r="BS9" s="777"/>
      <c r="BU9" s="777" t="s">
        <v>44</v>
      </c>
      <c r="BV9" s="773"/>
      <c r="BW9" s="1947"/>
      <c r="BX9" s="1948"/>
      <c r="BY9" s="777"/>
      <c r="BZ9" s="777"/>
      <c r="CA9" s="777"/>
      <c r="CB9" s="777"/>
      <c r="CC9" s="777"/>
      <c r="CD9" s="773" t="s">
        <v>45</v>
      </c>
      <c r="CE9" s="773"/>
      <c r="CF9" s="1947"/>
      <c r="CG9" s="1948"/>
      <c r="CH9" s="777"/>
      <c r="CI9" s="777"/>
      <c r="CJ9" s="777"/>
      <c r="CK9" s="777"/>
      <c r="CL9" s="777"/>
      <c r="CM9" s="773" t="s">
        <v>46</v>
      </c>
      <c r="CN9" s="773"/>
      <c r="CO9" s="1925"/>
      <c r="CP9" s="1926"/>
      <c r="CR9" s="778"/>
    </row>
    <row r="10" spans="2:143" s="27" customFormat="1" ht="6" customHeight="1" x14ac:dyDescent="0.2">
      <c r="B10" s="765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773"/>
      <c r="N10" s="773"/>
      <c r="O10" s="773"/>
      <c r="P10" s="773"/>
      <c r="Q10" s="773"/>
      <c r="R10" s="773"/>
      <c r="S10" s="773"/>
      <c r="T10" s="773"/>
      <c r="U10" s="773"/>
      <c r="V10" s="773"/>
      <c r="W10" s="773"/>
      <c r="X10" s="773"/>
      <c r="Y10" s="773"/>
      <c r="Z10" s="773"/>
      <c r="AA10" s="773"/>
      <c r="AB10" s="773"/>
      <c r="AC10" s="773"/>
      <c r="AD10" s="773"/>
      <c r="AE10" s="773"/>
      <c r="AF10" s="773"/>
      <c r="AG10" s="773"/>
      <c r="AH10" s="773"/>
      <c r="AI10" s="773"/>
      <c r="AJ10" s="773"/>
      <c r="AK10" s="773"/>
      <c r="AL10" s="773"/>
      <c r="AM10" s="773"/>
      <c r="AN10" s="773"/>
      <c r="AO10" s="773"/>
      <c r="AP10" s="773"/>
      <c r="AQ10" s="773"/>
      <c r="AR10" s="773"/>
      <c r="AS10" s="779"/>
      <c r="AT10" s="773"/>
      <c r="AU10" s="773"/>
      <c r="AV10" s="773"/>
      <c r="AW10" s="773"/>
      <c r="AX10" s="773"/>
      <c r="AY10" s="773"/>
      <c r="AZ10" s="773"/>
      <c r="BA10" s="773"/>
      <c r="BB10" s="773"/>
      <c r="BC10" s="773"/>
      <c r="BD10" s="773"/>
      <c r="BE10" s="773"/>
      <c r="BF10" s="773"/>
      <c r="BG10" s="773"/>
      <c r="BH10" s="773"/>
      <c r="BI10" s="773"/>
      <c r="BJ10" s="773"/>
      <c r="BK10" s="773"/>
      <c r="BL10" s="773"/>
      <c r="BM10" s="773"/>
      <c r="BN10" s="773"/>
      <c r="BO10" s="773"/>
      <c r="BP10" s="773"/>
      <c r="BQ10" s="773"/>
      <c r="BR10" s="773"/>
      <c r="BS10" s="773"/>
      <c r="BT10" s="773"/>
      <c r="BU10" s="773"/>
      <c r="BV10" s="773"/>
      <c r="BW10" s="773"/>
      <c r="BX10" s="773"/>
      <c r="BY10" s="773"/>
      <c r="BZ10" s="773"/>
      <c r="CA10" s="773"/>
      <c r="CB10" s="773"/>
      <c r="CC10" s="773"/>
      <c r="CD10" s="773"/>
      <c r="CE10" s="773"/>
      <c r="CF10" s="773"/>
      <c r="CG10" s="773"/>
      <c r="CH10" s="773"/>
      <c r="CI10" s="773"/>
      <c r="CJ10" s="773"/>
      <c r="CK10" s="773"/>
      <c r="CL10" s="773"/>
      <c r="CM10" s="773"/>
      <c r="CN10" s="773"/>
      <c r="CO10" s="773"/>
      <c r="CP10" s="773"/>
      <c r="CQ10" s="38"/>
      <c r="CR10" s="107"/>
    </row>
    <row r="11" spans="2:143" s="777" customFormat="1" ht="17.25" customHeight="1" x14ac:dyDescent="0.2">
      <c r="B11" s="1960" t="s">
        <v>47</v>
      </c>
      <c r="C11" s="1961"/>
      <c r="D11" s="1961"/>
      <c r="E11" s="1961"/>
      <c r="F11" s="1961" t="s">
        <v>48</v>
      </c>
      <c r="G11" s="1961"/>
      <c r="H11" s="1961"/>
      <c r="I11" s="1961"/>
      <c r="J11" s="1961"/>
      <c r="K11" s="1961"/>
      <c r="L11" s="1966" t="s">
        <v>5</v>
      </c>
      <c r="M11" s="1966"/>
      <c r="N11" s="1966"/>
      <c r="O11" s="1966"/>
      <c r="P11" s="1966"/>
      <c r="Q11" s="1966" t="s">
        <v>49</v>
      </c>
      <c r="R11" s="1966"/>
      <c r="S11" s="1966"/>
      <c r="T11" s="1966"/>
      <c r="U11" s="1966"/>
      <c r="V11" s="1966"/>
      <c r="W11" s="1969" t="s">
        <v>89</v>
      </c>
      <c r="X11" s="1970"/>
      <c r="Y11" s="1970"/>
      <c r="Z11" s="1970"/>
      <c r="AA11" s="1970"/>
      <c r="AB11" s="1971"/>
      <c r="AC11" s="1969" t="s">
        <v>53</v>
      </c>
      <c r="AD11" s="1970"/>
      <c r="AE11" s="1970"/>
      <c r="AF11" s="1970"/>
      <c r="AG11" s="1970"/>
      <c r="AH11" s="1970"/>
      <c r="AI11" s="1971"/>
      <c r="AJ11" s="1955" t="s">
        <v>92</v>
      </c>
      <c r="AK11" s="1956"/>
      <c r="AL11" s="1956"/>
      <c r="AM11" s="1956"/>
      <c r="AN11" s="1956"/>
      <c r="AO11" s="1956"/>
      <c r="AP11" s="1957"/>
      <c r="AQ11" s="1958" t="s">
        <v>50</v>
      </c>
      <c r="AR11" s="1958"/>
      <c r="AS11" s="1958"/>
      <c r="AT11" s="1958"/>
      <c r="AU11" s="1958"/>
      <c r="AV11" s="1959"/>
      <c r="AW11" s="1960" t="s">
        <v>47</v>
      </c>
      <c r="AX11" s="1961"/>
      <c r="AY11" s="1961"/>
      <c r="AZ11" s="1961"/>
      <c r="BA11" s="1961" t="s">
        <v>48</v>
      </c>
      <c r="BB11" s="1961"/>
      <c r="BC11" s="1961"/>
      <c r="BD11" s="1961"/>
      <c r="BE11" s="1961"/>
      <c r="BF11" s="1961"/>
      <c r="BG11" s="1966" t="s">
        <v>5</v>
      </c>
      <c r="BH11" s="1966"/>
      <c r="BI11" s="1966"/>
      <c r="BJ11" s="1966"/>
      <c r="BK11" s="1966"/>
      <c r="BL11" s="1966" t="s">
        <v>49</v>
      </c>
      <c r="BM11" s="1966"/>
      <c r="BN11" s="1966"/>
      <c r="BO11" s="1966"/>
      <c r="BP11" s="1966"/>
      <c r="BQ11" s="1966"/>
      <c r="BR11" s="1969" t="s">
        <v>89</v>
      </c>
      <c r="BS11" s="1970"/>
      <c r="BT11" s="1970"/>
      <c r="BU11" s="1970"/>
      <c r="BV11" s="1970"/>
      <c r="BW11" s="1971"/>
      <c r="BX11" s="1969" t="s">
        <v>53</v>
      </c>
      <c r="BY11" s="1970"/>
      <c r="BZ11" s="1970"/>
      <c r="CA11" s="1970"/>
      <c r="CB11" s="1970"/>
      <c r="CC11" s="1970"/>
      <c r="CD11" s="1971"/>
      <c r="CE11" s="1955" t="s">
        <v>92</v>
      </c>
      <c r="CF11" s="1956"/>
      <c r="CG11" s="1956"/>
      <c r="CH11" s="1956"/>
      <c r="CI11" s="1956"/>
      <c r="CJ11" s="1956"/>
      <c r="CK11" s="1957"/>
      <c r="CL11" s="1949" t="s">
        <v>50</v>
      </c>
      <c r="CM11" s="1950"/>
      <c r="CN11" s="1950"/>
      <c r="CO11" s="1950"/>
      <c r="CP11" s="1950"/>
      <c r="CQ11" s="1950"/>
      <c r="CR11" s="1951"/>
      <c r="CS11" s="780"/>
      <c r="CT11" s="780"/>
      <c r="CU11" s="780"/>
      <c r="CV11" s="780"/>
      <c r="CW11" s="780"/>
      <c r="CX11" s="780"/>
      <c r="CY11" s="780"/>
      <c r="CZ11" s="780"/>
      <c r="DA11" s="780"/>
      <c r="DB11" s="780"/>
      <c r="DC11" s="780"/>
      <c r="DD11" s="780"/>
      <c r="DE11" s="780"/>
      <c r="DF11" s="780"/>
      <c r="DG11" s="780"/>
      <c r="DH11" s="78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</row>
    <row r="12" spans="2:143" s="27" customFormat="1" ht="12.75" customHeight="1" x14ac:dyDescent="0.2">
      <c r="B12" s="1962"/>
      <c r="C12" s="1963"/>
      <c r="D12" s="1963"/>
      <c r="E12" s="1963"/>
      <c r="F12" s="1963"/>
      <c r="G12" s="1963"/>
      <c r="H12" s="1963"/>
      <c r="I12" s="1963"/>
      <c r="J12" s="1963"/>
      <c r="K12" s="1963"/>
      <c r="L12" s="1967"/>
      <c r="M12" s="1967"/>
      <c r="N12" s="1967"/>
      <c r="O12" s="1967"/>
      <c r="P12" s="1967"/>
      <c r="Q12" s="1967"/>
      <c r="R12" s="1967"/>
      <c r="S12" s="1967"/>
      <c r="T12" s="1967"/>
      <c r="U12" s="1967"/>
      <c r="V12" s="1967"/>
      <c r="W12" s="781"/>
      <c r="X12" s="1952" t="s">
        <v>341</v>
      </c>
      <c r="Y12" s="1952"/>
      <c r="Z12" s="1952"/>
      <c r="AA12" s="1952"/>
      <c r="AB12" s="782"/>
      <c r="AC12" s="781"/>
      <c r="AD12" s="1952"/>
      <c r="AE12" s="1952"/>
      <c r="AF12" s="1952"/>
      <c r="AG12" s="1952"/>
      <c r="AH12" s="1952"/>
      <c r="AI12" s="782"/>
      <c r="AJ12" s="781"/>
      <c r="AK12" s="1952" t="s">
        <v>341</v>
      </c>
      <c r="AL12" s="1952"/>
      <c r="AM12" s="1952"/>
      <c r="AN12" s="1952"/>
      <c r="AO12" s="1952"/>
      <c r="AP12" s="782"/>
      <c r="AQ12" s="783" t="s">
        <v>51</v>
      </c>
      <c r="AR12" s="784"/>
      <c r="AS12" s="785"/>
      <c r="AT12" s="1953" t="s">
        <v>91</v>
      </c>
      <c r="AU12" s="1953"/>
      <c r="AV12" s="1954"/>
      <c r="AW12" s="1962"/>
      <c r="AX12" s="1963"/>
      <c r="AY12" s="1963"/>
      <c r="AZ12" s="1963"/>
      <c r="BA12" s="1963"/>
      <c r="BB12" s="1963"/>
      <c r="BC12" s="1963"/>
      <c r="BD12" s="1963"/>
      <c r="BE12" s="1963"/>
      <c r="BF12" s="1963"/>
      <c r="BG12" s="1967"/>
      <c r="BH12" s="1967"/>
      <c r="BI12" s="1967"/>
      <c r="BJ12" s="1967"/>
      <c r="BK12" s="1967"/>
      <c r="BL12" s="1967"/>
      <c r="BM12" s="1967"/>
      <c r="BN12" s="1967"/>
      <c r="BO12" s="1967"/>
      <c r="BP12" s="1967"/>
      <c r="BQ12" s="1967"/>
      <c r="BR12" s="781"/>
      <c r="BS12" s="1952" t="s">
        <v>341</v>
      </c>
      <c r="BT12" s="1952"/>
      <c r="BU12" s="1952"/>
      <c r="BV12" s="1952"/>
      <c r="BW12" s="782"/>
      <c r="BX12" s="781"/>
      <c r="BY12" s="1952"/>
      <c r="BZ12" s="1952"/>
      <c r="CA12" s="1952"/>
      <c r="CB12" s="1952"/>
      <c r="CC12" s="1952"/>
      <c r="CD12" s="782"/>
      <c r="CE12" s="781"/>
      <c r="CF12" s="1952" t="s">
        <v>341</v>
      </c>
      <c r="CG12" s="1952"/>
      <c r="CH12" s="1952"/>
      <c r="CI12" s="1952"/>
      <c r="CJ12" s="1952"/>
      <c r="CK12" s="782"/>
      <c r="CL12" s="783" t="s">
        <v>51</v>
      </c>
      <c r="CM12" s="784"/>
      <c r="CN12" s="785"/>
      <c r="CO12" s="1894" t="s">
        <v>91</v>
      </c>
      <c r="CP12" s="1894"/>
      <c r="CQ12" s="1894"/>
      <c r="CR12" s="1895"/>
      <c r="CS12" s="780"/>
      <c r="CT12" s="780"/>
      <c r="CU12" s="780"/>
      <c r="CV12" s="780"/>
      <c r="CW12" s="780"/>
      <c r="CX12" s="780"/>
      <c r="CY12" s="780"/>
      <c r="CZ12" s="780"/>
      <c r="DA12" s="780"/>
      <c r="DB12" s="780"/>
      <c r="DC12" s="780"/>
      <c r="DD12" s="780"/>
      <c r="DE12" s="780"/>
      <c r="DF12" s="780"/>
      <c r="DG12" s="780"/>
      <c r="DH12" s="78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</row>
    <row r="13" spans="2:143" s="27" customFormat="1" ht="3" customHeight="1" thickBot="1" x14ac:dyDescent="0.25">
      <c r="B13" s="1964"/>
      <c r="C13" s="1965"/>
      <c r="D13" s="1965"/>
      <c r="E13" s="1965"/>
      <c r="F13" s="1965"/>
      <c r="G13" s="1965"/>
      <c r="H13" s="1965"/>
      <c r="I13" s="1965"/>
      <c r="J13" s="1965"/>
      <c r="K13" s="1965"/>
      <c r="L13" s="1968"/>
      <c r="M13" s="1968"/>
      <c r="N13" s="1968"/>
      <c r="O13" s="1968"/>
      <c r="P13" s="1968"/>
      <c r="Q13" s="1968"/>
      <c r="R13" s="1968"/>
      <c r="S13" s="1968"/>
      <c r="T13" s="1968"/>
      <c r="U13" s="1968"/>
      <c r="V13" s="1968"/>
      <c r="W13" s="786"/>
      <c r="X13" s="787"/>
      <c r="Y13" s="787"/>
      <c r="Z13" s="787"/>
      <c r="AA13" s="787"/>
      <c r="AB13" s="788"/>
      <c r="AC13" s="786"/>
      <c r="AD13" s="787"/>
      <c r="AE13" s="787"/>
      <c r="AF13" s="787"/>
      <c r="AG13" s="787"/>
      <c r="AH13" s="787"/>
      <c r="AI13" s="788"/>
      <c r="AJ13" s="786"/>
      <c r="AK13" s="787"/>
      <c r="AL13" s="787"/>
      <c r="AM13" s="787"/>
      <c r="AN13" s="787"/>
      <c r="AO13" s="787"/>
      <c r="AP13" s="788"/>
      <c r="AQ13" s="1896"/>
      <c r="AR13" s="1897"/>
      <c r="AS13" s="1897"/>
      <c r="AT13" s="1897"/>
      <c r="AU13" s="1897"/>
      <c r="AV13" s="1898"/>
      <c r="AW13" s="1964"/>
      <c r="AX13" s="1965"/>
      <c r="AY13" s="1965"/>
      <c r="AZ13" s="1965"/>
      <c r="BA13" s="1965"/>
      <c r="BB13" s="1965"/>
      <c r="BC13" s="1965"/>
      <c r="BD13" s="1965"/>
      <c r="BE13" s="1965"/>
      <c r="BF13" s="1965"/>
      <c r="BG13" s="1968"/>
      <c r="BH13" s="1968"/>
      <c r="BI13" s="1968"/>
      <c r="BJ13" s="1968"/>
      <c r="BK13" s="1968"/>
      <c r="BL13" s="1968"/>
      <c r="BM13" s="1968"/>
      <c r="BN13" s="1968"/>
      <c r="BO13" s="1968"/>
      <c r="BP13" s="1968"/>
      <c r="BQ13" s="1968"/>
      <c r="BR13" s="786"/>
      <c r="BS13" s="787"/>
      <c r="BT13" s="787"/>
      <c r="BU13" s="787"/>
      <c r="BV13" s="787"/>
      <c r="BW13" s="788"/>
      <c r="BX13" s="786"/>
      <c r="BY13" s="787"/>
      <c r="BZ13" s="787"/>
      <c r="CA13" s="787"/>
      <c r="CB13" s="787"/>
      <c r="CC13" s="787"/>
      <c r="CD13" s="788"/>
      <c r="CE13" s="786"/>
      <c r="CF13" s="787"/>
      <c r="CG13" s="787"/>
      <c r="CH13" s="787"/>
      <c r="CI13" s="787"/>
      <c r="CJ13" s="787"/>
      <c r="CK13" s="788"/>
      <c r="CL13" s="1896"/>
      <c r="CM13" s="1897"/>
      <c r="CN13" s="1897"/>
      <c r="CO13" s="1897"/>
      <c r="CP13" s="1897"/>
      <c r="CQ13" s="1897"/>
      <c r="CR13" s="789"/>
      <c r="CS13" s="780"/>
      <c r="CT13" s="780"/>
      <c r="CU13" s="780"/>
      <c r="CV13" s="780"/>
      <c r="CW13" s="780"/>
      <c r="CX13" s="780"/>
      <c r="CY13" s="780"/>
      <c r="CZ13" s="780"/>
      <c r="DA13" s="780"/>
      <c r="DB13" s="780"/>
      <c r="DC13" s="780"/>
      <c r="DD13" s="780"/>
      <c r="DE13" s="780"/>
      <c r="DF13" s="780"/>
      <c r="DG13" s="780"/>
      <c r="DH13" s="78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</row>
    <row r="14" spans="2:143" s="27" customFormat="1" ht="15.75" customHeight="1" thickTop="1" thickBot="1" x14ac:dyDescent="0.3">
      <c r="B14" s="1972">
        <v>1</v>
      </c>
      <c r="C14" s="1973"/>
      <c r="D14" s="1973"/>
      <c r="E14" s="1973"/>
      <c r="F14" s="1907" t="e">
        <f>IF('INGRESO DE DATOS'!A228&lt;&gt;"",'INGRESO DE DATOS'!A228,"")</f>
        <v>#REF!</v>
      </c>
      <c r="G14" s="1908"/>
      <c r="H14" s="1908"/>
      <c r="I14" s="1908"/>
      <c r="J14" s="1908"/>
      <c r="K14" s="1909"/>
      <c r="L14" s="1891"/>
      <c r="M14" s="1892"/>
      <c r="N14" s="1892"/>
      <c r="O14" s="1892"/>
      <c r="P14" s="1893"/>
      <c r="Q14" s="1902" t="str">
        <f>IF('INGRESO DE DATOS'!H228&lt;&gt;"",'INGRESO DE DATOS'!H228,"")</f>
        <v/>
      </c>
      <c r="R14" s="1903"/>
      <c r="S14" s="1903"/>
      <c r="T14" s="1903"/>
      <c r="U14" s="1903"/>
      <c r="V14" s="1904"/>
      <c r="W14" s="1899" t="str">
        <f>IF('INGRESO DE DATOS'!I228&lt;&gt;"",'INGRESO DE DATOS'!I228,"")</f>
        <v/>
      </c>
      <c r="X14" s="1900"/>
      <c r="Y14" s="1900"/>
      <c r="Z14" s="1900"/>
      <c r="AA14" s="1900"/>
      <c r="AB14" s="1901"/>
      <c r="AC14" s="1902"/>
      <c r="AD14" s="1903"/>
      <c r="AE14" s="1903"/>
      <c r="AF14" s="1903"/>
      <c r="AG14" s="1903"/>
      <c r="AH14" s="1903"/>
      <c r="AI14" s="1904"/>
      <c r="AJ14" s="1899" t="str">
        <f t="shared" ref="AJ14:AJ19" si="0">IF(W14="","",W14)</f>
        <v/>
      </c>
      <c r="AK14" s="1900"/>
      <c r="AL14" s="1900"/>
      <c r="AM14" s="1900"/>
      <c r="AN14" s="1900"/>
      <c r="AO14" s="1900"/>
      <c r="AP14" s="1901"/>
      <c r="AQ14" s="1905" t="str">
        <f t="shared" ref="AQ14:AQ19" si="1">IF(Q14="","",IF(Q14&lt;&gt;0,IF(Q14="N.D","N.D",((AJ14*VLOOKUP(Q14,$CZ$14:$DQ$34,10,FALSE))*0.001))))</f>
        <v/>
      </c>
      <c r="AR14" s="1900"/>
      <c r="AS14" s="1900"/>
      <c r="AT14" s="1900"/>
      <c r="AU14" s="1900"/>
      <c r="AV14" s="1906"/>
      <c r="AW14" s="1972">
        <v>23</v>
      </c>
      <c r="AX14" s="1973"/>
      <c r="AY14" s="1973"/>
      <c r="AZ14" s="1973"/>
      <c r="BA14" s="1907" t="str">
        <f>IF('INGRESO DE DATOS'!A254&lt;&gt;"",'INGRESO DE DATOS'!A254,"")</f>
        <v>MUESTRA CONTROL</v>
      </c>
      <c r="BB14" s="1908"/>
      <c r="BC14" s="1908"/>
      <c r="BD14" s="1908"/>
      <c r="BE14" s="1908"/>
      <c r="BF14" s="1909"/>
      <c r="BG14" s="1891"/>
      <c r="BH14" s="1892"/>
      <c r="BI14" s="1892"/>
      <c r="BJ14" s="1892"/>
      <c r="BK14" s="1893"/>
      <c r="BL14" s="1891" t="str">
        <f>IF('INGRESO DE DATOS'!H254&lt;&gt;"",'INGRESO DE DATOS'!H254,"")</f>
        <v/>
      </c>
      <c r="BM14" s="1892"/>
      <c r="BN14" s="1892"/>
      <c r="BO14" s="1892"/>
      <c r="BP14" s="1892"/>
      <c r="BQ14" s="1893"/>
      <c r="BR14" s="1899" t="str">
        <f>IF('INGRESO DE DATOS'!I254&lt;&gt;"",'INGRESO DE DATOS'!I254,"")</f>
        <v/>
      </c>
      <c r="BS14" s="1900"/>
      <c r="BT14" s="1900"/>
      <c r="BU14" s="1900"/>
      <c r="BV14" s="1900"/>
      <c r="BW14" s="1901"/>
      <c r="BX14" s="1902"/>
      <c r="BY14" s="1903"/>
      <c r="BZ14" s="1903"/>
      <c r="CA14" s="1903"/>
      <c r="CB14" s="1903"/>
      <c r="CC14" s="1903"/>
      <c r="CD14" s="1904"/>
      <c r="CE14" s="1899" t="str">
        <f>IF(BR14="","",BR14)</f>
        <v/>
      </c>
      <c r="CF14" s="1900"/>
      <c r="CG14" s="1900"/>
      <c r="CH14" s="1900"/>
      <c r="CI14" s="1900"/>
      <c r="CJ14" s="1900"/>
      <c r="CK14" s="1901"/>
      <c r="CL14" s="1905" t="str">
        <f>IF(BL14="","",IF(BL14&lt;&gt;0,IF(BL14="N.D","N.D",((BL14*VLOOKUP(CE14,$CZ$14:$DQ$34,10,FALSE))*0.001))))</f>
        <v/>
      </c>
      <c r="CM14" s="1900"/>
      <c r="CN14" s="1900"/>
      <c r="CO14" s="1900"/>
      <c r="CP14" s="1900"/>
      <c r="CQ14" s="1900"/>
      <c r="CR14" s="1906"/>
      <c r="CS14" s="780"/>
      <c r="CT14" s="780"/>
      <c r="CU14" s="780"/>
      <c r="CV14" s="780"/>
      <c r="CW14" s="780"/>
      <c r="CX14" s="780"/>
      <c r="CY14" s="780"/>
      <c r="CZ14" s="1890" t="s">
        <v>101</v>
      </c>
      <c r="DA14" s="1890"/>
      <c r="DB14" s="1890"/>
      <c r="DC14" s="1890"/>
      <c r="DD14" s="1890"/>
      <c r="DE14" s="1890"/>
      <c r="DF14" s="1890"/>
      <c r="DG14" s="1890"/>
      <c r="DH14" s="1890"/>
      <c r="DI14" s="1888">
        <v>1</v>
      </c>
      <c r="DJ14" s="1888"/>
      <c r="DK14" s="1888"/>
      <c r="DL14" s="1888"/>
      <c r="DM14" s="1888"/>
      <c r="DN14" s="1888"/>
      <c r="DO14" s="1888"/>
      <c r="DP14" s="1888"/>
      <c r="DQ14" s="1888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</row>
    <row r="15" spans="2:143" s="27" customFormat="1" ht="15.75" customHeight="1" thickTop="1" thickBot="1" x14ac:dyDescent="0.3">
      <c r="B15" s="1872">
        <v>2</v>
      </c>
      <c r="C15" s="1873"/>
      <c r="D15" s="1873"/>
      <c r="E15" s="1873"/>
      <c r="F15" s="1877" t="str">
        <f>IF('INGRESO DE DATOS'!A229&lt;&gt;"",'INGRESO DE DATOS'!A229,"")</f>
        <v/>
      </c>
      <c r="G15" s="1878"/>
      <c r="H15" s="1878"/>
      <c r="I15" s="1878"/>
      <c r="J15" s="1878"/>
      <c r="K15" s="1879"/>
      <c r="L15" s="1882"/>
      <c r="M15" s="1883"/>
      <c r="N15" s="1883"/>
      <c r="O15" s="1883"/>
      <c r="P15" s="1884"/>
      <c r="Q15" s="1877" t="str">
        <f>IF('INGRESO DE DATOS'!H229&lt;&gt;"",'INGRESO DE DATOS'!H229,"")</f>
        <v/>
      </c>
      <c r="R15" s="1878"/>
      <c r="S15" s="1878"/>
      <c r="T15" s="1878"/>
      <c r="U15" s="1878"/>
      <c r="V15" s="1879"/>
      <c r="W15" s="1880" t="str">
        <f>IF('INGRESO DE DATOS'!I229&lt;&gt;"",'INGRESO DE DATOS'!I229,"")</f>
        <v/>
      </c>
      <c r="X15" s="1875"/>
      <c r="Y15" s="1875"/>
      <c r="Z15" s="1875"/>
      <c r="AA15" s="1875"/>
      <c r="AB15" s="1881"/>
      <c r="AC15" s="1877"/>
      <c r="AD15" s="1878"/>
      <c r="AE15" s="1878"/>
      <c r="AF15" s="1878"/>
      <c r="AG15" s="1878"/>
      <c r="AH15" s="1878"/>
      <c r="AI15" s="1879"/>
      <c r="AJ15" s="1880" t="str">
        <f t="shared" si="0"/>
        <v/>
      </c>
      <c r="AK15" s="1875"/>
      <c r="AL15" s="1875"/>
      <c r="AM15" s="1875"/>
      <c r="AN15" s="1875"/>
      <c r="AO15" s="1875"/>
      <c r="AP15" s="1881"/>
      <c r="AQ15" s="1874" t="str">
        <f t="shared" si="1"/>
        <v/>
      </c>
      <c r="AR15" s="1875"/>
      <c r="AS15" s="1875"/>
      <c r="AT15" s="1875"/>
      <c r="AU15" s="1875"/>
      <c r="AV15" s="1876"/>
      <c r="AW15" s="1872">
        <v>24</v>
      </c>
      <c r="AX15" s="1873"/>
      <c r="AY15" s="1873"/>
      <c r="AZ15" s="1873"/>
      <c r="BA15" s="1877" t="str">
        <f>IF('INGRESO DE DATOS'!A255&lt;&gt;"",'INGRESO DE DATOS'!A255,"")</f>
        <v/>
      </c>
      <c r="BB15" s="1878"/>
      <c r="BC15" s="1878"/>
      <c r="BD15" s="1878"/>
      <c r="BE15" s="1878"/>
      <c r="BF15" s="1879"/>
      <c r="BG15" s="1882"/>
      <c r="BH15" s="1883"/>
      <c r="BI15" s="1883"/>
      <c r="BJ15" s="1883"/>
      <c r="BK15" s="1884"/>
      <c r="BL15" s="1882" t="str">
        <f>IF('INGRESO DE DATOS'!H255&lt;&gt;"",'INGRESO DE DATOS'!H255,"")</f>
        <v/>
      </c>
      <c r="BM15" s="1883"/>
      <c r="BN15" s="1883"/>
      <c r="BO15" s="1883"/>
      <c r="BP15" s="1883"/>
      <c r="BQ15" s="1884"/>
      <c r="BR15" s="1880" t="str">
        <f>IF('INGRESO DE DATOS'!I255&lt;&gt;"",'INGRESO DE DATOS'!I255,"")</f>
        <v/>
      </c>
      <c r="BS15" s="1875"/>
      <c r="BT15" s="1875"/>
      <c r="BU15" s="1875"/>
      <c r="BV15" s="1875"/>
      <c r="BW15" s="1881"/>
      <c r="BX15" s="1877"/>
      <c r="BY15" s="1878"/>
      <c r="BZ15" s="1878"/>
      <c r="CA15" s="1878"/>
      <c r="CB15" s="1878"/>
      <c r="CC15" s="1878"/>
      <c r="CD15" s="1879"/>
      <c r="CE15" s="1880" t="str">
        <f>IF(BR15="","",BR15)</f>
        <v/>
      </c>
      <c r="CF15" s="1875"/>
      <c r="CG15" s="1875"/>
      <c r="CH15" s="1875"/>
      <c r="CI15" s="1875"/>
      <c r="CJ15" s="1875"/>
      <c r="CK15" s="1881"/>
      <c r="CL15" s="1874" t="str">
        <f>IF(BL15="","",IF(BL15&lt;&gt;0,IF(BL15="N.D","N.D",((BL15*VLOOKUP(CE15,$CZ$14:$DQ$34,10,FALSE))*0.001))))</f>
        <v/>
      </c>
      <c r="CM15" s="1875"/>
      <c r="CN15" s="1875"/>
      <c r="CO15" s="1875"/>
      <c r="CP15" s="1875"/>
      <c r="CQ15" s="1875"/>
      <c r="CR15" s="1876"/>
      <c r="CZ15" s="1885" t="s">
        <v>322</v>
      </c>
      <c r="DA15" s="1886"/>
      <c r="DB15" s="1886"/>
      <c r="DC15" s="1886"/>
      <c r="DD15" s="1886"/>
      <c r="DE15" s="1886"/>
      <c r="DF15" s="1886"/>
      <c r="DG15" s="1886"/>
      <c r="DH15" s="1887"/>
      <c r="DI15" s="1888">
        <v>5</v>
      </c>
      <c r="DJ15" s="1888"/>
      <c r="DK15" s="1888"/>
      <c r="DL15" s="1888"/>
      <c r="DM15" s="1888"/>
      <c r="DN15" s="1888"/>
      <c r="DO15" s="1888"/>
      <c r="DP15" s="1888"/>
      <c r="DQ15" s="1888"/>
    </row>
    <row r="16" spans="2:143" s="27" customFormat="1" ht="15.75" customHeight="1" thickTop="1" thickBot="1" x14ac:dyDescent="0.3">
      <c r="B16" s="1974">
        <v>3</v>
      </c>
      <c r="C16" s="1975"/>
      <c r="D16" s="1975"/>
      <c r="E16" s="1976"/>
      <c r="F16" s="1877" t="str">
        <f>IF('INGRESO DE DATOS'!A230&lt;&gt;"",'INGRESO DE DATOS'!A230,"")</f>
        <v/>
      </c>
      <c r="G16" s="1878"/>
      <c r="H16" s="1878"/>
      <c r="I16" s="1878"/>
      <c r="J16" s="1878"/>
      <c r="K16" s="1879"/>
      <c r="L16" s="1882"/>
      <c r="M16" s="1883"/>
      <c r="N16" s="1883"/>
      <c r="O16" s="1883"/>
      <c r="P16" s="1884"/>
      <c r="Q16" s="1877" t="str">
        <f>IF('INGRESO DE DATOS'!H230&lt;&gt;"",'INGRESO DE DATOS'!H230,"")</f>
        <v/>
      </c>
      <c r="R16" s="1878"/>
      <c r="S16" s="1878"/>
      <c r="T16" s="1878"/>
      <c r="U16" s="1878"/>
      <c r="V16" s="1879"/>
      <c r="W16" s="1880" t="str">
        <f>IF('INGRESO DE DATOS'!I230&lt;&gt;"",'INGRESO DE DATOS'!I230,"")</f>
        <v/>
      </c>
      <c r="X16" s="1875"/>
      <c r="Y16" s="1875"/>
      <c r="Z16" s="1875"/>
      <c r="AA16" s="1875"/>
      <c r="AB16" s="1881"/>
      <c r="AC16" s="1877"/>
      <c r="AD16" s="1878"/>
      <c r="AE16" s="1878"/>
      <c r="AF16" s="1878"/>
      <c r="AG16" s="1878"/>
      <c r="AH16" s="1878"/>
      <c r="AI16" s="1879"/>
      <c r="AJ16" s="1880" t="str">
        <f t="shared" si="0"/>
        <v/>
      </c>
      <c r="AK16" s="1875"/>
      <c r="AL16" s="1875"/>
      <c r="AM16" s="1875"/>
      <c r="AN16" s="1875"/>
      <c r="AO16" s="1875"/>
      <c r="AP16" s="1881"/>
      <c r="AQ16" s="1874" t="str">
        <f t="shared" si="1"/>
        <v/>
      </c>
      <c r="AR16" s="1875"/>
      <c r="AS16" s="1875"/>
      <c r="AT16" s="1875"/>
      <c r="AU16" s="1875"/>
      <c r="AV16" s="1876"/>
      <c r="AW16" s="1872">
        <v>25</v>
      </c>
      <c r="AX16" s="1873"/>
      <c r="AY16" s="1873"/>
      <c r="AZ16" s="1873"/>
      <c r="BA16" s="1877" t="str">
        <f>IF('INGRESO DE DATOS'!A256&lt;&gt;"",'INGRESO DE DATOS'!A256,"")</f>
        <v/>
      </c>
      <c r="BB16" s="1878"/>
      <c r="BC16" s="1878"/>
      <c r="BD16" s="1878"/>
      <c r="BE16" s="1878"/>
      <c r="BF16" s="1879"/>
      <c r="BG16" s="1882"/>
      <c r="BH16" s="1883"/>
      <c r="BI16" s="1883"/>
      <c r="BJ16" s="1883"/>
      <c r="BK16" s="1884"/>
      <c r="BL16" s="1882" t="str">
        <f>IF('INGRESO DE DATOS'!H256&lt;&gt;"",'INGRESO DE DATOS'!H256,"")</f>
        <v/>
      </c>
      <c r="BM16" s="1883"/>
      <c r="BN16" s="1883"/>
      <c r="BO16" s="1883"/>
      <c r="BP16" s="1883"/>
      <c r="BQ16" s="1884"/>
      <c r="BR16" s="1880" t="str">
        <f>IF('INGRESO DE DATOS'!I256&lt;&gt;"",'INGRESO DE DATOS'!I256,"")</f>
        <v/>
      </c>
      <c r="BS16" s="1875"/>
      <c r="BT16" s="1875"/>
      <c r="BU16" s="1875"/>
      <c r="BV16" s="1875"/>
      <c r="BW16" s="1881"/>
      <c r="BX16" s="1877"/>
      <c r="BY16" s="1878"/>
      <c r="BZ16" s="1878"/>
      <c r="CA16" s="1878"/>
      <c r="CB16" s="1878"/>
      <c r="CC16" s="1878"/>
      <c r="CD16" s="1879"/>
      <c r="CE16" s="1880" t="str">
        <f>IF(BR16="","",BR16)</f>
        <v/>
      </c>
      <c r="CF16" s="1875"/>
      <c r="CG16" s="1875"/>
      <c r="CH16" s="1875"/>
      <c r="CI16" s="1875"/>
      <c r="CJ16" s="1875"/>
      <c r="CK16" s="1881"/>
      <c r="CL16" s="1874" t="str">
        <f>IF(BL16="","",IF(BL16&lt;&gt;0,IF(BL16="N.D","N.D",((BL16*VLOOKUP(CE16,$CZ$14:$DQ$34,10,FALSE))*0.001))))</f>
        <v/>
      </c>
      <c r="CM16" s="1875"/>
      <c r="CN16" s="1875"/>
      <c r="CO16" s="1875"/>
      <c r="CP16" s="1875"/>
      <c r="CQ16" s="1875"/>
      <c r="CR16" s="1876"/>
      <c r="CZ16" s="1885" t="s">
        <v>342</v>
      </c>
      <c r="DA16" s="1886"/>
      <c r="DB16" s="1886"/>
      <c r="DC16" s="1886"/>
      <c r="DD16" s="1886"/>
      <c r="DE16" s="1886"/>
      <c r="DF16" s="1886"/>
      <c r="DG16" s="1886"/>
      <c r="DH16" s="1887"/>
      <c r="DI16" s="1889">
        <v>12.5</v>
      </c>
      <c r="DJ16" s="1889"/>
      <c r="DK16" s="1889"/>
      <c r="DL16" s="1889"/>
      <c r="DM16" s="1889"/>
      <c r="DN16" s="1889"/>
      <c r="DO16" s="1889"/>
      <c r="DP16" s="1889"/>
      <c r="DQ16" s="1889"/>
    </row>
    <row r="17" spans="2:121" s="27" customFormat="1" ht="15.75" customHeight="1" thickTop="1" thickBot="1" x14ac:dyDescent="0.3">
      <c r="B17" s="1974">
        <v>4</v>
      </c>
      <c r="C17" s="1975"/>
      <c r="D17" s="1975"/>
      <c r="E17" s="1976"/>
      <c r="F17" s="1877" t="str">
        <f>IF('INGRESO DE DATOS'!A231&lt;&gt;"",'INGRESO DE DATOS'!A231,"")</f>
        <v/>
      </c>
      <c r="G17" s="1878"/>
      <c r="H17" s="1878"/>
      <c r="I17" s="1878"/>
      <c r="J17" s="1878"/>
      <c r="K17" s="1879"/>
      <c r="L17" s="1882"/>
      <c r="M17" s="1883"/>
      <c r="N17" s="1883"/>
      <c r="O17" s="1883"/>
      <c r="P17" s="1884"/>
      <c r="Q17" s="1877" t="str">
        <f>IF('INGRESO DE DATOS'!H231&lt;&gt;"",'INGRESO DE DATOS'!H231,"")</f>
        <v/>
      </c>
      <c r="R17" s="1878"/>
      <c r="S17" s="1878"/>
      <c r="T17" s="1878"/>
      <c r="U17" s="1878"/>
      <c r="V17" s="1879"/>
      <c r="W17" s="1880" t="str">
        <f>IF('INGRESO DE DATOS'!I231&lt;&gt;"",'INGRESO DE DATOS'!I231,"")</f>
        <v/>
      </c>
      <c r="X17" s="1875"/>
      <c r="Y17" s="1875"/>
      <c r="Z17" s="1875"/>
      <c r="AA17" s="1875"/>
      <c r="AB17" s="1881"/>
      <c r="AC17" s="1877"/>
      <c r="AD17" s="1878"/>
      <c r="AE17" s="1878"/>
      <c r="AF17" s="1878"/>
      <c r="AG17" s="1878"/>
      <c r="AH17" s="1878"/>
      <c r="AI17" s="1879"/>
      <c r="AJ17" s="1880" t="str">
        <f t="shared" si="0"/>
        <v/>
      </c>
      <c r="AK17" s="1875"/>
      <c r="AL17" s="1875"/>
      <c r="AM17" s="1875"/>
      <c r="AN17" s="1875"/>
      <c r="AO17" s="1875"/>
      <c r="AP17" s="1881"/>
      <c r="AQ17" s="1874" t="str">
        <f t="shared" si="1"/>
        <v/>
      </c>
      <c r="AR17" s="1875"/>
      <c r="AS17" s="1875"/>
      <c r="AT17" s="1875"/>
      <c r="AU17" s="1875"/>
      <c r="AV17" s="1876"/>
      <c r="AW17" s="1872">
        <v>26</v>
      </c>
      <c r="AX17" s="1873"/>
      <c r="AY17" s="1873"/>
      <c r="AZ17" s="1873"/>
      <c r="BA17" s="1877" t="str">
        <f>IF('INGRESO DE DATOS'!A257&lt;&gt;"",'INGRESO DE DATOS'!A257,"")</f>
        <v/>
      </c>
      <c r="BB17" s="1878"/>
      <c r="BC17" s="1878"/>
      <c r="BD17" s="1878"/>
      <c r="BE17" s="1878"/>
      <c r="BF17" s="1879"/>
      <c r="BG17" s="1882"/>
      <c r="BH17" s="1883"/>
      <c r="BI17" s="1883"/>
      <c r="BJ17" s="1883"/>
      <c r="BK17" s="1884"/>
      <c r="BL17" s="1882" t="str">
        <f>IF('INGRESO DE DATOS'!H257&lt;&gt;"",'INGRESO DE DATOS'!H257,"")</f>
        <v/>
      </c>
      <c r="BM17" s="1883"/>
      <c r="BN17" s="1883"/>
      <c r="BO17" s="1883"/>
      <c r="BP17" s="1883"/>
      <c r="BQ17" s="1884"/>
      <c r="BR17" s="1880" t="str">
        <f>IF('INGRESO DE DATOS'!I257&lt;&gt;"",'INGRESO DE DATOS'!I257,"")</f>
        <v/>
      </c>
      <c r="BS17" s="1875"/>
      <c r="BT17" s="1875"/>
      <c r="BU17" s="1875"/>
      <c r="BV17" s="1875"/>
      <c r="BW17" s="1881"/>
      <c r="BX17" s="1877"/>
      <c r="BY17" s="1878"/>
      <c r="BZ17" s="1878"/>
      <c r="CA17" s="1878"/>
      <c r="CB17" s="1878"/>
      <c r="CC17" s="1878"/>
      <c r="CD17" s="1879"/>
      <c r="CE17" s="1880" t="str">
        <f>IF(BR17="","",BR17)</f>
        <v/>
      </c>
      <c r="CF17" s="1875"/>
      <c r="CG17" s="1875"/>
      <c r="CH17" s="1875"/>
      <c r="CI17" s="1875"/>
      <c r="CJ17" s="1875"/>
      <c r="CK17" s="1881"/>
      <c r="CL17" s="1874" t="str">
        <f>IF(BL17="","",IF(BL17&lt;&gt;0,IF(BL17="N.D","N.D",((BL17*VLOOKUP(CE17,$CZ$14:$DQ$34,10,FALSE))*0.001))))</f>
        <v/>
      </c>
      <c r="CM17" s="1875"/>
      <c r="CN17" s="1875"/>
      <c r="CO17" s="1875"/>
      <c r="CP17" s="1875"/>
      <c r="CQ17" s="1875"/>
      <c r="CR17" s="1876"/>
      <c r="CZ17" s="1885" t="s">
        <v>317</v>
      </c>
      <c r="DA17" s="1886"/>
      <c r="DB17" s="1886"/>
      <c r="DC17" s="1886"/>
      <c r="DD17" s="1886"/>
      <c r="DE17" s="1886"/>
      <c r="DF17" s="1886"/>
      <c r="DG17" s="1886"/>
      <c r="DH17" s="1887"/>
      <c r="DI17" s="1888">
        <v>25</v>
      </c>
      <c r="DJ17" s="1888"/>
      <c r="DK17" s="1888"/>
      <c r="DL17" s="1888"/>
      <c r="DM17" s="1888"/>
      <c r="DN17" s="1888"/>
      <c r="DO17" s="1888"/>
      <c r="DP17" s="1888"/>
      <c r="DQ17" s="1888"/>
    </row>
    <row r="18" spans="2:121" s="27" customFormat="1" ht="15.75" customHeight="1" thickTop="1" thickBot="1" x14ac:dyDescent="0.3">
      <c r="B18" s="1974">
        <v>5</v>
      </c>
      <c r="C18" s="1975"/>
      <c r="D18" s="1975"/>
      <c r="E18" s="1976"/>
      <c r="F18" s="1877" t="str">
        <f>IF('INGRESO DE DATOS'!A232&lt;&gt;"",'INGRESO DE DATOS'!A232,"")</f>
        <v/>
      </c>
      <c r="G18" s="1878"/>
      <c r="H18" s="1878"/>
      <c r="I18" s="1878"/>
      <c r="J18" s="1878"/>
      <c r="K18" s="1879"/>
      <c r="L18" s="1882"/>
      <c r="M18" s="1883"/>
      <c r="N18" s="1883"/>
      <c r="O18" s="1883"/>
      <c r="P18" s="1884"/>
      <c r="Q18" s="1877" t="str">
        <f>IF('INGRESO DE DATOS'!H232&lt;&gt;"",'INGRESO DE DATOS'!H232,"")</f>
        <v/>
      </c>
      <c r="R18" s="1878"/>
      <c r="S18" s="1878"/>
      <c r="T18" s="1878"/>
      <c r="U18" s="1878"/>
      <c r="V18" s="1879"/>
      <c r="W18" s="1880" t="str">
        <f>IF('INGRESO DE DATOS'!I232&lt;&gt;"",'INGRESO DE DATOS'!I232,"")</f>
        <v/>
      </c>
      <c r="X18" s="1875"/>
      <c r="Y18" s="1875"/>
      <c r="Z18" s="1875"/>
      <c r="AA18" s="1875"/>
      <c r="AB18" s="1881"/>
      <c r="AC18" s="1877"/>
      <c r="AD18" s="1878"/>
      <c r="AE18" s="1878"/>
      <c r="AF18" s="1878"/>
      <c r="AG18" s="1878"/>
      <c r="AH18" s="1878"/>
      <c r="AI18" s="1879"/>
      <c r="AJ18" s="1880" t="str">
        <f t="shared" si="0"/>
        <v/>
      </c>
      <c r="AK18" s="1875"/>
      <c r="AL18" s="1875"/>
      <c r="AM18" s="1875"/>
      <c r="AN18" s="1875"/>
      <c r="AO18" s="1875"/>
      <c r="AP18" s="1881"/>
      <c r="AQ18" s="1874" t="str">
        <f t="shared" si="1"/>
        <v/>
      </c>
      <c r="AR18" s="1875"/>
      <c r="AS18" s="1875"/>
      <c r="AT18" s="1875"/>
      <c r="AU18" s="1875"/>
      <c r="AV18" s="1876"/>
      <c r="AW18" s="1977" t="s">
        <v>53</v>
      </c>
      <c r="AX18" s="1978"/>
      <c r="AY18" s="1978"/>
      <c r="AZ18" s="1978"/>
      <c r="BA18" s="1978"/>
      <c r="BB18" s="1978"/>
      <c r="BC18" s="1978"/>
      <c r="BD18" s="1978"/>
      <c r="BE18" s="1978"/>
      <c r="BF18" s="1979"/>
      <c r="BG18" s="1980"/>
      <c r="BH18" s="1975"/>
      <c r="BI18" s="1975"/>
      <c r="BJ18" s="1975"/>
      <c r="BK18" s="1976"/>
      <c r="BL18" s="1877"/>
      <c r="BM18" s="1878"/>
      <c r="BN18" s="1878"/>
      <c r="BO18" s="1878"/>
      <c r="BP18" s="1878"/>
      <c r="BQ18" s="1879"/>
      <c r="BR18" s="1880"/>
      <c r="BS18" s="1875"/>
      <c r="BT18" s="1875"/>
      <c r="BU18" s="1875"/>
      <c r="BV18" s="1875"/>
      <c r="BW18" s="1881"/>
      <c r="BX18" s="1877"/>
      <c r="BY18" s="1878"/>
      <c r="BZ18" s="1878"/>
      <c r="CA18" s="1878"/>
      <c r="CB18" s="1878"/>
      <c r="CC18" s="1878"/>
      <c r="CD18" s="1879"/>
      <c r="CE18" s="1880"/>
      <c r="CF18" s="1875"/>
      <c r="CG18" s="1875"/>
      <c r="CH18" s="1875"/>
      <c r="CI18" s="1875"/>
      <c r="CJ18" s="1875"/>
      <c r="CK18" s="1881"/>
      <c r="CL18" s="1880"/>
      <c r="CM18" s="1875"/>
      <c r="CN18" s="1875"/>
      <c r="CO18" s="1875"/>
      <c r="CP18" s="1875"/>
      <c r="CQ18" s="1875"/>
      <c r="CR18" s="1876"/>
      <c r="CZ18" s="1885" t="s">
        <v>315</v>
      </c>
      <c r="DA18" s="1886"/>
      <c r="DB18" s="1886"/>
      <c r="DC18" s="1886"/>
      <c r="DD18" s="1886"/>
      <c r="DE18" s="1886"/>
      <c r="DF18" s="1886"/>
      <c r="DG18" s="1886"/>
      <c r="DH18" s="1887"/>
      <c r="DI18" s="1888">
        <v>2</v>
      </c>
      <c r="DJ18" s="1888"/>
      <c r="DK18" s="1888"/>
      <c r="DL18" s="1888"/>
      <c r="DM18" s="1888"/>
      <c r="DN18" s="1888"/>
      <c r="DO18" s="1888"/>
      <c r="DP18" s="1888"/>
      <c r="DQ18" s="1888"/>
    </row>
    <row r="19" spans="2:121" s="27" customFormat="1" ht="15.75" customHeight="1" thickTop="1" thickBot="1" x14ac:dyDescent="0.3">
      <c r="B19" s="1974">
        <v>6</v>
      </c>
      <c r="C19" s="1975"/>
      <c r="D19" s="1975"/>
      <c r="E19" s="1976"/>
      <c r="F19" s="1877" t="str">
        <f>IF('INGRESO DE DATOS'!A233&lt;&gt;"",'INGRESO DE DATOS'!A233,"")</f>
        <v/>
      </c>
      <c r="G19" s="1878"/>
      <c r="H19" s="1878"/>
      <c r="I19" s="1878"/>
      <c r="J19" s="1878"/>
      <c r="K19" s="1879"/>
      <c r="L19" s="1882"/>
      <c r="M19" s="1883"/>
      <c r="N19" s="1883"/>
      <c r="O19" s="1883"/>
      <c r="P19" s="1884"/>
      <c r="Q19" s="1877" t="str">
        <f>IF('INGRESO DE DATOS'!H233&lt;&gt;"",'INGRESO DE DATOS'!H233,"")</f>
        <v/>
      </c>
      <c r="R19" s="1878"/>
      <c r="S19" s="1878"/>
      <c r="T19" s="1878"/>
      <c r="U19" s="1878"/>
      <c r="V19" s="1879"/>
      <c r="W19" s="1880" t="str">
        <f>IF('INGRESO DE DATOS'!I233&lt;&gt;"",'INGRESO DE DATOS'!I233,"")</f>
        <v/>
      </c>
      <c r="X19" s="1875"/>
      <c r="Y19" s="1875"/>
      <c r="Z19" s="1875"/>
      <c r="AA19" s="1875"/>
      <c r="AB19" s="1881"/>
      <c r="AC19" s="1877"/>
      <c r="AD19" s="1878"/>
      <c r="AE19" s="1878"/>
      <c r="AF19" s="1878"/>
      <c r="AG19" s="1878"/>
      <c r="AH19" s="1878"/>
      <c r="AI19" s="1879"/>
      <c r="AJ19" s="1880" t="str">
        <f t="shared" si="0"/>
        <v/>
      </c>
      <c r="AK19" s="1875"/>
      <c r="AL19" s="1875"/>
      <c r="AM19" s="1875"/>
      <c r="AN19" s="1875"/>
      <c r="AO19" s="1875"/>
      <c r="AP19" s="1881"/>
      <c r="AQ19" s="1874" t="str">
        <f t="shared" si="1"/>
        <v/>
      </c>
      <c r="AR19" s="1875"/>
      <c r="AS19" s="1875"/>
      <c r="AT19" s="1875"/>
      <c r="AU19" s="1875"/>
      <c r="AV19" s="1876"/>
      <c r="AW19" s="1872">
        <v>27</v>
      </c>
      <c r="AX19" s="1873"/>
      <c r="AY19" s="1873"/>
      <c r="AZ19" s="1873"/>
      <c r="BA19" s="1877" t="str">
        <f>IF('INGRESO DE DATOS'!A259&lt;&gt;"",'INGRESO DE DATOS'!A259,"")</f>
        <v/>
      </c>
      <c r="BB19" s="1878"/>
      <c r="BC19" s="1878"/>
      <c r="BD19" s="1878"/>
      <c r="BE19" s="1878"/>
      <c r="BF19" s="1879"/>
      <c r="BG19" s="1882"/>
      <c r="BH19" s="1883"/>
      <c r="BI19" s="1883"/>
      <c r="BJ19" s="1883"/>
      <c r="BK19" s="1884"/>
      <c r="BL19" s="1882" t="str">
        <f>IF('INGRESO DE DATOS'!H259&lt;&gt;"",'INGRESO DE DATOS'!H259,"")</f>
        <v/>
      </c>
      <c r="BM19" s="1883"/>
      <c r="BN19" s="1883"/>
      <c r="BO19" s="1883"/>
      <c r="BP19" s="1883"/>
      <c r="BQ19" s="1884"/>
      <c r="BR19" s="1880" t="str">
        <f>IF('INGRESO DE DATOS'!I259&lt;&gt;"",'INGRESO DE DATOS'!I259,"")</f>
        <v/>
      </c>
      <c r="BS19" s="1875"/>
      <c r="BT19" s="1875"/>
      <c r="BU19" s="1875"/>
      <c r="BV19" s="1875"/>
      <c r="BW19" s="1881"/>
      <c r="BX19" s="1877"/>
      <c r="BY19" s="1878"/>
      <c r="BZ19" s="1878"/>
      <c r="CA19" s="1878"/>
      <c r="CB19" s="1878"/>
      <c r="CC19" s="1878"/>
      <c r="CD19" s="1879"/>
      <c r="CE19" s="1880" t="str">
        <f>IF(BR19="","",BR19)</f>
        <v/>
      </c>
      <c r="CF19" s="1875"/>
      <c r="CG19" s="1875"/>
      <c r="CH19" s="1875"/>
      <c r="CI19" s="1875"/>
      <c r="CJ19" s="1875"/>
      <c r="CK19" s="1881"/>
      <c r="CL19" s="1874" t="str">
        <f>IF(BL19="","",IF(BL19&lt;&gt;0,IF(BL19="N.D","N.D",((BL19*VLOOKUP(CE19,$CZ$14:$DQ$34,10,FALSE))*0.001))))</f>
        <v/>
      </c>
      <c r="CM19" s="1875"/>
      <c r="CN19" s="1875"/>
      <c r="CO19" s="1875"/>
      <c r="CP19" s="1875"/>
      <c r="CQ19" s="1875"/>
      <c r="CR19" s="1876"/>
      <c r="CZ19" s="1885" t="s">
        <v>343</v>
      </c>
      <c r="DA19" s="1886"/>
      <c r="DB19" s="1886"/>
      <c r="DC19" s="1886"/>
      <c r="DD19" s="1886"/>
      <c r="DE19" s="1886"/>
      <c r="DF19" s="1886"/>
      <c r="DG19" s="1886"/>
      <c r="DH19" s="1887"/>
      <c r="DI19" s="1888">
        <v>3</v>
      </c>
      <c r="DJ19" s="1888"/>
      <c r="DK19" s="1888"/>
      <c r="DL19" s="1888"/>
      <c r="DM19" s="1888"/>
      <c r="DN19" s="1888"/>
      <c r="DO19" s="1888"/>
      <c r="DP19" s="1888"/>
      <c r="DQ19" s="1888"/>
    </row>
    <row r="20" spans="2:121" s="27" customFormat="1" ht="15.75" customHeight="1" thickTop="1" thickBot="1" x14ac:dyDescent="0.3">
      <c r="B20" s="1977" t="s">
        <v>53</v>
      </c>
      <c r="C20" s="1978"/>
      <c r="D20" s="1978"/>
      <c r="E20" s="1978"/>
      <c r="F20" s="1978"/>
      <c r="G20" s="1978"/>
      <c r="H20" s="1978"/>
      <c r="I20" s="1978"/>
      <c r="J20" s="1978"/>
      <c r="K20" s="1979"/>
      <c r="L20" s="1980"/>
      <c r="M20" s="1975"/>
      <c r="N20" s="1975"/>
      <c r="O20" s="1975"/>
      <c r="P20" s="1976"/>
      <c r="Q20" s="1877"/>
      <c r="R20" s="1878"/>
      <c r="S20" s="1878"/>
      <c r="T20" s="1878"/>
      <c r="U20" s="1878"/>
      <c r="V20" s="1879"/>
      <c r="W20" s="1880"/>
      <c r="X20" s="1875"/>
      <c r="Y20" s="1875"/>
      <c r="Z20" s="1875"/>
      <c r="AA20" s="1875"/>
      <c r="AB20" s="1881"/>
      <c r="AC20" s="1877"/>
      <c r="AD20" s="1878"/>
      <c r="AE20" s="1878"/>
      <c r="AF20" s="1878"/>
      <c r="AG20" s="1878"/>
      <c r="AH20" s="1878"/>
      <c r="AI20" s="1879"/>
      <c r="AJ20" s="1880"/>
      <c r="AK20" s="1875"/>
      <c r="AL20" s="1875"/>
      <c r="AM20" s="1875"/>
      <c r="AN20" s="1875"/>
      <c r="AO20" s="1875"/>
      <c r="AP20" s="1881"/>
      <c r="AQ20" s="1880"/>
      <c r="AR20" s="1875"/>
      <c r="AS20" s="1875"/>
      <c r="AT20" s="1875"/>
      <c r="AU20" s="1875"/>
      <c r="AV20" s="1876"/>
      <c r="AW20" s="1974">
        <v>28</v>
      </c>
      <c r="AX20" s="1975"/>
      <c r="AY20" s="1975"/>
      <c r="AZ20" s="1976"/>
      <c r="BA20" s="1877" t="str">
        <f>IF('INGRESO DE DATOS'!A260&lt;&gt;"",'INGRESO DE DATOS'!A260,"")</f>
        <v/>
      </c>
      <c r="BB20" s="1878"/>
      <c r="BC20" s="1878"/>
      <c r="BD20" s="1878"/>
      <c r="BE20" s="1878"/>
      <c r="BF20" s="1879"/>
      <c r="BG20" s="1882"/>
      <c r="BH20" s="1883"/>
      <c r="BI20" s="1883"/>
      <c r="BJ20" s="1883"/>
      <c r="BK20" s="1884"/>
      <c r="BL20" s="1882" t="str">
        <f>IF('INGRESO DE DATOS'!H260&lt;&gt;"",'INGRESO DE DATOS'!H260,"")</f>
        <v/>
      </c>
      <c r="BM20" s="1883"/>
      <c r="BN20" s="1883"/>
      <c r="BO20" s="1883"/>
      <c r="BP20" s="1883"/>
      <c r="BQ20" s="1884"/>
      <c r="BR20" s="1880" t="str">
        <f>IF('INGRESO DE DATOS'!I260&lt;&gt;"",'INGRESO DE DATOS'!I260,"")</f>
        <v/>
      </c>
      <c r="BS20" s="1875"/>
      <c r="BT20" s="1875"/>
      <c r="BU20" s="1875"/>
      <c r="BV20" s="1875"/>
      <c r="BW20" s="1881"/>
      <c r="BX20" s="1877"/>
      <c r="BY20" s="1878"/>
      <c r="BZ20" s="1878"/>
      <c r="CA20" s="1878"/>
      <c r="CB20" s="1878"/>
      <c r="CC20" s="1878"/>
      <c r="CD20" s="1879"/>
      <c r="CE20" s="1880" t="str">
        <f>IF(BR20="","",BR20)</f>
        <v/>
      </c>
      <c r="CF20" s="1875"/>
      <c r="CG20" s="1875"/>
      <c r="CH20" s="1875"/>
      <c r="CI20" s="1875"/>
      <c r="CJ20" s="1875"/>
      <c r="CK20" s="1881"/>
      <c r="CL20" s="1874" t="str">
        <f>IF(BL20="","",IF(BL20&lt;&gt;0,IF(BL20="N.D","N.D",((BL20*VLOOKUP(CE20,$CZ$14:$DQ$34,10,FALSE))*0.001))))</f>
        <v/>
      </c>
      <c r="CM20" s="1875"/>
      <c r="CN20" s="1875"/>
      <c r="CO20" s="1875"/>
      <c r="CP20" s="1875"/>
      <c r="CQ20" s="1875"/>
      <c r="CR20" s="1876"/>
      <c r="CZ20" s="1885" t="s">
        <v>344</v>
      </c>
      <c r="DA20" s="1886"/>
      <c r="DB20" s="1886"/>
      <c r="DC20" s="1886"/>
      <c r="DD20" s="1886"/>
      <c r="DE20" s="1886"/>
      <c r="DF20" s="1886"/>
      <c r="DG20" s="1886"/>
      <c r="DH20" s="1887"/>
      <c r="DI20" s="1888">
        <v>4</v>
      </c>
      <c r="DJ20" s="1888"/>
      <c r="DK20" s="1888"/>
      <c r="DL20" s="1888"/>
      <c r="DM20" s="1888"/>
      <c r="DN20" s="1888"/>
      <c r="DO20" s="1888"/>
      <c r="DP20" s="1888"/>
      <c r="DQ20" s="1888"/>
    </row>
    <row r="21" spans="2:121" s="27" customFormat="1" ht="15.75" customHeight="1" thickTop="1" thickBot="1" x14ac:dyDescent="0.3">
      <c r="B21" s="1872">
        <v>7</v>
      </c>
      <c r="C21" s="1873"/>
      <c r="D21" s="1873"/>
      <c r="E21" s="1873"/>
      <c r="F21" s="1877" t="str">
        <f>IF('INGRESO DE DATOS'!A235&lt;&gt;"",'INGRESO DE DATOS'!A235,"")</f>
        <v/>
      </c>
      <c r="G21" s="1878"/>
      <c r="H21" s="1878"/>
      <c r="I21" s="1878"/>
      <c r="J21" s="1878"/>
      <c r="K21" s="1879"/>
      <c r="L21" s="1882"/>
      <c r="M21" s="1883"/>
      <c r="N21" s="1883"/>
      <c r="O21" s="1883"/>
      <c r="P21" s="1884"/>
      <c r="Q21" s="1877" t="str">
        <f>IF('INGRESO DE DATOS'!H235&lt;&gt;"",'INGRESO DE DATOS'!H235,"")</f>
        <v/>
      </c>
      <c r="R21" s="1878"/>
      <c r="S21" s="1878"/>
      <c r="T21" s="1878"/>
      <c r="U21" s="1878"/>
      <c r="V21" s="1879"/>
      <c r="W21" s="1880" t="str">
        <f>IF('INGRESO DE DATOS'!I235&lt;&gt;"",'INGRESO DE DATOS'!I235,"")</f>
        <v/>
      </c>
      <c r="X21" s="1875"/>
      <c r="Y21" s="1875"/>
      <c r="Z21" s="1875"/>
      <c r="AA21" s="1875"/>
      <c r="AB21" s="1881"/>
      <c r="AC21" s="1877"/>
      <c r="AD21" s="1878"/>
      <c r="AE21" s="1878"/>
      <c r="AF21" s="1878"/>
      <c r="AG21" s="1878"/>
      <c r="AH21" s="1878"/>
      <c r="AI21" s="1879"/>
      <c r="AJ21" s="1880" t="str">
        <f>IF(W21="","",W21)</f>
        <v/>
      </c>
      <c r="AK21" s="1875"/>
      <c r="AL21" s="1875"/>
      <c r="AM21" s="1875"/>
      <c r="AN21" s="1875"/>
      <c r="AO21" s="1875"/>
      <c r="AP21" s="1881"/>
      <c r="AQ21" s="1874" t="str">
        <f>IF(Q21="","",IF(Q21&lt;&gt;0,IF(Q21="N.D","N.D",((AJ21*VLOOKUP(Q21,$CZ$14:$DQ$34,10,FALSE))*0.001))))</f>
        <v/>
      </c>
      <c r="AR21" s="1875"/>
      <c r="AS21" s="1875"/>
      <c r="AT21" s="1875"/>
      <c r="AU21" s="1875"/>
      <c r="AV21" s="1876"/>
      <c r="AW21" s="1872">
        <v>29</v>
      </c>
      <c r="AX21" s="1873"/>
      <c r="AY21" s="1873"/>
      <c r="AZ21" s="1873"/>
      <c r="BA21" s="1877" t="str">
        <f>IF('INGRESO DE DATOS'!A261&lt;&gt;"",'INGRESO DE DATOS'!A261,"")</f>
        <v/>
      </c>
      <c r="BB21" s="1878"/>
      <c r="BC21" s="1878"/>
      <c r="BD21" s="1878"/>
      <c r="BE21" s="1878"/>
      <c r="BF21" s="1879"/>
      <c r="BG21" s="1882"/>
      <c r="BH21" s="1883"/>
      <c r="BI21" s="1883"/>
      <c r="BJ21" s="1883"/>
      <c r="BK21" s="1884"/>
      <c r="BL21" s="1882" t="str">
        <f>IF('INGRESO DE DATOS'!H261&lt;&gt;"",'INGRESO DE DATOS'!H261,"")</f>
        <v/>
      </c>
      <c r="BM21" s="1883"/>
      <c r="BN21" s="1883"/>
      <c r="BO21" s="1883"/>
      <c r="BP21" s="1883"/>
      <c r="BQ21" s="1884"/>
      <c r="BR21" s="1880" t="str">
        <f>IF('INGRESO DE DATOS'!I261&lt;&gt;"",'INGRESO DE DATOS'!I261,"")</f>
        <v/>
      </c>
      <c r="BS21" s="1875"/>
      <c r="BT21" s="1875"/>
      <c r="BU21" s="1875"/>
      <c r="BV21" s="1875"/>
      <c r="BW21" s="1881"/>
      <c r="BX21" s="1877"/>
      <c r="BY21" s="1878"/>
      <c r="BZ21" s="1878"/>
      <c r="CA21" s="1878"/>
      <c r="CB21" s="1878"/>
      <c r="CC21" s="1878"/>
      <c r="CD21" s="1879"/>
      <c r="CE21" s="1880" t="str">
        <f>IF(BR21="","",BR21)</f>
        <v/>
      </c>
      <c r="CF21" s="1875"/>
      <c r="CG21" s="1875"/>
      <c r="CH21" s="1875"/>
      <c r="CI21" s="1875"/>
      <c r="CJ21" s="1875"/>
      <c r="CK21" s="1881"/>
      <c r="CL21" s="1874" t="str">
        <f>IF(BL21="","",IF(BL21&lt;&gt;0,IF(BL21="N.D","N.D",((BL21*VLOOKUP(CE21,$CZ$14:$DQ$34,10,FALSE))*0.001))))</f>
        <v/>
      </c>
      <c r="CM21" s="1875"/>
      <c r="CN21" s="1875"/>
      <c r="CO21" s="1875"/>
      <c r="CP21" s="1875"/>
      <c r="CQ21" s="1875"/>
      <c r="CR21" s="1876"/>
      <c r="CZ21" s="1885" t="s">
        <v>319</v>
      </c>
      <c r="DA21" s="1886"/>
      <c r="DB21" s="1886"/>
      <c r="DC21" s="1886"/>
      <c r="DD21" s="1886"/>
      <c r="DE21" s="1886"/>
      <c r="DF21" s="1886"/>
      <c r="DG21" s="1886"/>
      <c r="DH21" s="1887"/>
      <c r="DI21" s="1888">
        <v>5</v>
      </c>
      <c r="DJ21" s="1888"/>
      <c r="DK21" s="1888"/>
      <c r="DL21" s="1888"/>
      <c r="DM21" s="1888"/>
      <c r="DN21" s="1888"/>
      <c r="DO21" s="1888"/>
      <c r="DP21" s="1888"/>
      <c r="DQ21" s="1888"/>
    </row>
    <row r="22" spans="2:121" s="27" customFormat="1" ht="15.75" customHeight="1" thickTop="1" thickBot="1" x14ac:dyDescent="0.3">
      <c r="B22" s="1872">
        <v>8</v>
      </c>
      <c r="C22" s="1873"/>
      <c r="D22" s="1873"/>
      <c r="E22" s="1873"/>
      <c r="F22" s="1877" t="str">
        <f>IF('INGRESO DE DATOS'!A236&lt;&gt;"",'INGRESO DE DATOS'!A236,"")</f>
        <v/>
      </c>
      <c r="G22" s="1878"/>
      <c r="H22" s="1878"/>
      <c r="I22" s="1878"/>
      <c r="J22" s="1878"/>
      <c r="K22" s="1879"/>
      <c r="L22" s="1882"/>
      <c r="M22" s="1883"/>
      <c r="N22" s="1883"/>
      <c r="O22" s="1883"/>
      <c r="P22" s="1884"/>
      <c r="Q22" s="1877" t="str">
        <f>IF('INGRESO DE DATOS'!H236&lt;&gt;"",'INGRESO DE DATOS'!H236,"")</f>
        <v/>
      </c>
      <c r="R22" s="1878"/>
      <c r="S22" s="1878"/>
      <c r="T22" s="1878"/>
      <c r="U22" s="1878"/>
      <c r="V22" s="1879"/>
      <c r="W22" s="1880" t="str">
        <f>IF('INGRESO DE DATOS'!I236&lt;&gt;"",'INGRESO DE DATOS'!I236,"")</f>
        <v/>
      </c>
      <c r="X22" s="1875"/>
      <c r="Y22" s="1875"/>
      <c r="Z22" s="1875"/>
      <c r="AA22" s="1875"/>
      <c r="AB22" s="1881"/>
      <c r="AC22" s="1877"/>
      <c r="AD22" s="1878"/>
      <c r="AE22" s="1878"/>
      <c r="AF22" s="1878"/>
      <c r="AG22" s="1878"/>
      <c r="AH22" s="1878"/>
      <c r="AI22" s="1879"/>
      <c r="AJ22" s="1880" t="str">
        <f>IF(W22="","",W22)</f>
        <v/>
      </c>
      <c r="AK22" s="1875"/>
      <c r="AL22" s="1875"/>
      <c r="AM22" s="1875"/>
      <c r="AN22" s="1875"/>
      <c r="AO22" s="1875"/>
      <c r="AP22" s="1881"/>
      <c r="AQ22" s="1874" t="str">
        <f>IF(Q22="","",IF(Q22&lt;&gt;0,IF(Q22="N.D","N.D",((AJ22*VLOOKUP(Q22,$CZ$14:$DQ$34,10,FALSE))*0.001))))</f>
        <v/>
      </c>
      <c r="AR22" s="1875"/>
      <c r="AS22" s="1875"/>
      <c r="AT22" s="1875"/>
      <c r="AU22" s="1875"/>
      <c r="AV22" s="1876"/>
      <c r="AW22" s="1872">
        <v>30</v>
      </c>
      <c r="AX22" s="1873"/>
      <c r="AY22" s="1873"/>
      <c r="AZ22" s="1873"/>
      <c r="BA22" s="1877" t="str">
        <f>IF('INGRESO DE DATOS'!A262&lt;&gt;"",'INGRESO DE DATOS'!A262,"")</f>
        <v/>
      </c>
      <c r="BB22" s="1878"/>
      <c r="BC22" s="1878"/>
      <c r="BD22" s="1878"/>
      <c r="BE22" s="1878"/>
      <c r="BF22" s="1879"/>
      <c r="BG22" s="1882"/>
      <c r="BH22" s="1883"/>
      <c r="BI22" s="1883"/>
      <c r="BJ22" s="1883"/>
      <c r="BK22" s="1884"/>
      <c r="BL22" s="1882" t="str">
        <f>IF('INGRESO DE DATOS'!H262&lt;&gt;"",'INGRESO DE DATOS'!H262,"")</f>
        <v/>
      </c>
      <c r="BM22" s="1883"/>
      <c r="BN22" s="1883"/>
      <c r="BO22" s="1883"/>
      <c r="BP22" s="1883"/>
      <c r="BQ22" s="1884"/>
      <c r="BR22" s="1880" t="str">
        <f>IF('INGRESO DE DATOS'!I262&lt;&gt;"",'INGRESO DE DATOS'!I262,"")</f>
        <v/>
      </c>
      <c r="BS22" s="1875"/>
      <c r="BT22" s="1875"/>
      <c r="BU22" s="1875"/>
      <c r="BV22" s="1875"/>
      <c r="BW22" s="1881"/>
      <c r="BX22" s="1877"/>
      <c r="BY22" s="1878"/>
      <c r="BZ22" s="1878"/>
      <c r="CA22" s="1878"/>
      <c r="CB22" s="1878"/>
      <c r="CC22" s="1878"/>
      <c r="CD22" s="1879"/>
      <c r="CE22" s="1880" t="str">
        <f>IF(BR22="","",BR22)</f>
        <v/>
      </c>
      <c r="CF22" s="1875"/>
      <c r="CG22" s="1875"/>
      <c r="CH22" s="1875"/>
      <c r="CI22" s="1875"/>
      <c r="CJ22" s="1875"/>
      <c r="CK22" s="1881"/>
      <c r="CL22" s="1874" t="str">
        <f>IF(BL22="","",IF(BL22&lt;&gt;0,IF(BL22="N.D","N.D",((BL22*VLOOKUP(CE22,$CZ$14:$DQ$34,10,FALSE))*0.001))))</f>
        <v/>
      </c>
      <c r="CM22" s="1875"/>
      <c r="CN22" s="1875"/>
      <c r="CO22" s="1875"/>
      <c r="CP22" s="1875"/>
      <c r="CQ22" s="1875"/>
      <c r="CR22" s="1876"/>
      <c r="CZ22" s="1885" t="s">
        <v>345</v>
      </c>
      <c r="DA22" s="1886"/>
      <c r="DB22" s="1886"/>
      <c r="DC22" s="1886"/>
      <c r="DD22" s="1886"/>
      <c r="DE22" s="1886"/>
      <c r="DF22" s="1886"/>
      <c r="DG22" s="1886"/>
      <c r="DH22" s="1887"/>
      <c r="DI22" s="1888">
        <v>6</v>
      </c>
      <c r="DJ22" s="1888"/>
      <c r="DK22" s="1888"/>
      <c r="DL22" s="1888"/>
      <c r="DM22" s="1888"/>
      <c r="DN22" s="1888"/>
      <c r="DO22" s="1888"/>
      <c r="DP22" s="1888"/>
      <c r="DQ22" s="1888"/>
    </row>
    <row r="23" spans="2:121" s="27" customFormat="1" ht="15.75" customHeight="1" thickTop="1" thickBot="1" x14ac:dyDescent="0.3">
      <c r="B23" s="1872">
        <v>9</v>
      </c>
      <c r="C23" s="1873"/>
      <c r="D23" s="1873"/>
      <c r="E23" s="1873"/>
      <c r="F23" s="1877" t="str">
        <f>IF('INGRESO DE DATOS'!A237&lt;&gt;"",'INGRESO DE DATOS'!A237,"")</f>
        <v/>
      </c>
      <c r="G23" s="1878"/>
      <c r="H23" s="1878"/>
      <c r="I23" s="1878"/>
      <c r="J23" s="1878"/>
      <c r="K23" s="1879"/>
      <c r="L23" s="1882"/>
      <c r="M23" s="1883"/>
      <c r="N23" s="1883"/>
      <c r="O23" s="1883"/>
      <c r="P23" s="1884"/>
      <c r="Q23" s="1877" t="str">
        <f>IF('INGRESO DE DATOS'!H237&lt;&gt;"",'INGRESO DE DATOS'!H237,"")</f>
        <v/>
      </c>
      <c r="R23" s="1878"/>
      <c r="S23" s="1878"/>
      <c r="T23" s="1878"/>
      <c r="U23" s="1878"/>
      <c r="V23" s="1879"/>
      <c r="W23" s="1880" t="str">
        <f>IF('INGRESO DE DATOS'!I237&lt;&gt;"",'INGRESO DE DATOS'!I237,"")</f>
        <v/>
      </c>
      <c r="X23" s="1875"/>
      <c r="Y23" s="1875"/>
      <c r="Z23" s="1875"/>
      <c r="AA23" s="1875"/>
      <c r="AB23" s="1881"/>
      <c r="AC23" s="1877"/>
      <c r="AD23" s="1878"/>
      <c r="AE23" s="1878"/>
      <c r="AF23" s="1878"/>
      <c r="AG23" s="1878"/>
      <c r="AH23" s="1878"/>
      <c r="AI23" s="1879"/>
      <c r="AJ23" s="1880" t="str">
        <f>IF(W23="","",W23)</f>
        <v/>
      </c>
      <c r="AK23" s="1875"/>
      <c r="AL23" s="1875"/>
      <c r="AM23" s="1875"/>
      <c r="AN23" s="1875"/>
      <c r="AO23" s="1875"/>
      <c r="AP23" s="1881"/>
      <c r="AQ23" s="1874" t="str">
        <f>IF(Q23="","",IF(Q23&lt;&gt;0,IF(Q23="N.D","N.D",((AJ23*VLOOKUP(Q23,$CZ$14:$DQ$34,10,FALSE))*0.001))))</f>
        <v/>
      </c>
      <c r="AR23" s="1875"/>
      <c r="AS23" s="1875"/>
      <c r="AT23" s="1875"/>
      <c r="AU23" s="1875"/>
      <c r="AV23" s="1876"/>
      <c r="AW23" s="1872">
        <v>31</v>
      </c>
      <c r="AX23" s="1873"/>
      <c r="AY23" s="1873"/>
      <c r="AZ23" s="1873"/>
      <c r="BA23" s="1877" t="str">
        <f>IF('INGRESO DE DATOS'!A263&lt;&gt;"",'INGRESO DE DATOS'!A263,"")</f>
        <v/>
      </c>
      <c r="BB23" s="1878"/>
      <c r="BC23" s="1878"/>
      <c r="BD23" s="1878"/>
      <c r="BE23" s="1878"/>
      <c r="BF23" s="1879"/>
      <c r="BG23" s="1882"/>
      <c r="BH23" s="1883"/>
      <c r="BI23" s="1883"/>
      <c r="BJ23" s="1883"/>
      <c r="BK23" s="1884"/>
      <c r="BL23" s="1882" t="str">
        <f>IF('INGRESO DE DATOS'!H263&lt;&gt;"",'INGRESO DE DATOS'!H263,"")</f>
        <v/>
      </c>
      <c r="BM23" s="1883"/>
      <c r="BN23" s="1883"/>
      <c r="BO23" s="1883"/>
      <c r="BP23" s="1883"/>
      <c r="BQ23" s="1884"/>
      <c r="BR23" s="1880" t="str">
        <f>IF('INGRESO DE DATOS'!I263&lt;&gt;"",'INGRESO DE DATOS'!I263,"")</f>
        <v/>
      </c>
      <c r="BS23" s="1875"/>
      <c r="BT23" s="1875"/>
      <c r="BU23" s="1875"/>
      <c r="BV23" s="1875"/>
      <c r="BW23" s="1881"/>
      <c r="BX23" s="1877"/>
      <c r="BY23" s="1878"/>
      <c r="BZ23" s="1878"/>
      <c r="CA23" s="1878"/>
      <c r="CB23" s="1878"/>
      <c r="CC23" s="1878"/>
      <c r="CD23" s="1879"/>
      <c r="CE23" s="1880" t="str">
        <f>IF(BR23="","",BR23)</f>
        <v/>
      </c>
      <c r="CF23" s="1875"/>
      <c r="CG23" s="1875"/>
      <c r="CH23" s="1875"/>
      <c r="CI23" s="1875"/>
      <c r="CJ23" s="1875"/>
      <c r="CK23" s="1881"/>
      <c r="CL23" s="1874" t="str">
        <f>IF(BL23="","",IF(BL23&lt;&gt;0,IF(BL23="N.D","N.D",((BL23*VLOOKUP(CE23,$CZ$14:$DQ$34,10,FALSE))*0.001))))</f>
        <v/>
      </c>
      <c r="CM23" s="1875"/>
      <c r="CN23" s="1875"/>
      <c r="CO23" s="1875"/>
      <c r="CP23" s="1875"/>
      <c r="CQ23" s="1875"/>
      <c r="CR23" s="1876"/>
      <c r="CZ23" s="1885" t="s">
        <v>346</v>
      </c>
      <c r="DA23" s="1886"/>
      <c r="DB23" s="1886"/>
      <c r="DC23" s="1886"/>
      <c r="DD23" s="1886"/>
      <c r="DE23" s="1886"/>
      <c r="DF23" s="1886"/>
      <c r="DG23" s="1886"/>
      <c r="DH23" s="1887"/>
      <c r="DI23" s="1888">
        <v>7</v>
      </c>
      <c r="DJ23" s="1888"/>
      <c r="DK23" s="1888"/>
      <c r="DL23" s="1888"/>
      <c r="DM23" s="1888"/>
      <c r="DN23" s="1888"/>
      <c r="DO23" s="1888"/>
      <c r="DP23" s="1888"/>
      <c r="DQ23" s="1888"/>
    </row>
    <row r="24" spans="2:121" s="27" customFormat="1" ht="15.75" customHeight="1" thickTop="1" thickBot="1" x14ac:dyDescent="0.3">
      <c r="B24" s="1872">
        <v>10</v>
      </c>
      <c r="C24" s="1873"/>
      <c r="D24" s="1873"/>
      <c r="E24" s="1873"/>
      <c r="F24" s="1877" t="str">
        <f>IF('INGRESO DE DATOS'!A238&lt;&gt;"",'INGRESO DE DATOS'!A238,"")</f>
        <v/>
      </c>
      <c r="G24" s="1878"/>
      <c r="H24" s="1878"/>
      <c r="I24" s="1878"/>
      <c r="J24" s="1878"/>
      <c r="K24" s="1879"/>
      <c r="L24" s="1882"/>
      <c r="M24" s="1883"/>
      <c r="N24" s="1883"/>
      <c r="O24" s="1883"/>
      <c r="P24" s="1884"/>
      <c r="Q24" s="1877" t="str">
        <f>IF('INGRESO DE DATOS'!H238&lt;&gt;"",'INGRESO DE DATOS'!H238,"")</f>
        <v/>
      </c>
      <c r="R24" s="1878"/>
      <c r="S24" s="1878"/>
      <c r="T24" s="1878"/>
      <c r="U24" s="1878"/>
      <c r="V24" s="1879"/>
      <c r="W24" s="1880" t="str">
        <f>IF('INGRESO DE DATOS'!I238&lt;&gt;"",'INGRESO DE DATOS'!I238,"")</f>
        <v/>
      </c>
      <c r="X24" s="1875"/>
      <c r="Y24" s="1875"/>
      <c r="Z24" s="1875"/>
      <c r="AA24" s="1875"/>
      <c r="AB24" s="1881"/>
      <c r="AC24" s="1877"/>
      <c r="AD24" s="1878"/>
      <c r="AE24" s="1878"/>
      <c r="AF24" s="1878"/>
      <c r="AG24" s="1878"/>
      <c r="AH24" s="1878"/>
      <c r="AI24" s="1879"/>
      <c r="AJ24" s="1880" t="str">
        <f>IF(W24="","",W24)</f>
        <v/>
      </c>
      <c r="AK24" s="1875"/>
      <c r="AL24" s="1875"/>
      <c r="AM24" s="1875"/>
      <c r="AN24" s="1875"/>
      <c r="AO24" s="1875"/>
      <c r="AP24" s="1881"/>
      <c r="AQ24" s="1874" t="str">
        <f>IF(Q24="","",IF(Q24&lt;&gt;0,IF(Q24="N.D","N.D",((AJ24*VLOOKUP(Q24,$CZ$14:$DQ$34,10,FALSE))*0.001))))</f>
        <v/>
      </c>
      <c r="AR24" s="1875"/>
      <c r="AS24" s="1875"/>
      <c r="AT24" s="1875"/>
      <c r="AU24" s="1875"/>
      <c r="AV24" s="1876"/>
      <c r="AW24" s="1977" t="s">
        <v>53</v>
      </c>
      <c r="AX24" s="1978"/>
      <c r="AY24" s="1978"/>
      <c r="AZ24" s="1978"/>
      <c r="BA24" s="1978"/>
      <c r="BB24" s="1978"/>
      <c r="BC24" s="1978"/>
      <c r="BD24" s="1978"/>
      <c r="BE24" s="1978"/>
      <c r="BF24" s="1979"/>
      <c r="BG24" s="1980"/>
      <c r="BH24" s="1975"/>
      <c r="BI24" s="1975"/>
      <c r="BJ24" s="1975"/>
      <c r="BK24" s="1976"/>
      <c r="BL24" s="1877"/>
      <c r="BM24" s="1878"/>
      <c r="BN24" s="1878"/>
      <c r="BO24" s="1878"/>
      <c r="BP24" s="1878"/>
      <c r="BQ24" s="1879"/>
      <c r="BR24" s="1880"/>
      <c r="BS24" s="1875"/>
      <c r="BT24" s="1875"/>
      <c r="BU24" s="1875"/>
      <c r="BV24" s="1875"/>
      <c r="BW24" s="1881"/>
      <c r="BX24" s="1877"/>
      <c r="BY24" s="1878"/>
      <c r="BZ24" s="1878"/>
      <c r="CA24" s="1878"/>
      <c r="CB24" s="1878"/>
      <c r="CC24" s="1878"/>
      <c r="CD24" s="1879"/>
      <c r="CE24" s="1880"/>
      <c r="CF24" s="1875"/>
      <c r="CG24" s="1875"/>
      <c r="CH24" s="1875"/>
      <c r="CI24" s="1875"/>
      <c r="CJ24" s="1875"/>
      <c r="CK24" s="1881"/>
      <c r="CL24" s="1880"/>
      <c r="CM24" s="1875"/>
      <c r="CN24" s="1875"/>
      <c r="CO24" s="1875"/>
      <c r="CP24" s="1875"/>
      <c r="CQ24" s="1875"/>
      <c r="CR24" s="1876"/>
      <c r="CZ24" s="1885" t="s">
        <v>347</v>
      </c>
      <c r="DA24" s="1886"/>
      <c r="DB24" s="1886"/>
      <c r="DC24" s="1886"/>
      <c r="DD24" s="1886"/>
      <c r="DE24" s="1886"/>
      <c r="DF24" s="1886"/>
      <c r="DG24" s="1886"/>
      <c r="DH24" s="1887"/>
      <c r="DI24" s="1888">
        <v>8</v>
      </c>
      <c r="DJ24" s="1888"/>
      <c r="DK24" s="1888"/>
      <c r="DL24" s="1888"/>
      <c r="DM24" s="1888"/>
      <c r="DN24" s="1888"/>
      <c r="DO24" s="1888"/>
      <c r="DP24" s="1888"/>
      <c r="DQ24" s="1888"/>
    </row>
    <row r="25" spans="2:121" s="27" customFormat="1" ht="15.75" customHeight="1" thickTop="1" thickBot="1" x14ac:dyDescent="0.3">
      <c r="B25" s="1872">
        <v>11</v>
      </c>
      <c r="C25" s="1873"/>
      <c r="D25" s="1873"/>
      <c r="E25" s="1873"/>
      <c r="F25" s="1877" t="str">
        <f>IF('INGRESO DE DATOS'!A239&lt;&gt;"",'INGRESO DE DATOS'!A239,"")</f>
        <v/>
      </c>
      <c r="G25" s="1878"/>
      <c r="H25" s="1878"/>
      <c r="I25" s="1878"/>
      <c r="J25" s="1878"/>
      <c r="K25" s="1879"/>
      <c r="L25" s="1882"/>
      <c r="M25" s="1883"/>
      <c r="N25" s="1883"/>
      <c r="O25" s="1883"/>
      <c r="P25" s="1884"/>
      <c r="Q25" s="1877" t="str">
        <f>IF('INGRESO DE DATOS'!H239&lt;&gt;"",'INGRESO DE DATOS'!H239,"")</f>
        <v/>
      </c>
      <c r="R25" s="1878"/>
      <c r="S25" s="1878"/>
      <c r="T25" s="1878"/>
      <c r="U25" s="1878"/>
      <c r="V25" s="1879"/>
      <c r="W25" s="1880" t="str">
        <f>IF('INGRESO DE DATOS'!I239&lt;&gt;"",'INGRESO DE DATOS'!I239,"")</f>
        <v/>
      </c>
      <c r="X25" s="1875"/>
      <c r="Y25" s="1875"/>
      <c r="Z25" s="1875"/>
      <c r="AA25" s="1875"/>
      <c r="AB25" s="1881"/>
      <c r="AC25" s="1877"/>
      <c r="AD25" s="1878"/>
      <c r="AE25" s="1878"/>
      <c r="AF25" s="1878"/>
      <c r="AG25" s="1878"/>
      <c r="AH25" s="1878"/>
      <c r="AI25" s="1879"/>
      <c r="AJ25" s="1880" t="str">
        <f>IF(W25="","",W25)</f>
        <v/>
      </c>
      <c r="AK25" s="1875"/>
      <c r="AL25" s="1875"/>
      <c r="AM25" s="1875"/>
      <c r="AN25" s="1875"/>
      <c r="AO25" s="1875"/>
      <c r="AP25" s="1881"/>
      <c r="AQ25" s="1874" t="str">
        <f>IF(Q25="","",IF(Q25&lt;&gt;0,IF(Q25="N.D","N.D",((AJ25*VLOOKUP(Q25,$CZ$14:$DQ$34,10,FALSE))*0.001))))</f>
        <v/>
      </c>
      <c r="AR25" s="1875"/>
      <c r="AS25" s="1875"/>
      <c r="AT25" s="1875"/>
      <c r="AU25" s="1875"/>
      <c r="AV25" s="1876"/>
      <c r="AW25" s="1872">
        <v>32</v>
      </c>
      <c r="AX25" s="1873"/>
      <c r="AY25" s="1873"/>
      <c r="AZ25" s="1873"/>
      <c r="BA25" s="1877" t="str">
        <f>IF('INGRESO DE DATOS'!A265&lt;&gt;"",'INGRESO DE DATOS'!A265,"")</f>
        <v/>
      </c>
      <c r="BB25" s="1878"/>
      <c r="BC25" s="1878"/>
      <c r="BD25" s="1878"/>
      <c r="BE25" s="1878"/>
      <c r="BF25" s="1879"/>
      <c r="BG25" s="1882"/>
      <c r="BH25" s="1883"/>
      <c r="BI25" s="1883"/>
      <c r="BJ25" s="1883"/>
      <c r="BK25" s="1884"/>
      <c r="BL25" s="1882" t="str">
        <f>IF('INGRESO DE DATOS'!H265&lt;&gt;"",'INGRESO DE DATOS'!H265,"")</f>
        <v/>
      </c>
      <c r="BM25" s="1883"/>
      <c r="BN25" s="1883"/>
      <c r="BO25" s="1883"/>
      <c r="BP25" s="1883"/>
      <c r="BQ25" s="1884"/>
      <c r="BR25" s="1880" t="str">
        <f>IF('INGRESO DE DATOS'!I265&lt;&gt;"",'INGRESO DE DATOS'!I265,"")</f>
        <v/>
      </c>
      <c r="BS25" s="1875"/>
      <c r="BT25" s="1875"/>
      <c r="BU25" s="1875"/>
      <c r="BV25" s="1875"/>
      <c r="BW25" s="1881"/>
      <c r="BX25" s="1877"/>
      <c r="BY25" s="1878"/>
      <c r="BZ25" s="1878"/>
      <c r="CA25" s="1878"/>
      <c r="CB25" s="1878"/>
      <c r="CC25" s="1878"/>
      <c r="CD25" s="1879"/>
      <c r="CE25" s="1880" t="str">
        <f>IF(BR25="","",BR25)</f>
        <v/>
      </c>
      <c r="CF25" s="1875"/>
      <c r="CG25" s="1875"/>
      <c r="CH25" s="1875"/>
      <c r="CI25" s="1875"/>
      <c r="CJ25" s="1875"/>
      <c r="CK25" s="1881"/>
      <c r="CL25" s="1874" t="str">
        <f>IF(BL25="","",IF(BL25&lt;&gt;0,IF(BL25="N.D","N.D",((BL25*VLOOKUP(CE25,$CZ$14:$DQ$34,10,FALSE))*0.001))))</f>
        <v/>
      </c>
      <c r="CM25" s="1875"/>
      <c r="CN25" s="1875"/>
      <c r="CO25" s="1875"/>
      <c r="CP25" s="1875"/>
      <c r="CQ25" s="1875"/>
      <c r="CR25" s="1876"/>
      <c r="CZ25" s="1885" t="s">
        <v>348</v>
      </c>
      <c r="DA25" s="1886"/>
      <c r="DB25" s="1886"/>
      <c r="DC25" s="1886"/>
      <c r="DD25" s="1886"/>
      <c r="DE25" s="1886"/>
      <c r="DF25" s="1886"/>
      <c r="DG25" s="1886"/>
      <c r="DH25" s="1887"/>
      <c r="DI25" s="1888">
        <v>9</v>
      </c>
      <c r="DJ25" s="1888"/>
      <c r="DK25" s="1888"/>
      <c r="DL25" s="1888"/>
      <c r="DM25" s="1888"/>
      <c r="DN25" s="1888"/>
      <c r="DO25" s="1888"/>
      <c r="DP25" s="1888"/>
      <c r="DQ25" s="1888"/>
    </row>
    <row r="26" spans="2:121" s="27" customFormat="1" ht="15.75" customHeight="1" thickTop="1" thickBot="1" x14ac:dyDescent="0.3">
      <c r="B26" s="1977" t="s">
        <v>53</v>
      </c>
      <c r="C26" s="1978"/>
      <c r="D26" s="1978"/>
      <c r="E26" s="1978"/>
      <c r="F26" s="1978"/>
      <c r="G26" s="1978"/>
      <c r="H26" s="1978"/>
      <c r="I26" s="1978"/>
      <c r="J26" s="1978"/>
      <c r="K26" s="1979"/>
      <c r="L26" s="1980"/>
      <c r="M26" s="1975"/>
      <c r="N26" s="1975"/>
      <c r="O26" s="1975"/>
      <c r="P26" s="1976"/>
      <c r="Q26" s="1877"/>
      <c r="R26" s="1878"/>
      <c r="S26" s="1878"/>
      <c r="T26" s="1878"/>
      <c r="U26" s="1878"/>
      <c r="V26" s="1879"/>
      <c r="W26" s="1880"/>
      <c r="X26" s="1875"/>
      <c r="Y26" s="1875"/>
      <c r="Z26" s="1875"/>
      <c r="AA26" s="1875"/>
      <c r="AB26" s="1881"/>
      <c r="AC26" s="1877"/>
      <c r="AD26" s="1878"/>
      <c r="AE26" s="1878"/>
      <c r="AF26" s="1878"/>
      <c r="AG26" s="1878"/>
      <c r="AH26" s="1878"/>
      <c r="AI26" s="1879"/>
      <c r="AJ26" s="1880"/>
      <c r="AK26" s="1875"/>
      <c r="AL26" s="1875"/>
      <c r="AM26" s="1875"/>
      <c r="AN26" s="1875"/>
      <c r="AO26" s="1875"/>
      <c r="AP26" s="1881"/>
      <c r="AQ26" s="1880"/>
      <c r="AR26" s="1875"/>
      <c r="AS26" s="1875"/>
      <c r="AT26" s="1875"/>
      <c r="AU26" s="1875"/>
      <c r="AV26" s="1876"/>
      <c r="AW26" s="1974">
        <v>33</v>
      </c>
      <c r="AX26" s="1975"/>
      <c r="AY26" s="1975"/>
      <c r="AZ26" s="1976"/>
      <c r="BA26" s="1877" t="str">
        <f>IF('INGRESO DE DATOS'!A266&lt;&gt;"",'INGRESO DE DATOS'!A266,"")</f>
        <v/>
      </c>
      <c r="BB26" s="1878"/>
      <c r="BC26" s="1878"/>
      <c r="BD26" s="1878"/>
      <c r="BE26" s="1878"/>
      <c r="BF26" s="1879"/>
      <c r="BG26" s="1882"/>
      <c r="BH26" s="1883"/>
      <c r="BI26" s="1883"/>
      <c r="BJ26" s="1883"/>
      <c r="BK26" s="1884"/>
      <c r="BL26" s="1882" t="str">
        <f>IF('INGRESO DE DATOS'!H266&lt;&gt;"",'INGRESO DE DATOS'!H266,"")</f>
        <v/>
      </c>
      <c r="BM26" s="1883"/>
      <c r="BN26" s="1883"/>
      <c r="BO26" s="1883"/>
      <c r="BP26" s="1883"/>
      <c r="BQ26" s="1884"/>
      <c r="BR26" s="1880" t="str">
        <f>IF('INGRESO DE DATOS'!I266&lt;&gt;"",'INGRESO DE DATOS'!I266,"")</f>
        <v/>
      </c>
      <c r="BS26" s="1875"/>
      <c r="BT26" s="1875"/>
      <c r="BU26" s="1875"/>
      <c r="BV26" s="1875"/>
      <c r="BW26" s="1881"/>
      <c r="BX26" s="1877"/>
      <c r="BY26" s="1878"/>
      <c r="BZ26" s="1878"/>
      <c r="CA26" s="1878"/>
      <c r="CB26" s="1878"/>
      <c r="CC26" s="1878"/>
      <c r="CD26" s="1879"/>
      <c r="CE26" s="1880" t="str">
        <f>IF(BR26="","",BR26)</f>
        <v/>
      </c>
      <c r="CF26" s="1875"/>
      <c r="CG26" s="1875"/>
      <c r="CH26" s="1875"/>
      <c r="CI26" s="1875"/>
      <c r="CJ26" s="1875"/>
      <c r="CK26" s="1881"/>
      <c r="CL26" s="1874" t="str">
        <f>IF(BL26="","",IF(BL26&lt;&gt;0,IF(BL26="N.D","N.D",((BL26*VLOOKUP(CE26,$CZ$14:$DQ$34,10,FALSE))*0.001))))</f>
        <v/>
      </c>
      <c r="CM26" s="1875"/>
      <c r="CN26" s="1875"/>
      <c r="CO26" s="1875"/>
      <c r="CP26" s="1875"/>
      <c r="CQ26" s="1875"/>
      <c r="CR26" s="1876"/>
      <c r="CZ26" s="1885" t="s">
        <v>314</v>
      </c>
      <c r="DA26" s="1886"/>
      <c r="DB26" s="1886"/>
      <c r="DC26" s="1886"/>
      <c r="DD26" s="1886"/>
      <c r="DE26" s="1886"/>
      <c r="DF26" s="1886"/>
      <c r="DG26" s="1886"/>
      <c r="DH26" s="1887"/>
      <c r="DI26" s="1888">
        <v>10</v>
      </c>
      <c r="DJ26" s="1888"/>
      <c r="DK26" s="1888"/>
      <c r="DL26" s="1888"/>
      <c r="DM26" s="1888"/>
      <c r="DN26" s="1888"/>
      <c r="DO26" s="1888"/>
      <c r="DP26" s="1888"/>
      <c r="DQ26" s="1888"/>
    </row>
    <row r="27" spans="2:121" s="27" customFormat="1" ht="15.75" customHeight="1" thickTop="1" thickBot="1" x14ac:dyDescent="0.3">
      <c r="B27" s="1872">
        <v>12</v>
      </c>
      <c r="C27" s="1873"/>
      <c r="D27" s="1873"/>
      <c r="E27" s="1873"/>
      <c r="F27" s="1877" t="str">
        <f>IF('INGRESO DE DATOS'!A241&lt;&gt;"",'INGRESO DE DATOS'!A241,"")</f>
        <v/>
      </c>
      <c r="G27" s="1878"/>
      <c r="H27" s="1878"/>
      <c r="I27" s="1878"/>
      <c r="J27" s="1878"/>
      <c r="K27" s="1879"/>
      <c r="L27" s="1882"/>
      <c r="M27" s="1883"/>
      <c r="N27" s="1883"/>
      <c r="O27" s="1883"/>
      <c r="P27" s="1884"/>
      <c r="Q27" s="1877" t="str">
        <f>IF('INGRESO DE DATOS'!H241&lt;&gt;"",'INGRESO DE DATOS'!H241,"")</f>
        <v/>
      </c>
      <c r="R27" s="1878"/>
      <c r="S27" s="1878"/>
      <c r="T27" s="1878"/>
      <c r="U27" s="1878"/>
      <c r="V27" s="1879"/>
      <c r="W27" s="1880" t="str">
        <f>IF('INGRESO DE DATOS'!I241&lt;&gt;"",'INGRESO DE DATOS'!I241,"")</f>
        <v/>
      </c>
      <c r="X27" s="1875"/>
      <c r="Y27" s="1875"/>
      <c r="Z27" s="1875"/>
      <c r="AA27" s="1875"/>
      <c r="AB27" s="1881"/>
      <c r="AC27" s="1877"/>
      <c r="AD27" s="1878"/>
      <c r="AE27" s="1878"/>
      <c r="AF27" s="1878"/>
      <c r="AG27" s="1878"/>
      <c r="AH27" s="1878"/>
      <c r="AI27" s="1879"/>
      <c r="AJ27" s="1880" t="str">
        <f>IF(W27="","",W27)</f>
        <v/>
      </c>
      <c r="AK27" s="1875"/>
      <c r="AL27" s="1875"/>
      <c r="AM27" s="1875"/>
      <c r="AN27" s="1875"/>
      <c r="AO27" s="1875"/>
      <c r="AP27" s="1881"/>
      <c r="AQ27" s="1874" t="str">
        <f>IF(Q27="","",IF(Q27&lt;&gt;0,IF(Q27="N.D","N.D",((AJ27*VLOOKUP(Q27,$CZ$14:$DQ$34,10,FALSE))*0.001))))</f>
        <v/>
      </c>
      <c r="AR27" s="1875"/>
      <c r="AS27" s="1875"/>
      <c r="AT27" s="1875"/>
      <c r="AU27" s="1875"/>
      <c r="AV27" s="1876"/>
      <c r="AW27" s="1872">
        <v>34</v>
      </c>
      <c r="AX27" s="1873"/>
      <c r="AY27" s="1873"/>
      <c r="AZ27" s="1873"/>
      <c r="BA27" s="1877" t="str">
        <f>IF('INGRESO DE DATOS'!A267&lt;&gt;"",'INGRESO DE DATOS'!A267,"")</f>
        <v/>
      </c>
      <c r="BB27" s="1878"/>
      <c r="BC27" s="1878"/>
      <c r="BD27" s="1878"/>
      <c r="BE27" s="1878"/>
      <c r="BF27" s="1879"/>
      <c r="BG27" s="1882"/>
      <c r="BH27" s="1883"/>
      <c r="BI27" s="1883"/>
      <c r="BJ27" s="1883"/>
      <c r="BK27" s="1884"/>
      <c r="BL27" s="1882" t="str">
        <f>IF('INGRESO DE DATOS'!H267&lt;&gt;"",'INGRESO DE DATOS'!H267,"")</f>
        <v/>
      </c>
      <c r="BM27" s="1883"/>
      <c r="BN27" s="1883"/>
      <c r="BO27" s="1883"/>
      <c r="BP27" s="1883"/>
      <c r="BQ27" s="1884"/>
      <c r="BR27" s="1880" t="str">
        <f>IF('INGRESO DE DATOS'!I267&lt;&gt;"",'INGRESO DE DATOS'!I267,"")</f>
        <v/>
      </c>
      <c r="BS27" s="1875"/>
      <c r="BT27" s="1875"/>
      <c r="BU27" s="1875"/>
      <c r="BV27" s="1875"/>
      <c r="BW27" s="1881"/>
      <c r="BX27" s="1877"/>
      <c r="BY27" s="1878"/>
      <c r="BZ27" s="1878"/>
      <c r="CA27" s="1878"/>
      <c r="CB27" s="1878"/>
      <c r="CC27" s="1878"/>
      <c r="CD27" s="1879"/>
      <c r="CE27" s="1880" t="str">
        <f>IF(BR27="","",BR27)</f>
        <v/>
      </c>
      <c r="CF27" s="1875"/>
      <c r="CG27" s="1875"/>
      <c r="CH27" s="1875"/>
      <c r="CI27" s="1875"/>
      <c r="CJ27" s="1875"/>
      <c r="CK27" s="1881"/>
      <c r="CL27" s="1874" t="str">
        <f>IF(BL27="","",IF(BL27&lt;&gt;0,IF(BL27="N.D","N.D",((BL27*VLOOKUP(CE27,$CZ$14:$DQ$34,10,FALSE))*0.001))))</f>
        <v/>
      </c>
      <c r="CM27" s="1875"/>
      <c r="CN27" s="1875"/>
      <c r="CO27" s="1875"/>
      <c r="CP27" s="1875"/>
      <c r="CQ27" s="1875"/>
      <c r="CR27" s="1876"/>
      <c r="CZ27" s="1885" t="s">
        <v>349</v>
      </c>
      <c r="DA27" s="1886"/>
      <c r="DB27" s="1886"/>
      <c r="DC27" s="1886"/>
      <c r="DD27" s="1886"/>
      <c r="DE27" s="1886"/>
      <c r="DF27" s="1886"/>
      <c r="DG27" s="1886"/>
      <c r="DH27" s="1887"/>
      <c r="DI27" s="1888">
        <v>15</v>
      </c>
      <c r="DJ27" s="1888"/>
      <c r="DK27" s="1888"/>
      <c r="DL27" s="1888"/>
      <c r="DM27" s="1888"/>
      <c r="DN27" s="1888"/>
      <c r="DO27" s="1888"/>
      <c r="DP27" s="1888"/>
      <c r="DQ27" s="1888"/>
    </row>
    <row r="28" spans="2:121" s="27" customFormat="1" ht="15.75" customHeight="1" thickTop="1" thickBot="1" x14ac:dyDescent="0.3">
      <c r="B28" s="1872">
        <v>13</v>
      </c>
      <c r="C28" s="1873"/>
      <c r="D28" s="1873"/>
      <c r="E28" s="1873"/>
      <c r="F28" s="1877" t="str">
        <f>IF('INGRESO DE DATOS'!A242&lt;&gt;"",'INGRESO DE DATOS'!A242,"")</f>
        <v/>
      </c>
      <c r="G28" s="1878"/>
      <c r="H28" s="1878"/>
      <c r="I28" s="1878"/>
      <c r="J28" s="1878"/>
      <c r="K28" s="1879"/>
      <c r="L28" s="1882"/>
      <c r="M28" s="1883"/>
      <c r="N28" s="1883"/>
      <c r="O28" s="1883"/>
      <c r="P28" s="1884"/>
      <c r="Q28" s="1877" t="str">
        <f>IF('INGRESO DE DATOS'!H242&lt;&gt;"",'INGRESO DE DATOS'!H242,"")</f>
        <v/>
      </c>
      <c r="R28" s="1878"/>
      <c r="S28" s="1878"/>
      <c r="T28" s="1878"/>
      <c r="U28" s="1878"/>
      <c r="V28" s="1879"/>
      <c r="W28" s="1880" t="str">
        <f>IF('INGRESO DE DATOS'!I242&lt;&gt;"",'INGRESO DE DATOS'!I242,"")</f>
        <v/>
      </c>
      <c r="X28" s="1875"/>
      <c r="Y28" s="1875"/>
      <c r="Z28" s="1875"/>
      <c r="AA28" s="1875"/>
      <c r="AB28" s="1881"/>
      <c r="AC28" s="1877"/>
      <c r="AD28" s="1878"/>
      <c r="AE28" s="1878"/>
      <c r="AF28" s="1878"/>
      <c r="AG28" s="1878"/>
      <c r="AH28" s="1878"/>
      <c r="AI28" s="1879"/>
      <c r="AJ28" s="1880" t="str">
        <f>IF(W28="","",W28)</f>
        <v/>
      </c>
      <c r="AK28" s="1875"/>
      <c r="AL28" s="1875"/>
      <c r="AM28" s="1875"/>
      <c r="AN28" s="1875"/>
      <c r="AO28" s="1875"/>
      <c r="AP28" s="1881"/>
      <c r="AQ28" s="1874" t="str">
        <f>IF(Q28="","",IF(Q28&lt;&gt;0,IF(Q28="N.D","N.D",((AJ28*VLOOKUP(Q28,$CZ$14:$DQ$34,10,FALSE))*0.001))))</f>
        <v/>
      </c>
      <c r="AR28" s="1875"/>
      <c r="AS28" s="1875"/>
      <c r="AT28" s="1875"/>
      <c r="AU28" s="1875"/>
      <c r="AV28" s="1876"/>
      <c r="AW28" s="1872">
        <v>35</v>
      </c>
      <c r="AX28" s="1873"/>
      <c r="AY28" s="1873"/>
      <c r="AZ28" s="1873"/>
      <c r="BA28" s="1877" t="str">
        <f>IF('INGRESO DE DATOS'!A268&lt;&gt;"",'INGRESO DE DATOS'!A268,"")</f>
        <v/>
      </c>
      <c r="BB28" s="1878"/>
      <c r="BC28" s="1878"/>
      <c r="BD28" s="1878"/>
      <c r="BE28" s="1878"/>
      <c r="BF28" s="1879"/>
      <c r="BG28" s="1882"/>
      <c r="BH28" s="1883"/>
      <c r="BI28" s="1883"/>
      <c r="BJ28" s="1883"/>
      <c r="BK28" s="1884"/>
      <c r="BL28" s="1882" t="str">
        <f>IF('INGRESO DE DATOS'!H268&lt;&gt;"",'INGRESO DE DATOS'!H268,"")</f>
        <v/>
      </c>
      <c r="BM28" s="1883"/>
      <c r="BN28" s="1883"/>
      <c r="BO28" s="1883"/>
      <c r="BP28" s="1883"/>
      <c r="BQ28" s="1884"/>
      <c r="BR28" s="1880" t="str">
        <f>IF('INGRESO DE DATOS'!I268&lt;&gt;"",'INGRESO DE DATOS'!I268,"")</f>
        <v/>
      </c>
      <c r="BS28" s="1875"/>
      <c r="BT28" s="1875"/>
      <c r="BU28" s="1875"/>
      <c r="BV28" s="1875"/>
      <c r="BW28" s="1881"/>
      <c r="BX28" s="1877"/>
      <c r="BY28" s="1878"/>
      <c r="BZ28" s="1878"/>
      <c r="CA28" s="1878"/>
      <c r="CB28" s="1878"/>
      <c r="CC28" s="1878"/>
      <c r="CD28" s="1879"/>
      <c r="CE28" s="1880" t="str">
        <f>IF(BR28="","",BR28)</f>
        <v/>
      </c>
      <c r="CF28" s="1875"/>
      <c r="CG28" s="1875"/>
      <c r="CH28" s="1875"/>
      <c r="CI28" s="1875"/>
      <c r="CJ28" s="1875"/>
      <c r="CK28" s="1881"/>
      <c r="CL28" s="1874" t="str">
        <f>IF(BL28="","",IF(BL28&lt;&gt;0,IF(BL28="N.D","N.D",((BL28*VLOOKUP(CE28,$CZ$14:$DQ$34,10,FALSE))*0.001))))</f>
        <v/>
      </c>
      <c r="CM28" s="1875"/>
      <c r="CN28" s="1875"/>
      <c r="CO28" s="1875"/>
      <c r="CP28" s="1875"/>
      <c r="CQ28" s="1875"/>
      <c r="CR28" s="1876"/>
      <c r="CZ28" s="1885" t="s">
        <v>316</v>
      </c>
      <c r="DA28" s="1886"/>
      <c r="DB28" s="1886"/>
      <c r="DC28" s="1886"/>
      <c r="DD28" s="1886"/>
      <c r="DE28" s="1886"/>
      <c r="DF28" s="1886"/>
      <c r="DG28" s="1886"/>
      <c r="DH28" s="1887"/>
      <c r="DI28" s="1888">
        <v>20</v>
      </c>
      <c r="DJ28" s="1888"/>
      <c r="DK28" s="1888"/>
      <c r="DL28" s="1888"/>
      <c r="DM28" s="1888"/>
      <c r="DN28" s="1888"/>
      <c r="DO28" s="1888"/>
      <c r="DP28" s="1888"/>
      <c r="DQ28" s="1888"/>
    </row>
    <row r="29" spans="2:121" s="27" customFormat="1" ht="15.75" customHeight="1" thickTop="1" thickBot="1" x14ac:dyDescent="0.3">
      <c r="B29" s="1872">
        <v>14</v>
      </c>
      <c r="C29" s="1873"/>
      <c r="D29" s="1873"/>
      <c r="E29" s="1873"/>
      <c r="F29" s="1877" t="str">
        <f>IF('INGRESO DE DATOS'!A243&lt;&gt;"",'INGRESO DE DATOS'!A243,"")</f>
        <v/>
      </c>
      <c r="G29" s="1878"/>
      <c r="H29" s="1878"/>
      <c r="I29" s="1878"/>
      <c r="J29" s="1878"/>
      <c r="K29" s="1879"/>
      <c r="L29" s="1882"/>
      <c r="M29" s="1883"/>
      <c r="N29" s="1883"/>
      <c r="O29" s="1883"/>
      <c r="P29" s="1884"/>
      <c r="Q29" s="1877" t="str">
        <f>IF('INGRESO DE DATOS'!H243&lt;&gt;"",'INGRESO DE DATOS'!H243,"")</f>
        <v/>
      </c>
      <c r="R29" s="1878"/>
      <c r="S29" s="1878"/>
      <c r="T29" s="1878"/>
      <c r="U29" s="1878"/>
      <c r="V29" s="1879"/>
      <c r="W29" s="1880" t="str">
        <f>IF('INGRESO DE DATOS'!I243&lt;&gt;"",'INGRESO DE DATOS'!I243,"")</f>
        <v/>
      </c>
      <c r="X29" s="1875"/>
      <c r="Y29" s="1875"/>
      <c r="Z29" s="1875"/>
      <c r="AA29" s="1875"/>
      <c r="AB29" s="1881"/>
      <c r="AC29" s="1877"/>
      <c r="AD29" s="1878"/>
      <c r="AE29" s="1878"/>
      <c r="AF29" s="1878"/>
      <c r="AG29" s="1878"/>
      <c r="AH29" s="1878"/>
      <c r="AI29" s="1879"/>
      <c r="AJ29" s="1880" t="str">
        <f>IF(W29="","",W29)</f>
        <v/>
      </c>
      <c r="AK29" s="1875"/>
      <c r="AL29" s="1875"/>
      <c r="AM29" s="1875"/>
      <c r="AN29" s="1875"/>
      <c r="AO29" s="1875"/>
      <c r="AP29" s="1881"/>
      <c r="AQ29" s="1874" t="str">
        <f>IF(Q29="","",IF(Q29&lt;&gt;0,IF(Q29="N.D","N.D",((AJ29*VLOOKUP(Q29,$CZ$14:$DQ$34,10,FALSE))*0.001))))</f>
        <v/>
      </c>
      <c r="AR29" s="1875"/>
      <c r="AS29" s="1875"/>
      <c r="AT29" s="1875"/>
      <c r="AU29" s="1875"/>
      <c r="AV29" s="1876"/>
      <c r="AW29" s="1872">
        <v>36</v>
      </c>
      <c r="AX29" s="1873"/>
      <c r="AY29" s="1873"/>
      <c r="AZ29" s="1873"/>
      <c r="BA29" s="1877" t="str">
        <f>IF('INGRESO DE DATOS'!A269&lt;&gt;"",'INGRESO DE DATOS'!A269,"")</f>
        <v/>
      </c>
      <c r="BB29" s="1878"/>
      <c r="BC29" s="1878"/>
      <c r="BD29" s="1878"/>
      <c r="BE29" s="1878"/>
      <c r="BF29" s="1879"/>
      <c r="BG29" s="1882"/>
      <c r="BH29" s="1883"/>
      <c r="BI29" s="1883"/>
      <c r="BJ29" s="1883"/>
      <c r="BK29" s="1884"/>
      <c r="BL29" s="1882" t="str">
        <f>IF('INGRESO DE DATOS'!H269&lt;&gt;"",'INGRESO DE DATOS'!H269,"")</f>
        <v/>
      </c>
      <c r="BM29" s="1883"/>
      <c r="BN29" s="1883"/>
      <c r="BO29" s="1883"/>
      <c r="BP29" s="1883"/>
      <c r="BQ29" s="1884"/>
      <c r="BR29" s="1880" t="str">
        <f>IF('INGRESO DE DATOS'!I269&lt;&gt;"",'INGRESO DE DATOS'!I269,"")</f>
        <v/>
      </c>
      <c r="BS29" s="1875"/>
      <c r="BT29" s="1875"/>
      <c r="BU29" s="1875"/>
      <c r="BV29" s="1875"/>
      <c r="BW29" s="1881"/>
      <c r="BX29" s="1877"/>
      <c r="BY29" s="1878"/>
      <c r="BZ29" s="1878"/>
      <c r="CA29" s="1878"/>
      <c r="CB29" s="1878"/>
      <c r="CC29" s="1878"/>
      <c r="CD29" s="1879"/>
      <c r="CE29" s="1880" t="str">
        <f>IF(BR29="","",BR29)</f>
        <v/>
      </c>
      <c r="CF29" s="1875"/>
      <c r="CG29" s="1875"/>
      <c r="CH29" s="1875"/>
      <c r="CI29" s="1875"/>
      <c r="CJ29" s="1875"/>
      <c r="CK29" s="1881"/>
      <c r="CL29" s="1874" t="str">
        <f>IF(BL29="","",IF(BL29&lt;&gt;0,IF(BL29="N.D","N.D",((BL29*VLOOKUP(CE29,$CZ$14:$DQ$34,10,FALSE))*0.001))))</f>
        <v/>
      </c>
      <c r="CM29" s="1875"/>
      <c r="CN29" s="1875"/>
      <c r="CO29" s="1875"/>
      <c r="CP29" s="1875"/>
      <c r="CQ29" s="1875"/>
      <c r="CR29" s="1876"/>
      <c r="CZ29" s="1885" t="s">
        <v>318</v>
      </c>
      <c r="DA29" s="1886"/>
      <c r="DB29" s="1886"/>
      <c r="DC29" s="1886"/>
      <c r="DD29" s="1886"/>
      <c r="DE29" s="1886"/>
      <c r="DF29" s="1886"/>
      <c r="DG29" s="1886"/>
      <c r="DH29" s="1887"/>
      <c r="DI29" s="1888">
        <v>30</v>
      </c>
      <c r="DJ29" s="1888"/>
      <c r="DK29" s="1888"/>
      <c r="DL29" s="1888"/>
      <c r="DM29" s="1888"/>
      <c r="DN29" s="1888"/>
      <c r="DO29" s="1888"/>
      <c r="DP29" s="1888"/>
      <c r="DQ29" s="1888"/>
    </row>
    <row r="30" spans="2:121" s="27" customFormat="1" ht="15.75" customHeight="1" thickTop="1" thickBot="1" x14ac:dyDescent="0.3">
      <c r="B30" s="1872">
        <v>15</v>
      </c>
      <c r="C30" s="1873"/>
      <c r="D30" s="1873"/>
      <c r="E30" s="1873"/>
      <c r="F30" s="1877" t="str">
        <f>IF('INGRESO DE DATOS'!A244&lt;&gt;"",'INGRESO DE DATOS'!A244,"")</f>
        <v/>
      </c>
      <c r="G30" s="1878"/>
      <c r="H30" s="1878"/>
      <c r="I30" s="1878"/>
      <c r="J30" s="1878"/>
      <c r="K30" s="1879"/>
      <c r="L30" s="1882"/>
      <c r="M30" s="1883"/>
      <c r="N30" s="1883"/>
      <c r="O30" s="1883"/>
      <c r="P30" s="1884"/>
      <c r="Q30" s="1877" t="str">
        <f>IF('INGRESO DE DATOS'!H244&lt;&gt;"",'INGRESO DE DATOS'!H244,"")</f>
        <v/>
      </c>
      <c r="R30" s="1878"/>
      <c r="S30" s="1878"/>
      <c r="T30" s="1878"/>
      <c r="U30" s="1878"/>
      <c r="V30" s="1879"/>
      <c r="W30" s="1880" t="str">
        <f>IF('INGRESO DE DATOS'!I244&lt;&gt;"",'INGRESO DE DATOS'!I244,"")</f>
        <v/>
      </c>
      <c r="X30" s="1875"/>
      <c r="Y30" s="1875"/>
      <c r="Z30" s="1875"/>
      <c r="AA30" s="1875"/>
      <c r="AB30" s="1881"/>
      <c r="AC30" s="1877"/>
      <c r="AD30" s="1878"/>
      <c r="AE30" s="1878"/>
      <c r="AF30" s="1878"/>
      <c r="AG30" s="1878"/>
      <c r="AH30" s="1878"/>
      <c r="AI30" s="1879"/>
      <c r="AJ30" s="1880" t="str">
        <f>IF(W30="","",W30)</f>
        <v/>
      </c>
      <c r="AK30" s="1875"/>
      <c r="AL30" s="1875"/>
      <c r="AM30" s="1875"/>
      <c r="AN30" s="1875"/>
      <c r="AO30" s="1875"/>
      <c r="AP30" s="1881"/>
      <c r="AQ30" s="1874" t="str">
        <f>IF(Q30="","",IF(Q30&lt;&gt;0,IF(Q30="N.D","N.D",((AJ30*VLOOKUP(Q30,$CZ$14:$DQ$34,10,FALSE))*0.001))))</f>
        <v/>
      </c>
      <c r="AR30" s="1875"/>
      <c r="AS30" s="1875"/>
      <c r="AT30" s="1875"/>
      <c r="AU30" s="1875"/>
      <c r="AV30" s="1876"/>
      <c r="AW30" s="1977" t="s">
        <v>53</v>
      </c>
      <c r="AX30" s="1978"/>
      <c r="AY30" s="1978"/>
      <c r="AZ30" s="1978"/>
      <c r="BA30" s="1978"/>
      <c r="BB30" s="1978"/>
      <c r="BC30" s="1978"/>
      <c r="BD30" s="1978"/>
      <c r="BE30" s="1978"/>
      <c r="BF30" s="1979"/>
      <c r="BG30" s="1980"/>
      <c r="BH30" s="1975"/>
      <c r="BI30" s="1975"/>
      <c r="BJ30" s="1975"/>
      <c r="BK30" s="1976"/>
      <c r="BL30" s="1877"/>
      <c r="BM30" s="1878"/>
      <c r="BN30" s="1878"/>
      <c r="BO30" s="1878"/>
      <c r="BP30" s="1878"/>
      <c r="BQ30" s="1879"/>
      <c r="BR30" s="1880"/>
      <c r="BS30" s="1875"/>
      <c r="BT30" s="1875"/>
      <c r="BU30" s="1875"/>
      <c r="BV30" s="1875"/>
      <c r="BW30" s="1881"/>
      <c r="BX30" s="1877"/>
      <c r="BY30" s="1878"/>
      <c r="BZ30" s="1878"/>
      <c r="CA30" s="1878"/>
      <c r="CB30" s="1878"/>
      <c r="CC30" s="1878"/>
      <c r="CD30" s="1879"/>
      <c r="CE30" s="1880"/>
      <c r="CF30" s="1875"/>
      <c r="CG30" s="1875"/>
      <c r="CH30" s="1875"/>
      <c r="CI30" s="1875"/>
      <c r="CJ30" s="1875"/>
      <c r="CK30" s="1881"/>
      <c r="CL30" s="1880"/>
      <c r="CM30" s="1875"/>
      <c r="CN30" s="1875"/>
      <c r="CO30" s="1875"/>
      <c r="CP30" s="1875"/>
      <c r="CQ30" s="1875"/>
      <c r="CR30" s="1876"/>
      <c r="CZ30" s="1885" t="s">
        <v>320</v>
      </c>
      <c r="DA30" s="1886"/>
      <c r="DB30" s="1886"/>
      <c r="DC30" s="1886"/>
      <c r="DD30" s="1886"/>
      <c r="DE30" s="1886"/>
      <c r="DF30" s="1886"/>
      <c r="DG30" s="1886"/>
      <c r="DH30" s="1887"/>
      <c r="DI30" s="1888">
        <v>50</v>
      </c>
      <c r="DJ30" s="1888"/>
      <c r="DK30" s="1888"/>
      <c r="DL30" s="1888"/>
      <c r="DM30" s="1888"/>
      <c r="DN30" s="1888"/>
      <c r="DO30" s="1888"/>
      <c r="DP30" s="1888"/>
      <c r="DQ30" s="1888"/>
    </row>
    <row r="31" spans="2:121" s="27" customFormat="1" ht="15.75" customHeight="1" thickTop="1" thickBot="1" x14ac:dyDescent="0.3">
      <c r="B31" s="1872">
        <v>16</v>
      </c>
      <c r="C31" s="1873"/>
      <c r="D31" s="1873"/>
      <c r="E31" s="1873"/>
      <c r="F31" s="1877" t="str">
        <f>IF('INGRESO DE DATOS'!A245&lt;&gt;"",'INGRESO DE DATOS'!A245,"")</f>
        <v/>
      </c>
      <c r="G31" s="1878"/>
      <c r="H31" s="1878"/>
      <c r="I31" s="1878"/>
      <c r="J31" s="1878"/>
      <c r="K31" s="1879"/>
      <c r="L31" s="1882"/>
      <c r="M31" s="1883"/>
      <c r="N31" s="1883"/>
      <c r="O31" s="1883"/>
      <c r="P31" s="1884"/>
      <c r="Q31" s="1877" t="str">
        <f>IF('INGRESO DE DATOS'!H245&lt;&gt;"",'INGRESO DE DATOS'!H245,"")</f>
        <v/>
      </c>
      <c r="R31" s="1878"/>
      <c r="S31" s="1878"/>
      <c r="T31" s="1878"/>
      <c r="U31" s="1878"/>
      <c r="V31" s="1879"/>
      <c r="W31" s="1880" t="str">
        <f>IF('INGRESO DE DATOS'!I245&lt;&gt;"",'INGRESO DE DATOS'!I245,"")</f>
        <v/>
      </c>
      <c r="X31" s="1875"/>
      <c r="Y31" s="1875"/>
      <c r="Z31" s="1875"/>
      <c r="AA31" s="1875"/>
      <c r="AB31" s="1881"/>
      <c r="AC31" s="1877"/>
      <c r="AD31" s="1878"/>
      <c r="AE31" s="1878"/>
      <c r="AF31" s="1878"/>
      <c r="AG31" s="1878"/>
      <c r="AH31" s="1878"/>
      <c r="AI31" s="1879"/>
      <c r="AJ31" s="1880" t="str">
        <f>IF(W31="","",W31)</f>
        <v/>
      </c>
      <c r="AK31" s="1875"/>
      <c r="AL31" s="1875"/>
      <c r="AM31" s="1875"/>
      <c r="AN31" s="1875"/>
      <c r="AO31" s="1875"/>
      <c r="AP31" s="1881"/>
      <c r="AQ31" s="1874" t="str">
        <f>IF(Q31="","",IF(Q31&lt;&gt;0,IF(Q31="N.D","N.D",((AJ31*VLOOKUP(Q31,$CZ$14:$DQ$34,10,FALSE))*0.001))))</f>
        <v/>
      </c>
      <c r="AR31" s="1875"/>
      <c r="AS31" s="1875"/>
      <c r="AT31" s="1875"/>
      <c r="AU31" s="1875"/>
      <c r="AV31" s="1876"/>
      <c r="AW31" s="1872">
        <v>37</v>
      </c>
      <c r="AX31" s="1873"/>
      <c r="AY31" s="1873"/>
      <c r="AZ31" s="1873"/>
      <c r="BA31" s="1877" t="str">
        <f>IF('INGRESO DE DATOS'!A271&lt;&gt;"",'INGRESO DE DATOS'!A271,"")</f>
        <v/>
      </c>
      <c r="BB31" s="1878"/>
      <c r="BC31" s="1878"/>
      <c r="BD31" s="1878"/>
      <c r="BE31" s="1878"/>
      <c r="BF31" s="1879"/>
      <c r="BG31" s="1882"/>
      <c r="BH31" s="1883"/>
      <c r="BI31" s="1883"/>
      <c r="BJ31" s="1883"/>
      <c r="BK31" s="1884"/>
      <c r="BL31" s="1882" t="str">
        <f>IF('INGRESO DE DATOS'!H271&lt;&gt;"",'INGRESO DE DATOS'!H271,"")</f>
        <v/>
      </c>
      <c r="BM31" s="1883"/>
      <c r="BN31" s="1883"/>
      <c r="BO31" s="1883"/>
      <c r="BP31" s="1883"/>
      <c r="BQ31" s="1884"/>
      <c r="BR31" s="1880" t="str">
        <f>IF('INGRESO DE DATOS'!I271&lt;&gt;"",'INGRESO DE DATOS'!I271,"")</f>
        <v/>
      </c>
      <c r="BS31" s="1875"/>
      <c r="BT31" s="1875"/>
      <c r="BU31" s="1875"/>
      <c r="BV31" s="1875"/>
      <c r="BW31" s="1881"/>
      <c r="BX31" s="1877"/>
      <c r="BY31" s="1878"/>
      <c r="BZ31" s="1878"/>
      <c r="CA31" s="1878"/>
      <c r="CB31" s="1878"/>
      <c r="CC31" s="1878"/>
      <c r="CD31" s="1879"/>
      <c r="CE31" s="1880" t="str">
        <f>IF(BR31="","",BR31)</f>
        <v/>
      </c>
      <c r="CF31" s="1875"/>
      <c r="CG31" s="1875"/>
      <c r="CH31" s="1875"/>
      <c r="CI31" s="1875"/>
      <c r="CJ31" s="1875"/>
      <c r="CK31" s="1881"/>
      <c r="CL31" s="1874" t="str">
        <f>IF(BL31="","",IF(BL31&lt;&gt;0,IF(BL31="N.D","N.D",((BL31*VLOOKUP(CE31,$CZ$14:$DQ$34,10,FALSE))*0.001))))</f>
        <v/>
      </c>
      <c r="CM31" s="1875"/>
      <c r="CN31" s="1875"/>
      <c r="CO31" s="1875"/>
      <c r="CP31" s="1875"/>
      <c r="CQ31" s="1875"/>
      <c r="CR31" s="1876"/>
      <c r="CZ31" s="1885" t="s">
        <v>313</v>
      </c>
      <c r="DA31" s="1886"/>
      <c r="DB31" s="1886"/>
      <c r="DC31" s="1886"/>
      <c r="DD31" s="1886"/>
      <c r="DE31" s="1886"/>
      <c r="DF31" s="1886"/>
      <c r="DG31" s="1886"/>
      <c r="DH31" s="1887"/>
      <c r="DI31" s="1888">
        <v>100</v>
      </c>
      <c r="DJ31" s="1888"/>
      <c r="DK31" s="1888"/>
      <c r="DL31" s="1888"/>
      <c r="DM31" s="1888"/>
      <c r="DN31" s="1888"/>
      <c r="DO31" s="1888"/>
      <c r="DP31" s="1888"/>
      <c r="DQ31" s="1888"/>
    </row>
    <row r="32" spans="2:121" s="27" customFormat="1" ht="15.75" customHeight="1" thickTop="1" thickBot="1" x14ac:dyDescent="0.3">
      <c r="B32" s="1977" t="s">
        <v>53</v>
      </c>
      <c r="C32" s="1978"/>
      <c r="D32" s="1978"/>
      <c r="E32" s="1978"/>
      <c r="F32" s="1978"/>
      <c r="G32" s="1978"/>
      <c r="H32" s="1978"/>
      <c r="I32" s="1978"/>
      <c r="J32" s="1978"/>
      <c r="K32" s="1979"/>
      <c r="L32" s="1980"/>
      <c r="M32" s="1975"/>
      <c r="N32" s="1975"/>
      <c r="O32" s="1975"/>
      <c r="P32" s="1976"/>
      <c r="Q32" s="1877"/>
      <c r="R32" s="1878"/>
      <c r="S32" s="1878"/>
      <c r="T32" s="1878"/>
      <c r="U32" s="1878"/>
      <c r="V32" s="1879"/>
      <c r="W32" s="1880"/>
      <c r="X32" s="1875"/>
      <c r="Y32" s="1875"/>
      <c r="Z32" s="1875"/>
      <c r="AA32" s="1875"/>
      <c r="AB32" s="1881"/>
      <c r="AC32" s="1877"/>
      <c r="AD32" s="1878"/>
      <c r="AE32" s="1878"/>
      <c r="AF32" s="1878"/>
      <c r="AG32" s="1878"/>
      <c r="AH32" s="1878"/>
      <c r="AI32" s="1879"/>
      <c r="AJ32" s="1880"/>
      <c r="AK32" s="1875"/>
      <c r="AL32" s="1875"/>
      <c r="AM32" s="1875"/>
      <c r="AN32" s="1875"/>
      <c r="AO32" s="1875"/>
      <c r="AP32" s="1881"/>
      <c r="AQ32" s="1880"/>
      <c r="AR32" s="1875"/>
      <c r="AS32" s="1875"/>
      <c r="AT32" s="1875"/>
      <c r="AU32" s="1875"/>
      <c r="AV32" s="1876"/>
      <c r="AW32" s="1974">
        <v>38</v>
      </c>
      <c r="AX32" s="1975"/>
      <c r="AY32" s="1975"/>
      <c r="AZ32" s="1976"/>
      <c r="BA32" s="1877" t="str">
        <f>IF('INGRESO DE DATOS'!A272&lt;&gt;"",'INGRESO DE DATOS'!A272,"")</f>
        <v/>
      </c>
      <c r="BB32" s="1878"/>
      <c r="BC32" s="1878"/>
      <c r="BD32" s="1878"/>
      <c r="BE32" s="1878"/>
      <c r="BF32" s="1879"/>
      <c r="BG32" s="1882"/>
      <c r="BH32" s="1883"/>
      <c r="BI32" s="1883"/>
      <c r="BJ32" s="1883"/>
      <c r="BK32" s="1884"/>
      <c r="BL32" s="1882" t="str">
        <f>IF('INGRESO DE DATOS'!H272&lt;&gt;"",'INGRESO DE DATOS'!H272,"")</f>
        <v/>
      </c>
      <c r="BM32" s="1883"/>
      <c r="BN32" s="1883"/>
      <c r="BO32" s="1883"/>
      <c r="BP32" s="1883"/>
      <c r="BQ32" s="1884"/>
      <c r="BR32" s="1880" t="str">
        <f>IF('INGRESO DE DATOS'!I272&lt;&gt;"",'INGRESO DE DATOS'!I272,"")</f>
        <v/>
      </c>
      <c r="BS32" s="1875"/>
      <c r="BT32" s="1875"/>
      <c r="BU32" s="1875"/>
      <c r="BV32" s="1875"/>
      <c r="BW32" s="1881"/>
      <c r="BX32" s="1877"/>
      <c r="BY32" s="1878"/>
      <c r="BZ32" s="1878"/>
      <c r="CA32" s="1878"/>
      <c r="CB32" s="1878"/>
      <c r="CC32" s="1878"/>
      <c r="CD32" s="1879"/>
      <c r="CE32" s="1880" t="str">
        <f>IF(BR32="","",BR32)</f>
        <v/>
      </c>
      <c r="CF32" s="1875"/>
      <c r="CG32" s="1875"/>
      <c r="CH32" s="1875"/>
      <c r="CI32" s="1875"/>
      <c r="CJ32" s="1875"/>
      <c r="CK32" s="1881"/>
      <c r="CL32" s="1874" t="str">
        <f>IF(BL32="","",IF(BL32&lt;&gt;0,IF(BL32="N.D","N.D",((BL32*VLOOKUP(CE32,$CZ$14:$DQ$34,10,FALSE))*0.001))))</f>
        <v/>
      </c>
      <c r="CM32" s="1875"/>
      <c r="CN32" s="1875"/>
      <c r="CO32" s="1875"/>
      <c r="CP32" s="1875"/>
      <c r="CQ32" s="1875"/>
      <c r="CR32" s="1876"/>
      <c r="CZ32" s="1885" t="s">
        <v>312</v>
      </c>
      <c r="DA32" s="1886"/>
      <c r="DB32" s="1886"/>
      <c r="DC32" s="1886"/>
      <c r="DD32" s="1886"/>
      <c r="DE32" s="1886"/>
      <c r="DF32" s="1886"/>
      <c r="DG32" s="1886"/>
      <c r="DH32" s="1887"/>
      <c r="DI32" s="1888">
        <v>200</v>
      </c>
      <c r="DJ32" s="1888"/>
      <c r="DK32" s="1888"/>
      <c r="DL32" s="1888"/>
      <c r="DM32" s="1888"/>
      <c r="DN32" s="1888"/>
      <c r="DO32" s="1888"/>
      <c r="DP32" s="1888"/>
      <c r="DQ32" s="1888"/>
    </row>
    <row r="33" spans="2:121" s="27" customFormat="1" ht="15.75" customHeight="1" thickTop="1" thickBot="1" x14ac:dyDescent="0.3">
      <c r="B33" s="1872">
        <v>17</v>
      </c>
      <c r="C33" s="1873"/>
      <c r="D33" s="1873"/>
      <c r="E33" s="1873"/>
      <c r="F33" s="1877" t="str">
        <f>IF('INGRESO DE DATOS'!A247&lt;&gt;"",'INGRESO DE DATOS'!A247,"")</f>
        <v/>
      </c>
      <c r="G33" s="1878"/>
      <c r="H33" s="1878"/>
      <c r="I33" s="1878"/>
      <c r="J33" s="1878"/>
      <c r="K33" s="1879"/>
      <c r="L33" s="1882"/>
      <c r="M33" s="1883"/>
      <c r="N33" s="1883"/>
      <c r="O33" s="1883"/>
      <c r="P33" s="1884"/>
      <c r="Q33" s="1877" t="str">
        <f>IF('INGRESO DE DATOS'!H247&lt;&gt;"",'INGRESO DE DATOS'!H247,"")</f>
        <v/>
      </c>
      <c r="R33" s="1878"/>
      <c r="S33" s="1878"/>
      <c r="T33" s="1878"/>
      <c r="U33" s="1878"/>
      <c r="V33" s="1879"/>
      <c r="W33" s="1880" t="str">
        <f>IF('INGRESO DE DATOS'!I247&lt;&gt;"",'INGRESO DE DATOS'!I247,"")</f>
        <v/>
      </c>
      <c r="X33" s="1875"/>
      <c r="Y33" s="1875"/>
      <c r="Z33" s="1875"/>
      <c r="AA33" s="1875"/>
      <c r="AB33" s="1881"/>
      <c r="AC33" s="1877"/>
      <c r="AD33" s="1878"/>
      <c r="AE33" s="1878"/>
      <c r="AF33" s="1878"/>
      <c r="AG33" s="1878"/>
      <c r="AH33" s="1878"/>
      <c r="AI33" s="1879"/>
      <c r="AJ33" s="1880" t="str">
        <f>IF(W33="","",W33)</f>
        <v/>
      </c>
      <c r="AK33" s="1875"/>
      <c r="AL33" s="1875"/>
      <c r="AM33" s="1875"/>
      <c r="AN33" s="1875"/>
      <c r="AO33" s="1875"/>
      <c r="AP33" s="1881"/>
      <c r="AQ33" s="1874" t="str">
        <f>IF(Q33="","",IF(Q33&lt;&gt;0,IF(Q33="N.D","N.D",((AJ33*VLOOKUP(Q33,$CZ$14:$DQ$34,10,FALSE))*0.001))))</f>
        <v/>
      </c>
      <c r="AR33" s="1875"/>
      <c r="AS33" s="1875"/>
      <c r="AT33" s="1875"/>
      <c r="AU33" s="1875"/>
      <c r="AV33" s="1876"/>
      <c r="AW33" s="1872">
        <v>39</v>
      </c>
      <c r="AX33" s="1873"/>
      <c r="AY33" s="1873"/>
      <c r="AZ33" s="1873"/>
      <c r="BA33" s="1877" t="str">
        <f>IF('INGRESO DE DATOS'!A273&lt;&gt;"",'INGRESO DE DATOS'!A273,"")</f>
        <v/>
      </c>
      <c r="BB33" s="1878"/>
      <c r="BC33" s="1878"/>
      <c r="BD33" s="1878"/>
      <c r="BE33" s="1878"/>
      <c r="BF33" s="1879"/>
      <c r="BG33" s="1882"/>
      <c r="BH33" s="1883"/>
      <c r="BI33" s="1883"/>
      <c r="BJ33" s="1883"/>
      <c r="BK33" s="1884"/>
      <c r="BL33" s="1882" t="str">
        <f>IF('INGRESO DE DATOS'!H273&lt;&gt;"",'INGRESO DE DATOS'!H273,"")</f>
        <v/>
      </c>
      <c r="BM33" s="1883"/>
      <c r="BN33" s="1883"/>
      <c r="BO33" s="1883"/>
      <c r="BP33" s="1883"/>
      <c r="BQ33" s="1884"/>
      <c r="BR33" s="1880" t="str">
        <f>IF('INGRESO DE DATOS'!I273&lt;&gt;"",'INGRESO DE DATOS'!I273,"")</f>
        <v/>
      </c>
      <c r="BS33" s="1875"/>
      <c r="BT33" s="1875"/>
      <c r="BU33" s="1875"/>
      <c r="BV33" s="1875"/>
      <c r="BW33" s="1881"/>
      <c r="BX33" s="1877"/>
      <c r="BY33" s="1878"/>
      <c r="BZ33" s="1878"/>
      <c r="CA33" s="1878"/>
      <c r="CB33" s="1878"/>
      <c r="CC33" s="1878"/>
      <c r="CD33" s="1879"/>
      <c r="CE33" s="1880" t="str">
        <f>IF(BR33="","",BR33)</f>
        <v/>
      </c>
      <c r="CF33" s="1875"/>
      <c r="CG33" s="1875"/>
      <c r="CH33" s="1875"/>
      <c r="CI33" s="1875"/>
      <c r="CJ33" s="1875"/>
      <c r="CK33" s="1881"/>
      <c r="CL33" s="1874" t="str">
        <f>IF(BL33="","",IF(BL33&lt;&gt;0,IF(BL33="N.D","N.D",((BL33*VLOOKUP(CE33,$CZ$14:$DQ$34,10,FALSE))*0.001))))</f>
        <v/>
      </c>
      <c r="CM33" s="1875"/>
      <c r="CN33" s="1875"/>
      <c r="CO33" s="1875"/>
      <c r="CP33" s="1875"/>
      <c r="CQ33" s="1875"/>
      <c r="CR33" s="1876"/>
      <c r="CZ33" s="1885" t="s">
        <v>350</v>
      </c>
      <c r="DA33" s="1886"/>
      <c r="DB33" s="1886"/>
      <c r="DC33" s="1886"/>
      <c r="DD33" s="1886"/>
      <c r="DE33" s="1886"/>
      <c r="DF33" s="1886"/>
      <c r="DG33" s="1886"/>
      <c r="DH33" s="1887"/>
      <c r="DI33" s="1888">
        <v>250</v>
      </c>
      <c r="DJ33" s="1888"/>
      <c r="DK33" s="1888"/>
      <c r="DL33" s="1888"/>
      <c r="DM33" s="1888"/>
      <c r="DN33" s="1888"/>
      <c r="DO33" s="1888"/>
      <c r="DP33" s="1888"/>
      <c r="DQ33" s="1888"/>
    </row>
    <row r="34" spans="2:121" s="27" customFormat="1" ht="15.75" customHeight="1" thickTop="1" thickBot="1" x14ac:dyDescent="0.3">
      <c r="B34" s="1872">
        <v>18</v>
      </c>
      <c r="C34" s="1873"/>
      <c r="D34" s="1873"/>
      <c r="E34" s="1873"/>
      <c r="F34" s="1877" t="str">
        <f>IF('INGRESO DE DATOS'!A248&lt;&gt;"",'INGRESO DE DATOS'!A248,"")</f>
        <v/>
      </c>
      <c r="G34" s="1878"/>
      <c r="H34" s="1878"/>
      <c r="I34" s="1878"/>
      <c r="J34" s="1878"/>
      <c r="K34" s="1879"/>
      <c r="L34" s="1882"/>
      <c r="M34" s="1883"/>
      <c r="N34" s="1883"/>
      <c r="O34" s="1883"/>
      <c r="P34" s="1884"/>
      <c r="Q34" s="1877" t="str">
        <f>IF('INGRESO DE DATOS'!H248&lt;&gt;"",'INGRESO DE DATOS'!H248,"")</f>
        <v/>
      </c>
      <c r="R34" s="1878"/>
      <c r="S34" s="1878"/>
      <c r="T34" s="1878"/>
      <c r="U34" s="1878"/>
      <c r="V34" s="1879"/>
      <c r="W34" s="1880" t="str">
        <f>IF('INGRESO DE DATOS'!I248&lt;&gt;"",'INGRESO DE DATOS'!I248,"")</f>
        <v/>
      </c>
      <c r="X34" s="1875"/>
      <c r="Y34" s="1875"/>
      <c r="Z34" s="1875"/>
      <c r="AA34" s="1875"/>
      <c r="AB34" s="1881"/>
      <c r="AC34" s="1877"/>
      <c r="AD34" s="1878"/>
      <c r="AE34" s="1878"/>
      <c r="AF34" s="1878"/>
      <c r="AG34" s="1878"/>
      <c r="AH34" s="1878"/>
      <c r="AI34" s="1879"/>
      <c r="AJ34" s="1880" t="str">
        <f>IF(W34="","",W34)</f>
        <v/>
      </c>
      <c r="AK34" s="1875"/>
      <c r="AL34" s="1875"/>
      <c r="AM34" s="1875"/>
      <c r="AN34" s="1875"/>
      <c r="AO34" s="1875"/>
      <c r="AP34" s="1881"/>
      <c r="AQ34" s="1874" t="str">
        <f>IF(Q34="","",IF(Q34&lt;&gt;0,IF(Q34="N.D","N.D",((AJ34*VLOOKUP(Q34,$CZ$14:$DQ$34,10,FALSE))*0.001))))</f>
        <v/>
      </c>
      <c r="AR34" s="1875"/>
      <c r="AS34" s="1875"/>
      <c r="AT34" s="1875"/>
      <c r="AU34" s="1875"/>
      <c r="AV34" s="1876"/>
      <c r="AW34" s="1872">
        <v>40</v>
      </c>
      <c r="AX34" s="1873"/>
      <c r="AY34" s="1873"/>
      <c r="AZ34" s="1873"/>
      <c r="BA34" s="1877" t="str">
        <f>IF('INGRESO DE DATOS'!A274&lt;&gt;"",'INGRESO DE DATOS'!A274,"")</f>
        <v/>
      </c>
      <c r="BB34" s="1878"/>
      <c r="BC34" s="1878"/>
      <c r="BD34" s="1878"/>
      <c r="BE34" s="1878"/>
      <c r="BF34" s="1879"/>
      <c r="BG34" s="1882"/>
      <c r="BH34" s="1883"/>
      <c r="BI34" s="1883"/>
      <c r="BJ34" s="1883"/>
      <c r="BK34" s="1884"/>
      <c r="BL34" s="1882" t="str">
        <f>IF('INGRESO DE DATOS'!H274&lt;&gt;"",'INGRESO DE DATOS'!H274,"")</f>
        <v/>
      </c>
      <c r="BM34" s="1883"/>
      <c r="BN34" s="1883"/>
      <c r="BO34" s="1883"/>
      <c r="BP34" s="1883"/>
      <c r="BQ34" s="1884"/>
      <c r="BR34" s="1880" t="str">
        <f>IF('INGRESO DE DATOS'!I274&lt;&gt;"",'INGRESO DE DATOS'!I274,"")</f>
        <v/>
      </c>
      <c r="BS34" s="1875"/>
      <c r="BT34" s="1875"/>
      <c r="BU34" s="1875"/>
      <c r="BV34" s="1875"/>
      <c r="BW34" s="1881"/>
      <c r="BX34" s="1877"/>
      <c r="BY34" s="1878"/>
      <c r="BZ34" s="1878"/>
      <c r="CA34" s="1878"/>
      <c r="CB34" s="1878"/>
      <c r="CC34" s="1878"/>
      <c r="CD34" s="1879"/>
      <c r="CE34" s="1880" t="str">
        <f>IF(BR34="","",BR34)</f>
        <v/>
      </c>
      <c r="CF34" s="1875"/>
      <c r="CG34" s="1875"/>
      <c r="CH34" s="1875"/>
      <c r="CI34" s="1875"/>
      <c r="CJ34" s="1875"/>
      <c r="CK34" s="1881"/>
      <c r="CL34" s="1874" t="str">
        <f>IF(BL34="","",IF(BL34&lt;&gt;0,IF(BL34="N.D","N.D",((BL34*VLOOKUP(CE34,$CZ$14:$DQ$34,10,FALSE))*0.001))))</f>
        <v/>
      </c>
      <c r="CM34" s="1875"/>
      <c r="CN34" s="1875"/>
      <c r="CO34" s="1875"/>
      <c r="CP34" s="1875"/>
      <c r="CQ34" s="1875"/>
      <c r="CR34" s="1876"/>
      <c r="CZ34" s="1885" t="s">
        <v>311</v>
      </c>
      <c r="DA34" s="1886"/>
      <c r="DB34" s="1886"/>
      <c r="DC34" s="1886"/>
      <c r="DD34" s="1886"/>
      <c r="DE34" s="1886"/>
      <c r="DF34" s="1886"/>
      <c r="DG34" s="1886"/>
      <c r="DH34" s="1887"/>
      <c r="DI34" s="1888">
        <v>500</v>
      </c>
      <c r="DJ34" s="1888"/>
      <c r="DK34" s="1888"/>
      <c r="DL34" s="1888"/>
      <c r="DM34" s="1888"/>
      <c r="DN34" s="1888"/>
      <c r="DO34" s="1888"/>
      <c r="DP34" s="1888"/>
      <c r="DQ34" s="1888"/>
    </row>
    <row r="35" spans="2:121" s="27" customFormat="1" ht="15.75" customHeight="1" thickTop="1" x14ac:dyDescent="0.2">
      <c r="B35" s="1872">
        <v>19</v>
      </c>
      <c r="C35" s="1873"/>
      <c r="D35" s="1873"/>
      <c r="E35" s="1873"/>
      <c r="F35" s="1877" t="str">
        <f>IF('INGRESO DE DATOS'!A249&lt;&gt;"",'INGRESO DE DATOS'!A249,"")</f>
        <v/>
      </c>
      <c r="G35" s="1878"/>
      <c r="H35" s="1878"/>
      <c r="I35" s="1878"/>
      <c r="J35" s="1878"/>
      <c r="K35" s="1879"/>
      <c r="L35" s="1882"/>
      <c r="M35" s="1883"/>
      <c r="N35" s="1883"/>
      <c r="O35" s="1883"/>
      <c r="P35" s="1884"/>
      <c r="Q35" s="1877" t="str">
        <f>IF('INGRESO DE DATOS'!H249&lt;&gt;"",'INGRESO DE DATOS'!H249,"")</f>
        <v/>
      </c>
      <c r="R35" s="1878"/>
      <c r="S35" s="1878"/>
      <c r="T35" s="1878"/>
      <c r="U35" s="1878"/>
      <c r="V35" s="1879"/>
      <c r="W35" s="1880" t="str">
        <f>IF('INGRESO DE DATOS'!I249&lt;&gt;"",'INGRESO DE DATOS'!I249,"")</f>
        <v/>
      </c>
      <c r="X35" s="1875"/>
      <c r="Y35" s="1875"/>
      <c r="Z35" s="1875"/>
      <c r="AA35" s="1875"/>
      <c r="AB35" s="1881"/>
      <c r="AC35" s="1877"/>
      <c r="AD35" s="1878"/>
      <c r="AE35" s="1878"/>
      <c r="AF35" s="1878"/>
      <c r="AG35" s="1878"/>
      <c r="AH35" s="1878"/>
      <c r="AI35" s="1879"/>
      <c r="AJ35" s="1880" t="str">
        <f>IF(W35="","",W35)</f>
        <v/>
      </c>
      <c r="AK35" s="1875"/>
      <c r="AL35" s="1875"/>
      <c r="AM35" s="1875"/>
      <c r="AN35" s="1875"/>
      <c r="AO35" s="1875"/>
      <c r="AP35" s="1881"/>
      <c r="AQ35" s="1874" t="str">
        <f>IF(Q35="","",IF(Q35&lt;&gt;0,IF(Q35="N.D","N.D",((AJ35*VLOOKUP(Q35,$CZ$14:$DQ$34,10,FALSE))*0.001))))</f>
        <v/>
      </c>
      <c r="AR35" s="1875"/>
      <c r="AS35" s="1875"/>
      <c r="AT35" s="1875"/>
      <c r="AU35" s="1875"/>
      <c r="AV35" s="1876"/>
      <c r="AW35" s="1872">
        <v>41</v>
      </c>
      <c r="AX35" s="1873"/>
      <c r="AY35" s="1873"/>
      <c r="AZ35" s="1873"/>
      <c r="BA35" s="1877" t="str">
        <f>IF('INGRESO DE DATOS'!A275&lt;&gt;"",'INGRESO DE DATOS'!A275,"")</f>
        <v/>
      </c>
      <c r="BB35" s="1878"/>
      <c r="BC35" s="1878"/>
      <c r="BD35" s="1878"/>
      <c r="BE35" s="1878"/>
      <c r="BF35" s="1879"/>
      <c r="BG35" s="1882"/>
      <c r="BH35" s="1883"/>
      <c r="BI35" s="1883"/>
      <c r="BJ35" s="1883"/>
      <c r="BK35" s="1884"/>
      <c r="BL35" s="1882" t="str">
        <f>IF('INGRESO DE DATOS'!H275&lt;&gt;"",'INGRESO DE DATOS'!H275,"")</f>
        <v/>
      </c>
      <c r="BM35" s="1883"/>
      <c r="BN35" s="1883"/>
      <c r="BO35" s="1883"/>
      <c r="BP35" s="1883"/>
      <c r="BQ35" s="1884"/>
      <c r="BR35" s="1880" t="str">
        <f>IF('INGRESO DE DATOS'!I275&lt;&gt;"",'INGRESO DE DATOS'!I275,"")</f>
        <v/>
      </c>
      <c r="BS35" s="1875"/>
      <c r="BT35" s="1875"/>
      <c r="BU35" s="1875"/>
      <c r="BV35" s="1875"/>
      <c r="BW35" s="1881"/>
      <c r="BX35" s="1877"/>
      <c r="BY35" s="1878"/>
      <c r="BZ35" s="1878"/>
      <c r="CA35" s="1878"/>
      <c r="CB35" s="1878"/>
      <c r="CC35" s="1878"/>
      <c r="CD35" s="1879"/>
      <c r="CE35" s="1880" t="str">
        <f>IF(BR35="","",BR35)</f>
        <v/>
      </c>
      <c r="CF35" s="1875"/>
      <c r="CG35" s="1875"/>
      <c r="CH35" s="1875"/>
      <c r="CI35" s="1875"/>
      <c r="CJ35" s="1875"/>
      <c r="CK35" s="1881"/>
      <c r="CL35" s="1874" t="str">
        <f>IF(BL35="","",IF(BL35&lt;&gt;0,IF(BL35="N.D","N.D",((BL35*VLOOKUP(CE35,$CZ$14:$DQ$34,10,FALSE))*0.001))))</f>
        <v/>
      </c>
      <c r="CM35" s="1875"/>
      <c r="CN35" s="1875"/>
      <c r="CO35" s="1875"/>
      <c r="CP35" s="1875"/>
      <c r="CQ35" s="1875"/>
      <c r="CR35" s="1876"/>
    </row>
    <row r="36" spans="2:121" s="27" customFormat="1" ht="15.75" customHeight="1" x14ac:dyDescent="0.2">
      <c r="B36" s="1872">
        <v>20</v>
      </c>
      <c r="C36" s="1873"/>
      <c r="D36" s="1873"/>
      <c r="E36" s="1873"/>
      <c r="F36" s="1877" t="str">
        <f>IF('INGRESO DE DATOS'!A250&lt;&gt;"",'INGRESO DE DATOS'!A250,"")</f>
        <v/>
      </c>
      <c r="G36" s="1878"/>
      <c r="H36" s="1878"/>
      <c r="I36" s="1878"/>
      <c r="J36" s="1878"/>
      <c r="K36" s="1879"/>
      <c r="L36" s="1882"/>
      <c r="M36" s="1883"/>
      <c r="N36" s="1883"/>
      <c r="O36" s="1883"/>
      <c r="P36" s="1884"/>
      <c r="Q36" s="1877" t="str">
        <f>IF('INGRESO DE DATOS'!H250&lt;&gt;"",'INGRESO DE DATOS'!H250,"")</f>
        <v/>
      </c>
      <c r="R36" s="1878"/>
      <c r="S36" s="1878"/>
      <c r="T36" s="1878"/>
      <c r="U36" s="1878"/>
      <c r="V36" s="1879"/>
      <c r="W36" s="1880" t="str">
        <f>IF('INGRESO DE DATOS'!I250&lt;&gt;"",'INGRESO DE DATOS'!I250,"")</f>
        <v/>
      </c>
      <c r="X36" s="1875"/>
      <c r="Y36" s="1875"/>
      <c r="Z36" s="1875"/>
      <c r="AA36" s="1875"/>
      <c r="AB36" s="1881"/>
      <c r="AC36" s="1877"/>
      <c r="AD36" s="1878"/>
      <c r="AE36" s="1878"/>
      <c r="AF36" s="1878"/>
      <c r="AG36" s="1878"/>
      <c r="AH36" s="1878"/>
      <c r="AI36" s="1879"/>
      <c r="AJ36" s="1880" t="str">
        <f>IF(W36="","",W36)</f>
        <v/>
      </c>
      <c r="AK36" s="1875"/>
      <c r="AL36" s="1875"/>
      <c r="AM36" s="1875"/>
      <c r="AN36" s="1875"/>
      <c r="AO36" s="1875"/>
      <c r="AP36" s="1881"/>
      <c r="AQ36" s="1874" t="str">
        <f>IF(Q36="","",IF(Q36&lt;&gt;0,IF(Q36="N.D","N.D",((AJ36*VLOOKUP(Q36,$CZ$14:$DQ$34,10,FALSE))*0.001))))</f>
        <v/>
      </c>
      <c r="AR36" s="1875"/>
      <c r="AS36" s="1875"/>
      <c r="AT36" s="1875"/>
      <c r="AU36" s="1875"/>
      <c r="AV36" s="1876"/>
      <c r="AW36" s="1977" t="s">
        <v>53</v>
      </c>
      <c r="AX36" s="1978"/>
      <c r="AY36" s="1978"/>
      <c r="AZ36" s="1978"/>
      <c r="BA36" s="1978"/>
      <c r="BB36" s="1978"/>
      <c r="BC36" s="1978"/>
      <c r="BD36" s="1978"/>
      <c r="BE36" s="1978"/>
      <c r="BF36" s="1979"/>
      <c r="BG36" s="1980"/>
      <c r="BH36" s="1975"/>
      <c r="BI36" s="1975"/>
      <c r="BJ36" s="1975"/>
      <c r="BK36" s="1976"/>
      <c r="BL36" s="1877"/>
      <c r="BM36" s="1878"/>
      <c r="BN36" s="1878"/>
      <c r="BO36" s="1878"/>
      <c r="BP36" s="1878"/>
      <c r="BQ36" s="1879"/>
      <c r="BR36" s="1880"/>
      <c r="BS36" s="1875"/>
      <c r="BT36" s="1875"/>
      <c r="BU36" s="1875"/>
      <c r="BV36" s="1875"/>
      <c r="BW36" s="1881"/>
      <c r="BX36" s="1877"/>
      <c r="BY36" s="1878"/>
      <c r="BZ36" s="1878"/>
      <c r="CA36" s="1878"/>
      <c r="CB36" s="1878"/>
      <c r="CC36" s="1878"/>
      <c r="CD36" s="1879"/>
      <c r="CE36" s="1880"/>
      <c r="CF36" s="1875"/>
      <c r="CG36" s="1875"/>
      <c r="CH36" s="1875"/>
      <c r="CI36" s="1875"/>
      <c r="CJ36" s="1875"/>
      <c r="CK36" s="1881"/>
      <c r="CL36" s="1880"/>
      <c r="CM36" s="1875"/>
      <c r="CN36" s="1875"/>
      <c r="CO36" s="1875"/>
      <c r="CP36" s="1875"/>
      <c r="CQ36" s="1875"/>
      <c r="CR36" s="1876"/>
    </row>
    <row r="37" spans="2:121" s="27" customFormat="1" ht="15.75" customHeight="1" x14ac:dyDescent="0.2">
      <c r="B37" s="1872">
        <v>21</v>
      </c>
      <c r="C37" s="1873"/>
      <c r="D37" s="1873"/>
      <c r="E37" s="1873"/>
      <c r="F37" s="1877" t="str">
        <f>IF('INGRESO DE DATOS'!A251&lt;&gt;"",'INGRESO DE DATOS'!A251,"")</f>
        <v/>
      </c>
      <c r="G37" s="1878"/>
      <c r="H37" s="1878"/>
      <c r="I37" s="1878"/>
      <c r="J37" s="1878"/>
      <c r="K37" s="1879"/>
      <c r="L37" s="1882"/>
      <c r="M37" s="1883"/>
      <c r="N37" s="1883"/>
      <c r="O37" s="1883"/>
      <c r="P37" s="1884"/>
      <c r="Q37" s="1877" t="str">
        <f>IF('INGRESO DE DATOS'!H251&lt;&gt;"",'INGRESO DE DATOS'!H251,"")</f>
        <v/>
      </c>
      <c r="R37" s="1878"/>
      <c r="S37" s="1878"/>
      <c r="T37" s="1878"/>
      <c r="U37" s="1878"/>
      <c r="V37" s="1879"/>
      <c r="W37" s="1880" t="str">
        <f>IF('INGRESO DE DATOS'!I251&lt;&gt;"",'INGRESO DE DATOS'!I251,"")</f>
        <v/>
      </c>
      <c r="X37" s="1875"/>
      <c r="Y37" s="1875"/>
      <c r="Z37" s="1875"/>
      <c r="AA37" s="1875"/>
      <c r="AB37" s="1881"/>
      <c r="AC37" s="1877"/>
      <c r="AD37" s="1878"/>
      <c r="AE37" s="1878"/>
      <c r="AF37" s="1878"/>
      <c r="AG37" s="1878"/>
      <c r="AH37" s="1878"/>
      <c r="AI37" s="1879"/>
      <c r="AJ37" s="1880" t="str">
        <f>IF(W37="","",W37)</f>
        <v/>
      </c>
      <c r="AK37" s="1875"/>
      <c r="AL37" s="1875"/>
      <c r="AM37" s="1875"/>
      <c r="AN37" s="1875"/>
      <c r="AO37" s="1875"/>
      <c r="AP37" s="1881"/>
      <c r="AQ37" s="1874" t="str">
        <f>IF(Q37="","",IF(Q37&lt;&gt;0,IF(Q37="N.D","N.D",((AJ37*VLOOKUP(Q37,$CZ$14:$DQ$34,10,FALSE))*0.001))))</f>
        <v/>
      </c>
      <c r="AR37" s="1875"/>
      <c r="AS37" s="1875"/>
      <c r="AT37" s="1875"/>
      <c r="AU37" s="1875"/>
      <c r="AV37" s="1876"/>
      <c r="AW37" s="1872">
        <v>42</v>
      </c>
      <c r="AX37" s="1873"/>
      <c r="AY37" s="1873"/>
      <c r="AZ37" s="1873"/>
      <c r="BA37" s="1877" t="str">
        <f>IF('INGRESO DE DATOS'!A277&lt;&gt;"",'INGRESO DE DATOS'!A277,"")</f>
        <v/>
      </c>
      <c r="BB37" s="1878"/>
      <c r="BC37" s="1878"/>
      <c r="BD37" s="1878"/>
      <c r="BE37" s="1878"/>
      <c r="BF37" s="1879"/>
      <c r="BG37" s="1882"/>
      <c r="BH37" s="1883"/>
      <c r="BI37" s="1883"/>
      <c r="BJ37" s="1883"/>
      <c r="BK37" s="1884"/>
      <c r="BL37" s="1882" t="str">
        <f>IF('INGRESO DE DATOS'!H277&lt;&gt;"",'INGRESO DE DATOS'!H277,"")</f>
        <v/>
      </c>
      <c r="BM37" s="1883"/>
      <c r="BN37" s="1883"/>
      <c r="BO37" s="1883"/>
      <c r="BP37" s="1883"/>
      <c r="BQ37" s="1884"/>
      <c r="BR37" s="1880" t="str">
        <f>IF('INGRESO DE DATOS'!I277&lt;&gt;"",'INGRESO DE DATOS'!I277,"")</f>
        <v/>
      </c>
      <c r="BS37" s="1875"/>
      <c r="BT37" s="1875"/>
      <c r="BU37" s="1875"/>
      <c r="BV37" s="1875"/>
      <c r="BW37" s="1881"/>
      <c r="BX37" s="1877"/>
      <c r="BY37" s="1878"/>
      <c r="BZ37" s="1878"/>
      <c r="CA37" s="1878"/>
      <c r="CB37" s="1878"/>
      <c r="CC37" s="1878"/>
      <c r="CD37" s="1879"/>
      <c r="CE37" s="1880" t="str">
        <f>IF(BR37="","",BR37)</f>
        <v/>
      </c>
      <c r="CF37" s="1875"/>
      <c r="CG37" s="1875"/>
      <c r="CH37" s="1875"/>
      <c r="CI37" s="1875"/>
      <c r="CJ37" s="1875"/>
      <c r="CK37" s="1881"/>
      <c r="CL37" s="1874" t="str">
        <f>IF(BL37="","",IF(BL37&lt;&gt;0,IF(BL37="N.D","N.D",((BL37*VLOOKUP(CE37,$CZ$14:$DQ$34,10,FALSE))*0.001))))</f>
        <v/>
      </c>
      <c r="CM37" s="1875"/>
      <c r="CN37" s="1875"/>
      <c r="CO37" s="1875"/>
      <c r="CP37" s="1875"/>
      <c r="CQ37" s="1875"/>
      <c r="CR37" s="1876"/>
    </row>
    <row r="38" spans="2:121" s="27" customFormat="1" ht="15.75" customHeight="1" x14ac:dyDescent="0.2">
      <c r="B38" s="1977" t="s">
        <v>53</v>
      </c>
      <c r="C38" s="1978"/>
      <c r="D38" s="1978"/>
      <c r="E38" s="1978"/>
      <c r="F38" s="1978"/>
      <c r="G38" s="1978"/>
      <c r="H38" s="1978"/>
      <c r="I38" s="1978"/>
      <c r="J38" s="1978"/>
      <c r="K38" s="1979"/>
      <c r="L38" s="1990"/>
      <c r="M38" s="1991"/>
      <c r="N38" s="1991"/>
      <c r="O38" s="1991"/>
      <c r="P38" s="1992"/>
      <c r="Q38" s="1993"/>
      <c r="R38" s="1994"/>
      <c r="S38" s="1994"/>
      <c r="T38" s="1994"/>
      <c r="U38" s="1994"/>
      <c r="V38" s="1995"/>
      <c r="W38" s="1880"/>
      <c r="X38" s="1875"/>
      <c r="Y38" s="1875"/>
      <c r="Z38" s="1875"/>
      <c r="AA38" s="1875"/>
      <c r="AB38" s="1881"/>
      <c r="AC38" s="1877"/>
      <c r="AD38" s="1878"/>
      <c r="AE38" s="1878"/>
      <c r="AF38" s="1878"/>
      <c r="AG38" s="1878"/>
      <c r="AH38" s="1878"/>
      <c r="AI38" s="1879"/>
      <c r="AJ38" s="1880"/>
      <c r="AK38" s="1875"/>
      <c r="AL38" s="1875"/>
      <c r="AM38" s="1875"/>
      <c r="AN38" s="1875"/>
      <c r="AO38" s="1875"/>
      <c r="AP38" s="1881"/>
      <c r="AQ38" s="1874"/>
      <c r="AR38" s="1875"/>
      <c r="AS38" s="1875"/>
      <c r="AT38" s="1875"/>
      <c r="AU38" s="1875"/>
      <c r="AV38" s="1876"/>
      <c r="AW38" s="1974">
        <v>43</v>
      </c>
      <c r="AX38" s="1975"/>
      <c r="AY38" s="1975"/>
      <c r="AZ38" s="1976"/>
      <c r="BA38" s="1877" t="str">
        <f>IF('INGRESO DE DATOS'!A278&lt;&gt;"",'INGRESO DE DATOS'!A278,"")</f>
        <v/>
      </c>
      <c r="BB38" s="1878"/>
      <c r="BC38" s="1878"/>
      <c r="BD38" s="1878"/>
      <c r="BE38" s="1878"/>
      <c r="BF38" s="1879"/>
      <c r="BG38" s="1882"/>
      <c r="BH38" s="1883"/>
      <c r="BI38" s="1883"/>
      <c r="BJ38" s="1883"/>
      <c r="BK38" s="1884"/>
      <c r="BL38" s="1882" t="str">
        <f>IF('INGRESO DE DATOS'!H278&lt;&gt;"",'INGRESO DE DATOS'!H278,"")</f>
        <v/>
      </c>
      <c r="BM38" s="1883"/>
      <c r="BN38" s="1883"/>
      <c r="BO38" s="1883"/>
      <c r="BP38" s="1883"/>
      <c r="BQ38" s="1884"/>
      <c r="BR38" s="1880" t="str">
        <f>IF('INGRESO DE DATOS'!I278&lt;&gt;"",'INGRESO DE DATOS'!I278,"")</f>
        <v/>
      </c>
      <c r="BS38" s="1875"/>
      <c r="BT38" s="1875"/>
      <c r="BU38" s="1875"/>
      <c r="BV38" s="1875"/>
      <c r="BW38" s="1881"/>
      <c r="BX38" s="1877"/>
      <c r="BY38" s="1878"/>
      <c r="BZ38" s="1878"/>
      <c r="CA38" s="1878"/>
      <c r="CB38" s="1878"/>
      <c r="CC38" s="1878"/>
      <c r="CD38" s="1879"/>
      <c r="CE38" s="1880" t="str">
        <f>IF(BR38="","",BR38)</f>
        <v/>
      </c>
      <c r="CF38" s="1875"/>
      <c r="CG38" s="1875"/>
      <c r="CH38" s="1875"/>
      <c r="CI38" s="1875"/>
      <c r="CJ38" s="1875"/>
      <c r="CK38" s="1881"/>
      <c r="CL38" s="1874" t="str">
        <f>IF(BL38="","",IF(BL38&lt;&gt;0,IF(BL38="N.D","N.D",((BL38*VLOOKUP(CE38,$CZ$14:$DQ$34,10,FALSE))*0.001))))</f>
        <v/>
      </c>
      <c r="CM38" s="1875"/>
      <c r="CN38" s="1875"/>
      <c r="CO38" s="1875"/>
      <c r="CP38" s="1875"/>
      <c r="CQ38" s="1875"/>
      <c r="CR38" s="1876"/>
    </row>
    <row r="39" spans="2:121" s="27" customFormat="1" ht="15.75" customHeight="1" x14ac:dyDescent="0.2">
      <c r="B39" s="2018">
        <v>22</v>
      </c>
      <c r="C39" s="2019"/>
      <c r="D39" s="2019"/>
      <c r="E39" s="2019"/>
      <c r="F39" s="1981" t="str">
        <f>IF('INGRESO DE DATOS'!A253&lt;&gt;"",'INGRESO DE DATOS'!A253,"")</f>
        <v/>
      </c>
      <c r="G39" s="1982"/>
      <c r="H39" s="1982"/>
      <c r="I39" s="1982"/>
      <c r="J39" s="1982"/>
      <c r="K39" s="1983"/>
      <c r="L39" s="2020"/>
      <c r="M39" s="2021"/>
      <c r="N39" s="2021"/>
      <c r="O39" s="2021"/>
      <c r="P39" s="2022"/>
      <c r="Q39" s="1877" t="str">
        <f>IF('INGRESO DE DATOS'!H253&lt;&gt;"",'INGRESO DE DATOS'!H253,"")</f>
        <v/>
      </c>
      <c r="R39" s="1878"/>
      <c r="S39" s="1878"/>
      <c r="T39" s="1878"/>
      <c r="U39" s="1878"/>
      <c r="V39" s="1879"/>
      <c r="W39" s="1880" t="str">
        <f>IF('INGRESO DE DATOS'!I253&lt;&gt;"",'INGRESO DE DATOS'!I253,"")</f>
        <v/>
      </c>
      <c r="X39" s="1875"/>
      <c r="Y39" s="1875"/>
      <c r="Z39" s="1875"/>
      <c r="AA39" s="1875"/>
      <c r="AB39" s="1881"/>
      <c r="AC39" s="1981"/>
      <c r="AD39" s="1982"/>
      <c r="AE39" s="1982"/>
      <c r="AF39" s="1982"/>
      <c r="AG39" s="1982"/>
      <c r="AH39" s="1982"/>
      <c r="AI39" s="1983"/>
      <c r="AJ39" s="1984" t="str">
        <f>IF(W39="","",W39)</f>
        <v/>
      </c>
      <c r="AK39" s="1985"/>
      <c r="AL39" s="1985"/>
      <c r="AM39" s="1985"/>
      <c r="AN39" s="1985"/>
      <c r="AO39" s="1985"/>
      <c r="AP39" s="1986"/>
      <c r="AQ39" s="2003" t="str">
        <f>IF(Q39="","",IF(Q39&lt;&gt;0,IF(Q39="N.D","N.D",((AJ39*VLOOKUP(Q39,$CZ$14:$DQ$34,10,FALSE))*0.001))))</f>
        <v/>
      </c>
      <c r="AR39" s="1985"/>
      <c r="AS39" s="1985"/>
      <c r="AT39" s="1985"/>
      <c r="AU39" s="1985"/>
      <c r="AV39" s="2004"/>
      <c r="AW39" s="2005">
        <v>44</v>
      </c>
      <c r="AX39" s="2006"/>
      <c r="AY39" s="2006"/>
      <c r="AZ39" s="2006"/>
      <c r="BA39" s="2007" t="str">
        <f>IF('INGRESO DE DATOS'!A279&lt;&gt;"",'INGRESO DE DATOS'!A279,"")</f>
        <v>MUESTRA CONTROL</v>
      </c>
      <c r="BB39" s="2008"/>
      <c r="BC39" s="2008"/>
      <c r="BD39" s="2008"/>
      <c r="BE39" s="2008"/>
      <c r="BF39" s="2009"/>
      <c r="BG39" s="1987"/>
      <c r="BH39" s="1988"/>
      <c r="BI39" s="1988"/>
      <c r="BJ39" s="1988"/>
      <c r="BK39" s="1989"/>
      <c r="BL39" s="1882" t="str">
        <f>IF('INGRESO DE DATOS'!H279&lt;&gt;"",'INGRESO DE DATOS'!H279,"")</f>
        <v/>
      </c>
      <c r="BM39" s="1883"/>
      <c r="BN39" s="1883"/>
      <c r="BO39" s="1883"/>
      <c r="BP39" s="1883"/>
      <c r="BQ39" s="1884"/>
      <c r="BR39" s="1880" t="str">
        <f>IF('INGRESO DE DATOS'!I279&lt;&gt;"",'INGRESO DE DATOS'!I279,"")</f>
        <v/>
      </c>
      <c r="BS39" s="1875"/>
      <c r="BT39" s="1875"/>
      <c r="BU39" s="1875"/>
      <c r="BV39" s="1875"/>
      <c r="BW39" s="1881"/>
      <c r="BX39" s="1981"/>
      <c r="BY39" s="1982"/>
      <c r="BZ39" s="1982"/>
      <c r="CA39" s="1982"/>
      <c r="CB39" s="1982"/>
      <c r="CC39" s="1982"/>
      <c r="CD39" s="1983"/>
      <c r="CE39" s="1984" t="str">
        <f>IF(BR39="","",BR39)</f>
        <v/>
      </c>
      <c r="CF39" s="1985"/>
      <c r="CG39" s="1985"/>
      <c r="CH39" s="1985"/>
      <c r="CI39" s="1985"/>
      <c r="CJ39" s="1985"/>
      <c r="CK39" s="1986"/>
      <c r="CL39" s="2003" t="str">
        <f>IF(BL39="","",IF(BL39&lt;&gt;0,IF(BL39="N.D","N.D",((BL39*VLOOKUP(CE39,$CZ$14:$DQ$34,10,FALSE))*0.001))))</f>
        <v/>
      </c>
      <c r="CM39" s="1985"/>
      <c r="CN39" s="1985"/>
      <c r="CO39" s="1985"/>
      <c r="CP39" s="1985"/>
      <c r="CQ39" s="1985"/>
      <c r="CR39" s="2004"/>
    </row>
    <row r="40" spans="2:121" s="774" customFormat="1" ht="16.5" customHeight="1" x14ac:dyDescent="0.2">
      <c r="B40" s="1996" t="s">
        <v>54</v>
      </c>
      <c r="C40" s="1997"/>
      <c r="D40" s="1997"/>
      <c r="E40" s="1997"/>
      <c r="F40" s="1997"/>
      <c r="G40" s="2000" t="s">
        <v>303</v>
      </c>
      <c r="H40" s="2001"/>
      <c r="I40" s="2001"/>
      <c r="J40" s="2001"/>
      <c r="K40" s="2001"/>
      <c r="L40" s="2001"/>
      <c r="M40" s="2002"/>
      <c r="N40" s="2011" t="s">
        <v>254</v>
      </c>
      <c r="O40" s="2012"/>
      <c r="P40" s="2012"/>
      <c r="Q40" s="2012"/>
      <c r="R40" s="2012"/>
      <c r="S40" s="2012"/>
      <c r="T40" s="2012"/>
      <c r="U40" s="2012"/>
      <c r="V40" s="2012"/>
      <c r="W40" s="2012"/>
      <c r="X40" s="2012"/>
      <c r="Y40" s="2012"/>
      <c r="Z40" s="2012"/>
      <c r="AA40" s="2012"/>
      <c r="AB40" s="2012"/>
      <c r="AC40" s="2013"/>
      <c r="AD40" s="790" t="s">
        <v>55</v>
      </c>
      <c r="AM40" s="2016" t="s">
        <v>352</v>
      </c>
      <c r="AN40" s="2016"/>
      <c r="AO40" s="2016"/>
      <c r="AP40" s="2016"/>
      <c r="AQ40" s="2016"/>
      <c r="AR40" s="2016"/>
      <c r="AS40" s="2016"/>
      <c r="AT40" s="2016"/>
      <c r="AU40" s="2016"/>
      <c r="AV40" s="2016"/>
      <c r="AW40" s="2016"/>
      <c r="AX40" s="2016"/>
      <c r="AY40" s="2016"/>
      <c r="AZ40" s="2016"/>
      <c r="BA40" s="2016"/>
      <c r="BB40" s="2016"/>
      <c r="BC40" s="2016"/>
      <c r="BD40" s="2016"/>
      <c r="BE40" s="2016"/>
      <c r="BF40" s="2016"/>
      <c r="BG40" s="2016"/>
      <c r="BH40" s="2016"/>
      <c r="BI40" s="2016"/>
      <c r="BJ40" s="2016"/>
      <c r="BK40" s="2016"/>
      <c r="BL40" s="2016"/>
      <c r="BM40" s="2016"/>
      <c r="BN40" s="2016"/>
      <c r="BO40" s="2016"/>
      <c r="BP40" s="2016"/>
      <c r="BQ40" s="2016"/>
      <c r="BR40" s="2016"/>
      <c r="BS40" s="2016"/>
      <c r="BT40" s="2016"/>
      <c r="BU40" s="2016"/>
      <c r="BV40" s="2016"/>
      <c r="BW40" s="2016"/>
      <c r="BX40" s="2016"/>
      <c r="BY40" s="2016"/>
      <c r="BZ40" s="2016"/>
      <c r="CA40" s="2016"/>
      <c r="CB40" s="2016"/>
      <c r="CC40" s="2016"/>
      <c r="CD40" s="2016"/>
      <c r="CE40" s="2016"/>
      <c r="CF40" s="2016"/>
      <c r="CG40" s="2016"/>
      <c r="CH40" s="2016"/>
      <c r="CI40" s="2016"/>
      <c r="CJ40" s="2016"/>
      <c r="CK40" s="2016"/>
      <c r="CL40" s="2016"/>
      <c r="CM40" s="2016"/>
      <c r="CN40" s="2016"/>
      <c r="CO40" s="2016"/>
      <c r="CP40" s="2016"/>
      <c r="CQ40" s="2016"/>
      <c r="CR40" s="791"/>
      <c r="CS40" s="792"/>
      <c r="CT40" s="792"/>
      <c r="CU40" s="792"/>
      <c r="CV40" s="792"/>
      <c r="CW40" s="792"/>
      <c r="CX40" s="792"/>
      <c r="CY40" s="792"/>
      <c r="CZ40" s="792"/>
      <c r="DA40" s="792"/>
      <c r="DB40" s="792"/>
      <c r="DC40" s="792"/>
      <c r="DD40" s="792"/>
      <c r="DE40" s="792"/>
      <c r="DF40" s="792"/>
      <c r="DG40" s="792"/>
      <c r="DH40" s="792"/>
      <c r="DI40" s="792"/>
      <c r="DJ40" s="792"/>
      <c r="DK40" s="792"/>
      <c r="DL40" s="792"/>
      <c r="DM40" s="792"/>
      <c r="DN40" s="792"/>
      <c r="DO40" s="792"/>
    </row>
    <row r="41" spans="2:121" s="774" customFormat="1" ht="10.5" customHeight="1" x14ac:dyDescent="0.2">
      <c r="B41" s="1996"/>
      <c r="C41" s="1997"/>
      <c r="D41" s="1997"/>
      <c r="E41" s="1997"/>
      <c r="F41" s="1997"/>
      <c r="G41" s="793"/>
      <c r="H41" s="2010"/>
      <c r="I41" s="2010"/>
      <c r="J41" s="2010"/>
      <c r="K41" s="2010"/>
      <c r="L41" s="2010"/>
      <c r="M41" s="794"/>
      <c r="N41" s="2011"/>
      <c r="O41" s="2012"/>
      <c r="P41" s="2012"/>
      <c r="Q41" s="2012"/>
      <c r="R41" s="2012"/>
      <c r="S41" s="2012"/>
      <c r="T41" s="2012"/>
      <c r="U41" s="2012"/>
      <c r="V41" s="2012"/>
      <c r="W41" s="2012"/>
      <c r="X41" s="2012"/>
      <c r="Y41" s="2012"/>
      <c r="Z41" s="2012"/>
      <c r="AA41" s="2012"/>
      <c r="AB41" s="2012"/>
      <c r="AC41" s="2013"/>
      <c r="AD41" s="659"/>
      <c r="AE41" s="2017"/>
      <c r="AF41" s="2017"/>
      <c r="AG41" s="2017"/>
      <c r="AH41" s="2017"/>
      <c r="AI41" s="2017"/>
      <c r="AJ41" s="2017"/>
      <c r="AK41" s="2017"/>
      <c r="AL41" s="2017"/>
      <c r="AM41" s="2017"/>
      <c r="AN41" s="2017"/>
      <c r="AO41" s="2017"/>
      <c r="AP41" s="2017"/>
      <c r="AQ41" s="2017"/>
      <c r="AR41" s="2017"/>
      <c r="AS41" s="2017"/>
      <c r="AT41" s="2017"/>
      <c r="AU41" s="2017"/>
      <c r="AV41" s="2017"/>
      <c r="AW41" s="2017"/>
      <c r="AX41" s="2017"/>
      <c r="AY41" s="2017"/>
      <c r="AZ41" s="2017"/>
      <c r="BA41" s="2017"/>
      <c r="BB41" s="2017"/>
      <c r="BC41" s="2017"/>
      <c r="BD41" s="2017"/>
      <c r="BE41" s="2017"/>
      <c r="BF41" s="2017"/>
      <c r="BG41" s="2017"/>
      <c r="BH41" s="2017"/>
      <c r="BI41" s="2017"/>
      <c r="BJ41" s="2017"/>
      <c r="BK41" s="2017"/>
      <c r="BL41" s="2017"/>
      <c r="BM41" s="2017"/>
      <c r="BN41" s="2017"/>
      <c r="BO41" s="2017"/>
      <c r="BP41" s="2017"/>
      <c r="BQ41" s="2017"/>
      <c r="BR41" s="2017"/>
      <c r="BS41" s="2017"/>
      <c r="BT41" s="2017"/>
      <c r="BU41" s="2017"/>
      <c r="BV41" s="2017"/>
      <c r="BW41" s="2017"/>
      <c r="BX41" s="2017"/>
      <c r="BY41" s="2017"/>
      <c r="BZ41" s="2017"/>
      <c r="CA41" s="2017"/>
      <c r="CB41" s="2017"/>
      <c r="CC41" s="2017"/>
      <c r="CD41" s="2017"/>
      <c r="CE41" s="2017"/>
      <c r="CF41" s="2017"/>
      <c r="CG41" s="2017"/>
      <c r="CH41" s="2017"/>
      <c r="CI41" s="2017"/>
      <c r="CJ41" s="2017"/>
      <c r="CK41" s="2017"/>
      <c r="CL41" s="2017"/>
      <c r="CM41" s="2017"/>
      <c r="CN41" s="2017"/>
      <c r="CO41" s="2017"/>
      <c r="CP41" s="2017"/>
      <c r="CQ41" s="2017"/>
      <c r="CR41" s="791"/>
      <c r="CS41" s="792"/>
      <c r="CT41" s="792"/>
      <c r="CU41" s="792"/>
      <c r="CV41" s="792"/>
      <c r="CW41" s="792"/>
      <c r="CX41" s="792"/>
      <c r="CY41" s="792"/>
      <c r="CZ41" s="792"/>
      <c r="DA41" s="792"/>
      <c r="DB41" s="792"/>
      <c r="DC41" s="792"/>
      <c r="DD41" s="792"/>
      <c r="DE41" s="792"/>
      <c r="DF41" s="792"/>
      <c r="DG41" s="792"/>
      <c r="DH41" s="792"/>
      <c r="DI41" s="792"/>
      <c r="DJ41" s="792"/>
      <c r="DK41" s="792"/>
      <c r="DL41" s="792"/>
      <c r="DM41" s="792"/>
      <c r="DN41" s="792"/>
      <c r="DO41" s="792"/>
    </row>
    <row r="42" spans="2:121" s="774" customFormat="1" ht="3.75" customHeight="1" x14ac:dyDescent="0.2">
      <c r="B42" s="1998"/>
      <c r="C42" s="1999"/>
      <c r="D42" s="1999"/>
      <c r="E42" s="1999"/>
      <c r="F42" s="1999"/>
      <c r="G42" s="795"/>
      <c r="H42" s="796"/>
      <c r="I42" s="796"/>
      <c r="J42" s="796"/>
      <c r="K42" s="796"/>
      <c r="L42" s="796"/>
      <c r="M42" s="797"/>
      <c r="N42" s="2014"/>
      <c r="O42" s="2010"/>
      <c r="P42" s="2010"/>
      <c r="Q42" s="2010"/>
      <c r="R42" s="2010"/>
      <c r="S42" s="2010"/>
      <c r="T42" s="2010"/>
      <c r="U42" s="2010"/>
      <c r="V42" s="2010"/>
      <c r="W42" s="2010"/>
      <c r="X42" s="2010"/>
      <c r="Y42" s="2010"/>
      <c r="Z42" s="2010"/>
      <c r="AA42" s="2010"/>
      <c r="AB42" s="2010"/>
      <c r="AC42" s="2015"/>
      <c r="AD42" s="660"/>
      <c r="AE42" s="2016"/>
      <c r="AF42" s="2016"/>
      <c r="AG42" s="2016"/>
      <c r="AH42" s="2016"/>
      <c r="AI42" s="2016"/>
      <c r="AJ42" s="2016"/>
      <c r="AK42" s="2016"/>
      <c r="AL42" s="2016"/>
      <c r="AM42" s="2016"/>
      <c r="AN42" s="2016"/>
      <c r="AO42" s="2016"/>
      <c r="AP42" s="2016"/>
      <c r="AQ42" s="2016"/>
      <c r="AR42" s="2016"/>
      <c r="AS42" s="2016"/>
      <c r="AT42" s="2016"/>
      <c r="AU42" s="2016"/>
      <c r="AV42" s="2016"/>
      <c r="AW42" s="2016"/>
      <c r="AX42" s="2016"/>
      <c r="AY42" s="2016"/>
      <c r="AZ42" s="2016"/>
      <c r="BA42" s="2016"/>
      <c r="BB42" s="2016"/>
      <c r="BC42" s="2016"/>
      <c r="BD42" s="2016"/>
      <c r="BE42" s="2016"/>
      <c r="BF42" s="2016"/>
      <c r="BG42" s="2016"/>
      <c r="BH42" s="2016"/>
      <c r="BI42" s="2016"/>
      <c r="BJ42" s="2016"/>
      <c r="BK42" s="2016"/>
      <c r="BL42" s="2016"/>
      <c r="BM42" s="2016"/>
      <c r="BN42" s="2016"/>
      <c r="BO42" s="2016"/>
      <c r="BP42" s="2016"/>
      <c r="BQ42" s="2016"/>
      <c r="BR42" s="2016"/>
      <c r="BS42" s="2016"/>
      <c r="BT42" s="2016"/>
      <c r="BU42" s="2016"/>
      <c r="BV42" s="2016"/>
      <c r="BW42" s="2016"/>
      <c r="BX42" s="2016"/>
      <c r="BY42" s="2016"/>
      <c r="BZ42" s="2016"/>
      <c r="CA42" s="2016"/>
      <c r="CB42" s="2016"/>
      <c r="CC42" s="2016"/>
      <c r="CD42" s="2016"/>
      <c r="CE42" s="2016"/>
      <c r="CF42" s="2016"/>
      <c r="CG42" s="2016"/>
      <c r="CH42" s="2016"/>
      <c r="CI42" s="2016"/>
      <c r="CJ42" s="2016"/>
      <c r="CK42" s="2016"/>
      <c r="CL42" s="2016"/>
      <c r="CM42" s="2016"/>
      <c r="CN42" s="2016"/>
      <c r="CO42" s="2016"/>
      <c r="CP42" s="2016"/>
      <c r="CQ42" s="2016"/>
      <c r="CR42" s="791"/>
      <c r="CS42" s="792"/>
      <c r="CT42" s="792"/>
      <c r="CU42" s="792"/>
      <c r="CV42" s="792"/>
      <c r="CW42" s="792"/>
      <c r="CX42" s="792"/>
      <c r="CY42" s="792"/>
      <c r="CZ42" s="792"/>
      <c r="DA42" s="792"/>
      <c r="DB42" s="792"/>
      <c r="DC42" s="792"/>
      <c r="DD42" s="792"/>
      <c r="DE42" s="792"/>
      <c r="DF42" s="792"/>
      <c r="DG42" s="792"/>
      <c r="DH42" s="792"/>
      <c r="DI42" s="792"/>
      <c r="DJ42" s="792"/>
      <c r="DK42" s="792"/>
      <c r="DL42" s="792"/>
      <c r="DM42" s="792"/>
      <c r="DN42" s="792"/>
      <c r="DO42" s="792"/>
    </row>
    <row r="43" spans="2:121" s="774" customFormat="1" ht="16.5" customHeight="1" x14ac:dyDescent="0.2">
      <c r="B43" s="2023" t="s">
        <v>56</v>
      </c>
      <c r="C43" s="2024"/>
      <c r="D43" s="2024"/>
      <c r="E43" s="2024"/>
      <c r="F43" s="2024"/>
      <c r="G43" s="2025"/>
      <c r="H43" s="2025"/>
      <c r="I43" s="2025"/>
      <c r="J43" s="2025"/>
      <c r="K43" s="2025"/>
      <c r="L43" s="2025"/>
      <c r="M43" s="2026"/>
      <c r="N43" s="2038" t="s">
        <v>255</v>
      </c>
      <c r="O43" s="2039"/>
      <c r="P43" s="2039"/>
      <c r="Q43" s="2039"/>
      <c r="R43" s="2039"/>
      <c r="S43" s="2039"/>
      <c r="T43" s="2039"/>
      <c r="U43" s="2040"/>
      <c r="V43" s="1902" t="str">
        <f>IF('INGRESO DE DATOS'!E243&lt;&gt;"",'INGRESO DE DATOS'!E243,"")</f>
        <v/>
      </c>
      <c r="W43" s="1903"/>
      <c r="X43" s="1903"/>
      <c r="Y43" s="1903"/>
      <c r="Z43" s="1903"/>
      <c r="AA43" s="1903"/>
      <c r="AB43" s="1903"/>
      <c r="AC43" s="2041"/>
      <c r="AD43" s="661"/>
      <c r="AE43" s="2042"/>
      <c r="AF43" s="2042"/>
      <c r="AG43" s="2042"/>
      <c r="AH43" s="2042"/>
      <c r="AI43" s="2042"/>
      <c r="AJ43" s="2042"/>
      <c r="AK43" s="2042"/>
      <c r="AL43" s="2042"/>
      <c r="AM43" s="2042"/>
      <c r="AN43" s="2042"/>
      <c r="AO43" s="2042"/>
      <c r="AP43" s="2042"/>
      <c r="AQ43" s="2042"/>
      <c r="AR43" s="2042"/>
      <c r="AS43" s="2042"/>
      <c r="AT43" s="2042"/>
      <c r="AU43" s="2042"/>
      <c r="AV43" s="2042"/>
      <c r="AW43" s="2042"/>
      <c r="AX43" s="2042"/>
      <c r="AY43" s="2042"/>
      <c r="AZ43" s="2042"/>
      <c r="BA43" s="2042"/>
      <c r="BB43" s="2042"/>
      <c r="BC43" s="2042"/>
      <c r="BD43" s="2042"/>
      <c r="BE43" s="2042"/>
      <c r="BF43" s="2042"/>
      <c r="BG43" s="2042"/>
      <c r="BH43" s="2042"/>
      <c r="BI43" s="2042"/>
      <c r="BJ43" s="2042"/>
      <c r="BK43" s="2042"/>
      <c r="BL43" s="2042"/>
      <c r="BM43" s="2042"/>
      <c r="BN43" s="2042"/>
      <c r="BO43" s="2042"/>
      <c r="BP43" s="2042"/>
      <c r="BQ43" s="2042"/>
      <c r="BR43" s="2042"/>
      <c r="BS43" s="2042"/>
      <c r="BT43" s="2042"/>
      <c r="BU43" s="2042"/>
      <c r="BV43" s="2042"/>
      <c r="BW43" s="2042"/>
      <c r="BX43" s="2042"/>
      <c r="BY43" s="2042"/>
      <c r="BZ43" s="2042"/>
      <c r="CA43" s="2042"/>
      <c r="CB43" s="2042"/>
      <c r="CC43" s="2042"/>
      <c r="CD43" s="2042"/>
      <c r="CE43" s="2042"/>
      <c r="CF43" s="2042"/>
      <c r="CG43" s="2042"/>
      <c r="CH43" s="2042"/>
      <c r="CI43" s="2042"/>
      <c r="CJ43" s="2042"/>
      <c r="CK43" s="2042"/>
      <c r="CL43" s="2042"/>
      <c r="CM43" s="2042"/>
      <c r="CN43" s="2042"/>
      <c r="CO43" s="2042"/>
      <c r="CP43" s="2042"/>
      <c r="CQ43" s="2042"/>
      <c r="CR43" s="778"/>
    </row>
    <row r="44" spans="2:121" s="774" customFormat="1" ht="16.5" customHeight="1" x14ac:dyDescent="0.2">
      <c r="B44" s="2032" t="s">
        <v>57</v>
      </c>
      <c r="C44" s="2033"/>
      <c r="D44" s="2033"/>
      <c r="E44" s="2033"/>
      <c r="F44" s="2033"/>
      <c r="G44" s="2035"/>
      <c r="H44" s="2035"/>
      <c r="I44" s="2035"/>
      <c r="J44" s="2035"/>
      <c r="K44" s="2035"/>
      <c r="L44" s="2035"/>
      <c r="M44" s="2036"/>
      <c r="N44" s="2027" t="s">
        <v>259</v>
      </c>
      <c r="O44" s="2028"/>
      <c r="P44" s="2028"/>
      <c r="Q44" s="2028"/>
      <c r="R44" s="2028"/>
      <c r="S44" s="2028"/>
      <c r="T44" s="2028"/>
      <c r="U44" s="2029"/>
      <c r="V44" s="1877" t="str">
        <f>IF('INGRESO DE DATOS'!E247&lt;&gt;"",'INGRESO DE DATOS'!E247,"")</f>
        <v/>
      </c>
      <c r="W44" s="1878"/>
      <c r="X44" s="1878"/>
      <c r="Y44" s="1878"/>
      <c r="Z44" s="1878"/>
      <c r="AA44" s="1878"/>
      <c r="AB44" s="1878"/>
      <c r="AC44" s="2030"/>
      <c r="AD44" s="702"/>
      <c r="AE44" s="2031"/>
      <c r="AF44" s="2031"/>
      <c r="AG44" s="2031"/>
      <c r="AH44" s="2031"/>
      <c r="AI44" s="2031"/>
      <c r="AJ44" s="2031"/>
      <c r="AK44" s="2031"/>
      <c r="AL44" s="2031"/>
      <c r="AM44" s="2031"/>
      <c r="AN44" s="2031"/>
      <c r="AO44" s="2031"/>
      <c r="AP44" s="2031"/>
      <c r="AQ44" s="2031"/>
      <c r="AR44" s="2031"/>
      <c r="AS44" s="2031"/>
      <c r="AT44" s="2031"/>
      <c r="AU44" s="2031"/>
      <c r="AV44" s="2031"/>
      <c r="AW44" s="2031"/>
      <c r="AX44" s="2031"/>
      <c r="AY44" s="2031"/>
      <c r="AZ44" s="2031"/>
      <c r="BA44" s="2031"/>
      <c r="BB44" s="2031"/>
      <c r="BC44" s="2031"/>
      <c r="BD44" s="2031"/>
      <c r="BE44" s="2031"/>
      <c r="BF44" s="2031"/>
      <c r="BG44" s="2031"/>
      <c r="BH44" s="2031"/>
      <c r="BI44" s="2031"/>
      <c r="BJ44" s="2031"/>
      <c r="BK44" s="2031"/>
      <c r="BL44" s="2031"/>
      <c r="BM44" s="2031"/>
      <c r="BN44" s="2031"/>
      <c r="BO44" s="2031"/>
      <c r="BP44" s="2031"/>
      <c r="BQ44" s="2031"/>
      <c r="BR44" s="2031"/>
      <c r="BS44" s="2031"/>
      <c r="BT44" s="2031"/>
      <c r="BU44" s="2031"/>
      <c r="BV44" s="2031"/>
      <c r="BW44" s="2031"/>
      <c r="BX44" s="2031"/>
      <c r="BY44" s="2031"/>
      <c r="BZ44" s="2031"/>
      <c r="CA44" s="2031"/>
      <c r="CB44" s="2031"/>
      <c r="CC44" s="2031"/>
      <c r="CD44" s="2031"/>
      <c r="CE44" s="2031"/>
      <c r="CF44" s="2031"/>
      <c r="CG44" s="2031"/>
      <c r="CH44" s="2031"/>
      <c r="CI44" s="2031"/>
      <c r="CJ44" s="2031"/>
      <c r="CK44" s="2031"/>
      <c r="CL44" s="2031"/>
      <c r="CM44" s="2031"/>
      <c r="CN44" s="2031"/>
      <c r="CO44" s="2031"/>
      <c r="CP44" s="2031"/>
      <c r="CQ44" s="2031"/>
      <c r="CR44" s="798"/>
    </row>
    <row r="45" spans="2:121" s="774" customFormat="1" ht="16.5" customHeight="1" x14ac:dyDescent="0.2">
      <c r="B45" s="2032" t="s">
        <v>58</v>
      </c>
      <c r="C45" s="2033"/>
      <c r="D45" s="2033"/>
      <c r="E45" s="2033"/>
      <c r="F45" s="2033"/>
      <c r="G45" s="2035"/>
      <c r="H45" s="2035"/>
      <c r="I45" s="2035"/>
      <c r="J45" s="2035"/>
      <c r="K45" s="2035"/>
      <c r="L45" s="2035"/>
      <c r="M45" s="2036"/>
      <c r="N45" s="2027" t="s">
        <v>256</v>
      </c>
      <c r="O45" s="2028"/>
      <c r="P45" s="2028"/>
      <c r="Q45" s="2028"/>
      <c r="R45" s="2028"/>
      <c r="S45" s="2028"/>
      <c r="T45" s="2028"/>
      <c r="U45" s="2029"/>
      <c r="V45" s="1877" t="str">
        <f>IF('INGRESO DE DATOS'!E251&lt;&gt;"",'INGRESO DE DATOS'!E251,"")</f>
        <v/>
      </c>
      <c r="W45" s="1878"/>
      <c r="X45" s="1878"/>
      <c r="Y45" s="1878"/>
      <c r="Z45" s="1878"/>
      <c r="AA45" s="1878"/>
      <c r="AB45" s="1878"/>
      <c r="AC45" s="2030"/>
      <c r="AD45" s="799" t="s">
        <v>59</v>
      </c>
      <c r="AE45" s="799"/>
      <c r="AF45" s="799"/>
      <c r="AG45" s="799"/>
      <c r="AH45" s="799"/>
      <c r="AI45" s="2055" t="str">
        <f>IF('INGRESO DE DATOS'!I280&lt;&gt;"",'INGRESO DE DATOS'!I280,"")</f>
        <v/>
      </c>
      <c r="AJ45" s="2055"/>
      <c r="AK45" s="2055"/>
      <c r="AL45" s="2055"/>
      <c r="AM45" s="2055"/>
      <c r="AN45" s="2055"/>
      <c r="AO45" s="2055"/>
      <c r="AP45" s="2055"/>
      <c r="AQ45" s="2055"/>
      <c r="AR45" s="2055"/>
      <c r="AS45" s="2055"/>
      <c r="AT45" s="2055"/>
      <c r="AU45" s="2055"/>
      <c r="AV45" s="2055"/>
      <c r="AW45" s="2055"/>
      <c r="AX45" s="2055"/>
      <c r="AY45" s="2055"/>
      <c r="AZ45" s="2055"/>
      <c r="BA45" s="2055"/>
      <c r="BB45" s="2055"/>
      <c r="BC45" s="2055"/>
      <c r="BD45" s="2055"/>
      <c r="BE45" s="2055"/>
      <c r="BF45" s="2055"/>
      <c r="BG45" s="2055"/>
      <c r="BH45" s="2055"/>
      <c r="BI45" s="2055"/>
      <c r="BJ45" s="2055"/>
      <c r="BK45" s="2055"/>
      <c r="BL45" s="2055"/>
      <c r="BM45" s="2055"/>
      <c r="BN45" s="2055"/>
      <c r="BO45" s="2055"/>
      <c r="BP45" s="2055"/>
      <c r="BQ45" s="2055"/>
      <c r="BR45" s="2055"/>
      <c r="BS45" s="2055"/>
      <c r="BT45" s="2055"/>
      <c r="BU45" s="2055"/>
      <c r="BV45" s="2055"/>
      <c r="BW45" s="2055"/>
      <c r="BX45" s="2055"/>
      <c r="BY45" s="2055"/>
      <c r="BZ45" s="2055"/>
      <c r="CA45" s="2055"/>
      <c r="CB45" s="2055"/>
      <c r="CC45" s="2055"/>
      <c r="CD45" s="2055"/>
      <c r="CE45" s="2055"/>
      <c r="CF45" s="2055"/>
      <c r="CG45" s="2055"/>
      <c r="CH45" s="2055"/>
      <c r="CI45" s="2055"/>
      <c r="CJ45" s="2055"/>
      <c r="CK45" s="2055"/>
      <c r="CL45" s="2055"/>
      <c r="CM45" s="2055"/>
      <c r="CN45" s="2055"/>
      <c r="CO45" s="2055"/>
      <c r="CP45" s="2055"/>
      <c r="CQ45" s="2055"/>
      <c r="CR45" s="800"/>
    </row>
    <row r="46" spans="2:121" s="774" customFormat="1" ht="16.5" customHeight="1" x14ac:dyDescent="0.2">
      <c r="B46" s="2032" t="s">
        <v>60</v>
      </c>
      <c r="C46" s="2033"/>
      <c r="D46" s="2033"/>
      <c r="E46" s="2033"/>
      <c r="F46" s="2033"/>
      <c r="G46" s="1873"/>
      <c r="H46" s="1873"/>
      <c r="I46" s="1873"/>
      <c r="J46" s="1873"/>
      <c r="K46" s="1873"/>
      <c r="L46" s="1873"/>
      <c r="M46" s="2034"/>
      <c r="N46" s="2056" t="s">
        <v>304</v>
      </c>
      <c r="O46" s="2057"/>
      <c r="P46" s="2057"/>
      <c r="Q46" s="2057"/>
      <c r="R46" s="2057"/>
      <c r="S46" s="2057"/>
      <c r="T46" s="2057"/>
      <c r="U46" s="2058"/>
      <c r="V46" s="1993" t="str">
        <f>IF('INGRESO DE DATOS'!E255&lt;&gt;"",'INGRESO DE DATOS'!E255,"")</f>
        <v/>
      </c>
      <c r="W46" s="1994"/>
      <c r="X46" s="1994"/>
      <c r="Y46" s="1994"/>
      <c r="Z46" s="1994"/>
      <c r="AA46" s="1994"/>
      <c r="AB46" s="1994"/>
      <c r="AC46" s="2065"/>
      <c r="AD46" s="773"/>
      <c r="AE46" s="776"/>
      <c r="AF46" s="776"/>
      <c r="AG46" s="776"/>
      <c r="AH46" s="776"/>
      <c r="AI46" s="2037" t="s">
        <v>8</v>
      </c>
      <c r="AJ46" s="2037"/>
      <c r="AK46" s="2037"/>
      <c r="AL46" s="2037"/>
      <c r="AM46" s="2037"/>
      <c r="AN46" s="2037"/>
      <c r="AO46" s="2037"/>
      <c r="AP46" s="2037"/>
      <c r="AQ46" s="2037"/>
      <c r="AR46" s="2037"/>
      <c r="AS46" s="2037"/>
      <c r="AT46" s="2037"/>
      <c r="AU46" s="2037"/>
      <c r="AV46" s="2037"/>
      <c r="AW46" s="2037"/>
      <c r="AX46" s="2037"/>
      <c r="AY46" s="2037"/>
      <c r="AZ46" s="2037"/>
      <c r="BA46" s="2037"/>
      <c r="BB46" s="2037"/>
      <c r="BC46" s="2037"/>
      <c r="BD46" s="2037"/>
      <c r="BE46" s="2037"/>
      <c r="BF46" s="2037"/>
      <c r="BG46" s="2037"/>
      <c r="BH46" s="2037"/>
      <c r="BI46" s="2037"/>
      <c r="BJ46" s="2037"/>
      <c r="BK46" s="2037"/>
      <c r="BL46" s="2037"/>
      <c r="BM46" s="2037"/>
      <c r="BN46" s="2037"/>
      <c r="BO46" s="2037"/>
      <c r="BP46" s="2037"/>
      <c r="BQ46" s="2037"/>
      <c r="BR46" s="2037"/>
      <c r="BS46" s="2037"/>
      <c r="BT46" s="2037"/>
      <c r="BU46" s="2037"/>
      <c r="BV46" s="2037"/>
      <c r="BW46" s="2037"/>
      <c r="BX46" s="2037"/>
      <c r="BY46" s="2037"/>
      <c r="BZ46" s="2037"/>
      <c r="CA46" s="2037"/>
      <c r="CB46" s="2037"/>
      <c r="CC46" s="2037"/>
      <c r="CD46" s="2037"/>
      <c r="CE46" s="2037"/>
      <c r="CF46" s="2037"/>
      <c r="CG46" s="2037"/>
      <c r="CH46" s="2037"/>
      <c r="CI46" s="2037"/>
      <c r="CJ46" s="2037"/>
      <c r="CK46" s="2037"/>
      <c r="CL46" s="2037"/>
      <c r="CM46" s="2037"/>
      <c r="CN46" s="2037"/>
      <c r="CO46" s="2037"/>
      <c r="CP46" s="2037"/>
      <c r="CQ46" s="2037"/>
      <c r="CR46" s="778"/>
    </row>
    <row r="47" spans="2:121" s="774" customFormat="1" ht="11.25" customHeight="1" x14ac:dyDescent="0.2">
      <c r="B47" s="2047" t="s">
        <v>70</v>
      </c>
      <c r="C47" s="2048"/>
      <c r="D47" s="2048"/>
      <c r="E47" s="2048"/>
      <c r="F47" s="2048"/>
      <c r="G47" s="2051"/>
      <c r="H47" s="2051"/>
      <c r="I47" s="2051"/>
      <c r="J47" s="2051"/>
      <c r="K47" s="2051"/>
      <c r="L47" s="2051"/>
      <c r="M47" s="2052"/>
      <c r="N47" s="2059"/>
      <c r="O47" s="2060"/>
      <c r="P47" s="2060"/>
      <c r="Q47" s="2060"/>
      <c r="R47" s="2060"/>
      <c r="S47" s="2060"/>
      <c r="T47" s="2060"/>
      <c r="U47" s="2061"/>
      <c r="V47" s="2066"/>
      <c r="W47" s="2067"/>
      <c r="X47" s="2067"/>
      <c r="Y47" s="2067"/>
      <c r="Z47" s="2067"/>
      <c r="AA47" s="2067"/>
      <c r="AB47" s="2067"/>
      <c r="AC47" s="2068"/>
      <c r="AD47" s="801" t="s">
        <v>61</v>
      </c>
      <c r="AE47" s="802"/>
      <c r="AF47" s="802"/>
      <c r="AG47" s="802"/>
      <c r="AH47" s="802"/>
      <c r="AI47" s="2072"/>
      <c r="AJ47" s="2072"/>
      <c r="AK47" s="2072"/>
      <c r="AL47" s="2072"/>
      <c r="AM47" s="2072"/>
      <c r="AN47" s="2072"/>
      <c r="AO47" s="2072"/>
      <c r="AP47" s="2072"/>
      <c r="AQ47" s="2072"/>
      <c r="AR47" s="2072"/>
      <c r="AS47" s="2072"/>
      <c r="AT47" s="2072"/>
      <c r="AU47" s="2072"/>
      <c r="AV47" s="2072"/>
      <c r="AW47" s="2072"/>
      <c r="AX47" s="2072"/>
      <c r="AY47" s="2072"/>
      <c r="AZ47" s="2072"/>
      <c r="BA47" s="2072"/>
      <c r="BB47" s="2072"/>
      <c r="BC47" s="2072"/>
      <c r="BD47" s="2072"/>
      <c r="BE47" s="2072"/>
      <c r="BF47" s="2072"/>
      <c r="BG47" s="2072"/>
      <c r="BH47" s="2072"/>
      <c r="BI47" s="2072"/>
      <c r="BJ47" s="2072"/>
      <c r="BK47" s="2072"/>
      <c r="BL47" s="2072"/>
      <c r="BM47" s="2072"/>
      <c r="BN47" s="2072"/>
      <c r="BO47" s="2072"/>
      <c r="BP47" s="2072"/>
      <c r="BQ47" s="2072"/>
      <c r="BR47" s="2072"/>
      <c r="BS47" s="2072"/>
      <c r="BT47" s="2072"/>
      <c r="BU47" s="2072"/>
      <c r="BV47" s="2072"/>
      <c r="BW47" s="2072"/>
      <c r="BX47" s="2072"/>
      <c r="BY47" s="2072"/>
      <c r="BZ47" s="2072"/>
      <c r="CA47" s="2072"/>
      <c r="CB47" s="2072"/>
      <c r="CC47" s="2072"/>
      <c r="CD47" s="2072"/>
      <c r="CE47" s="2072"/>
      <c r="CF47" s="2072"/>
      <c r="CG47" s="2072"/>
      <c r="CH47" s="2072"/>
      <c r="CI47" s="2072"/>
      <c r="CJ47" s="2072"/>
      <c r="CK47" s="2072"/>
      <c r="CL47" s="2072"/>
      <c r="CM47" s="2072"/>
      <c r="CN47" s="2072"/>
      <c r="CO47" s="2072"/>
      <c r="CP47" s="2072"/>
      <c r="CQ47" s="2072"/>
      <c r="CR47" s="800"/>
    </row>
    <row r="48" spans="2:121" s="774" customFormat="1" ht="10.5" customHeight="1" x14ac:dyDescent="0.2">
      <c r="B48" s="2049"/>
      <c r="C48" s="2050"/>
      <c r="D48" s="2050"/>
      <c r="E48" s="2050"/>
      <c r="F48" s="2050"/>
      <c r="G48" s="2053"/>
      <c r="H48" s="2053"/>
      <c r="I48" s="2053"/>
      <c r="J48" s="2053"/>
      <c r="K48" s="2053"/>
      <c r="L48" s="2053"/>
      <c r="M48" s="2054"/>
      <c r="N48" s="2062"/>
      <c r="O48" s="2063"/>
      <c r="P48" s="2063"/>
      <c r="Q48" s="2063"/>
      <c r="R48" s="2063"/>
      <c r="S48" s="2063"/>
      <c r="T48" s="2063"/>
      <c r="U48" s="2064"/>
      <c r="V48" s="2069"/>
      <c r="W48" s="2070"/>
      <c r="X48" s="2070"/>
      <c r="Y48" s="2070"/>
      <c r="Z48" s="2070"/>
      <c r="AA48" s="2070"/>
      <c r="AB48" s="2070"/>
      <c r="AC48" s="2071"/>
      <c r="AD48" s="702"/>
      <c r="AE48" s="803"/>
      <c r="AF48" s="803"/>
      <c r="AG48" s="803"/>
      <c r="AH48" s="803"/>
      <c r="AI48" s="2037" t="s">
        <v>8</v>
      </c>
      <c r="AJ48" s="2037"/>
      <c r="AK48" s="2037"/>
      <c r="AL48" s="2037"/>
      <c r="AM48" s="2037"/>
      <c r="AN48" s="2037"/>
      <c r="AO48" s="2037"/>
      <c r="AP48" s="2037"/>
      <c r="AQ48" s="2037"/>
      <c r="AR48" s="2037"/>
      <c r="AS48" s="2037"/>
      <c r="AT48" s="2037"/>
      <c r="AU48" s="2037"/>
      <c r="AV48" s="2037"/>
      <c r="AW48" s="2037"/>
      <c r="AX48" s="2037"/>
      <c r="AY48" s="2037"/>
      <c r="AZ48" s="2037"/>
      <c r="BA48" s="2037"/>
      <c r="BB48" s="2037"/>
      <c r="BC48" s="2037"/>
      <c r="BD48" s="2037"/>
      <c r="BE48" s="2037"/>
      <c r="BF48" s="2037"/>
      <c r="BG48" s="2037"/>
      <c r="BH48" s="2037"/>
      <c r="BI48" s="2037"/>
      <c r="BJ48" s="2037"/>
      <c r="BK48" s="2037"/>
      <c r="BL48" s="2037"/>
      <c r="BM48" s="2037"/>
      <c r="BN48" s="2037"/>
      <c r="BO48" s="2037"/>
      <c r="BP48" s="2037"/>
      <c r="BQ48" s="2037"/>
      <c r="BR48" s="2037"/>
      <c r="BS48" s="2037"/>
      <c r="BT48" s="2037"/>
      <c r="BU48" s="2037"/>
      <c r="BV48" s="2037"/>
      <c r="BW48" s="2037"/>
      <c r="BX48" s="2037"/>
      <c r="BY48" s="2037"/>
      <c r="BZ48" s="2037"/>
      <c r="CA48" s="2037"/>
      <c r="CB48" s="2037"/>
      <c r="CC48" s="2037"/>
      <c r="CD48" s="2037"/>
      <c r="CE48" s="2037"/>
      <c r="CF48" s="2037"/>
      <c r="CG48" s="2037"/>
      <c r="CH48" s="2037"/>
      <c r="CI48" s="2037"/>
      <c r="CJ48" s="2037"/>
      <c r="CK48" s="2037"/>
      <c r="CL48" s="2037"/>
      <c r="CM48" s="2037"/>
      <c r="CN48" s="2037"/>
      <c r="CO48" s="2037"/>
      <c r="CP48" s="2037"/>
      <c r="CQ48" s="2037"/>
      <c r="CR48" s="804"/>
    </row>
    <row r="49" spans="2:96" s="774" customFormat="1" ht="9.75" customHeight="1" x14ac:dyDescent="0.2">
      <c r="B49" s="2043" t="s">
        <v>290</v>
      </c>
      <c r="C49" s="2043"/>
      <c r="D49" s="2043"/>
      <c r="E49" s="2043"/>
      <c r="F49" s="2043"/>
      <c r="G49" s="2043"/>
      <c r="H49" s="2043"/>
      <c r="I49" s="2043"/>
      <c r="J49" s="2043"/>
      <c r="K49" s="2043"/>
      <c r="L49" s="2043"/>
      <c r="M49" s="2043"/>
      <c r="N49" s="2044"/>
      <c r="O49" s="2044"/>
      <c r="P49" s="2044"/>
      <c r="Q49" s="2044"/>
      <c r="R49" s="2044"/>
      <c r="S49" s="2044"/>
      <c r="T49" s="2044"/>
      <c r="U49" s="2044"/>
      <c r="V49" s="2044"/>
      <c r="CL49" s="2045" t="s">
        <v>305</v>
      </c>
      <c r="CM49" s="2045"/>
      <c r="CN49" s="2045"/>
      <c r="CO49" s="2045"/>
      <c r="CP49" s="2045"/>
      <c r="CQ49" s="2045"/>
      <c r="CR49" s="2046"/>
    </row>
    <row r="50" spans="2:96" s="774" customFormat="1" ht="12" x14ac:dyDescent="0.2"/>
    <row r="51" spans="2:96" s="27" customFormat="1" x14ac:dyDescent="0.2"/>
    <row r="52" spans="2:96" s="27" customFormat="1" x14ac:dyDescent="0.2">
      <c r="U52" s="805"/>
    </row>
  </sheetData>
  <sheetProtection password="E50E" sheet="1" objects="1" scenarios="1"/>
  <mergeCells count="545">
    <mergeCell ref="B49:V49"/>
    <mergeCell ref="CL49:CR49"/>
    <mergeCell ref="B47:F48"/>
    <mergeCell ref="G47:M48"/>
    <mergeCell ref="B44:F44"/>
    <mergeCell ref="G44:M44"/>
    <mergeCell ref="V45:AC45"/>
    <mergeCell ref="AI45:CQ45"/>
    <mergeCell ref="N46:U48"/>
    <mergeCell ref="V46:AC48"/>
    <mergeCell ref="AI47:CQ47"/>
    <mergeCell ref="AI48:CQ48"/>
    <mergeCell ref="B43:F43"/>
    <mergeCell ref="G43:M43"/>
    <mergeCell ref="N44:U44"/>
    <mergeCell ref="V44:AC44"/>
    <mergeCell ref="AE44:CQ44"/>
    <mergeCell ref="B46:F46"/>
    <mergeCell ref="G46:M46"/>
    <mergeCell ref="B45:F45"/>
    <mergeCell ref="G45:M45"/>
    <mergeCell ref="N45:U45"/>
    <mergeCell ref="AI46:CQ46"/>
    <mergeCell ref="N43:U43"/>
    <mergeCell ref="V43:AC43"/>
    <mergeCell ref="AE43:CQ43"/>
    <mergeCell ref="H41:L41"/>
    <mergeCell ref="BX39:CD39"/>
    <mergeCell ref="CE39:CK39"/>
    <mergeCell ref="CL39:CR39"/>
    <mergeCell ref="BL39:BQ39"/>
    <mergeCell ref="BR39:BW39"/>
    <mergeCell ref="B40:F42"/>
    <mergeCell ref="G40:M40"/>
    <mergeCell ref="AQ39:AV39"/>
    <mergeCell ref="AW39:AZ39"/>
    <mergeCell ref="BA39:BF39"/>
    <mergeCell ref="N40:AC42"/>
    <mergeCell ref="AM40:CQ40"/>
    <mergeCell ref="AE41:CQ42"/>
    <mergeCell ref="AW38:AZ38"/>
    <mergeCell ref="BA38:BF38"/>
    <mergeCell ref="BX38:CD38"/>
    <mergeCell ref="CE38:CK38"/>
    <mergeCell ref="CL38:CR38"/>
    <mergeCell ref="B39:E39"/>
    <mergeCell ref="F39:K39"/>
    <mergeCell ref="L39:P39"/>
    <mergeCell ref="Q39:V39"/>
    <mergeCell ref="W39:AB39"/>
    <mergeCell ref="AC39:AI39"/>
    <mergeCell ref="AJ39:AP39"/>
    <mergeCell ref="BG38:BK38"/>
    <mergeCell ref="BL38:BQ38"/>
    <mergeCell ref="BR38:BW38"/>
    <mergeCell ref="BG39:BK39"/>
    <mergeCell ref="B38:K38"/>
    <mergeCell ref="L38:P38"/>
    <mergeCell ref="Q38:V38"/>
    <mergeCell ref="W38:AB38"/>
    <mergeCell ref="AC38:AI38"/>
    <mergeCell ref="AJ38:AP38"/>
    <mergeCell ref="AQ38:AV38"/>
    <mergeCell ref="BR37:BW37"/>
    <mergeCell ref="BX37:CD37"/>
    <mergeCell ref="CE37:CK37"/>
    <mergeCell ref="CL37:CR37"/>
    <mergeCell ref="BR36:BW36"/>
    <mergeCell ref="BX36:CD36"/>
    <mergeCell ref="CE36:CK36"/>
    <mergeCell ref="CL36:CR36"/>
    <mergeCell ref="W37:AB37"/>
    <mergeCell ref="AC37:AI37"/>
    <mergeCell ref="AW37:AZ37"/>
    <mergeCell ref="BA37:BF37"/>
    <mergeCell ref="BG37:BK37"/>
    <mergeCell ref="BL37:BQ37"/>
    <mergeCell ref="AW36:BF36"/>
    <mergeCell ref="BL36:BQ36"/>
    <mergeCell ref="Q34:V34"/>
    <mergeCell ref="B35:E35"/>
    <mergeCell ref="F35:K35"/>
    <mergeCell ref="W34:AB34"/>
    <mergeCell ref="AC34:AI34"/>
    <mergeCell ref="AJ34:AP34"/>
    <mergeCell ref="AJ37:AP37"/>
    <mergeCell ref="AQ37:AV37"/>
    <mergeCell ref="AQ34:AV34"/>
    <mergeCell ref="BG36:BK36"/>
    <mergeCell ref="B36:E36"/>
    <mergeCell ref="F36:K36"/>
    <mergeCell ref="L36:P36"/>
    <mergeCell ref="Q36:V36"/>
    <mergeCell ref="W36:AB36"/>
    <mergeCell ref="AC36:AI36"/>
    <mergeCell ref="AJ36:AP36"/>
    <mergeCell ref="AQ36:AV36"/>
    <mergeCell ref="AW35:AZ35"/>
    <mergeCell ref="L35:P35"/>
    <mergeCell ref="Q35:V35"/>
    <mergeCell ref="W35:AB35"/>
    <mergeCell ref="AC35:AI35"/>
    <mergeCell ref="AJ35:AP35"/>
    <mergeCell ref="AQ35:AV35"/>
    <mergeCell ref="B37:E37"/>
    <mergeCell ref="F37:K37"/>
    <mergeCell ref="L37:P37"/>
    <mergeCell ref="Q37:V37"/>
    <mergeCell ref="AW34:AZ34"/>
    <mergeCell ref="B34:E34"/>
    <mergeCell ref="F34:K34"/>
    <mergeCell ref="L34:P34"/>
    <mergeCell ref="CL32:CR32"/>
    <mergeCell ref="B33:E33"/>
    <mergeCell ref="F33:K33"/>
    <mergeCell ref="L33:P33"/>
    <mergeCell ref="Q33:V33"/>
    <mergeCell ref="W33:AB33"/>
    <mergeCell ref="AC33:AI33"/>
    <mergeCell ref="AJ33:AP33"/>
    <mergeCell ref="AQ33:AV33"/>
    <mergeCell ref="AW33:AZ33"/>
    <mergeCell ref="BA32:BF32"/>
    <mergeCell ref="BG32:BK32"/>
    <mergeCell ref="BL32:BQ32"/>
    <mergeCell ref="BR32:BW32"/>
    <mergeCell ref="BX32:CD32"/>
    <mergeCell ref="CE32:CK32"/>
    <mergeCell ref="CL33:CR33"/>
    <mergeCell ref="BA33:BF33"/>
    <mergeCell ref="BG33:BK33"/>
    <mergeCell ref="BL33:BQ33"/>
    <mergeCell ref="BR33:BW33"/>
    <mergeCell ref="BX33:CD33"/>
    <mergeCell ref="CE33:CK33"/>
    <mergeCell ref="B32:K32"/>
    <mergeCell ref="L32:P32"/>
    <mergeCell ref="Q32:V32"/>
    <mergeCell ref="W32:AB32"/>
    <mergeCell ref="AC32:AI32"/>
    <mergeCell ref="AJ32:AP32"/>
    <mergeCell ref="AQ32:AV32"/>
    <mergeCell ref="AW32:AZ32"/>
    <mergeCell ref="L28:P28"/>
    <mergeCell ref="Q28:V28"/>
    <mergeCell ref="W28:AB28"/>
    <mergeCell ref="AC28:AI28"/>
    <mergeCell ref="AJ28:AP28"/>
    <mergeCell ref="AQ30:AV30"/>
    <mergeCell ref="BA31:BF31"/>
    <mergeCell ref="BG31:BK31"/>
    <mergeCell ref="BL31:BQ31"/>
    <mergeCell ref="AW30:BF30"/>
    <mergeCell ref="BG30:BK30"/>
    <mergeCell ref="BL30:BQ30"/>
    <mergeCell ref="CL30:CR30"/>
    <mergeCell ref="B31:E31"/>
    <mergeCell ref="F31:K31"/>
    <mergeCell ref="L31:P31"/>
    <mergeCell ref="Q31:V31"/>
    <mergeCell ref="W31:AB31"/>
    <mergeCell ref="AC31:AI31"/>
    <mergeCell ref="AJ31:AP31"/>
    <mergeCell ref="AQ31:AV31"/>
    <mergeCell ref="BX30:CD30"/>
    <mergeCell ref="CE31:CK31"/>
    <mergeCell ref="CL31:CR31"/>
    <mergeCell ref="B30:E30"/>
    <mergeCell ref="AW31:AZ31"/>
    <mergeCell ref="BR31:BW31"/>
    <mergeCell ref="BX31:CD31"/>
    <mergeCell ref="BR30:BW30"/>
    <mergeCell ref="F28:K28"/>
    <mergeCell ref="F30:K30"/>
    <mergeCell ref="L30:P30"/>
    <mergeCell ref="Q30:V30"/>
    <mergeCell ref="W30:AB30"/>
    <mergeCell ref="AC30:AI30"/>
    <mergeCell ref="AJ30:AP30"/>
    <mergeCell ref="CL28:CR28"/>
    <mergeCell ref="B29:E29"/>
    <mergeCell ref="F29:K29"/>
    <mergeCell ref="L29:P29"/>
    <mergeCell ref="Q29:V29"/>
    <mergeCell ref="W29:AB29"/>
    <mergeCell ref="AC29:AI29"/>
    <mergeCell ref="AJ29:AP29"/>
    <mergeCell ref="AQ28:AV28"/>
    <mergeCell ref="AW28:AZ28"/>
    <mergeCell ref="BA28:BF28"/>
    <mergeCell ref="BG28:BK28"/>
    <mergeCell ref="AQ29:AV29"/>
    <mergeCell ref="AW29:AZ29"/>
    <mergeCell ref="BL28:BQ28"/>
    <mergeCell ref="BR28:BW28"/>
    <mergeCell ref="CE30:CK30"/>
    <mergeCell ref="BA27:BF27"/>
    <mergeCell ref="BG26:BK26"/>
    <mergeCell ref="BL26:BQ26"/>
    <mergeCell ref="BX29:CD29"/>
    <mergeCell ref="CE29:CK29"/>
    <mergeCell ref="CL29:CR29"/>
    <mergeCell ref="BA29:BF29"/>
    <mergeCell ref="BG29:BK29"/>
    <mergeCell ref="BL29:BQ29"/>
    <mergeCell ref="BR29:BW29"/>
    <mergeCell ref="CL27:CR27"/>
    <mergeCell ref="CL26:CR26"/>
    <mergeCell ref="BX28:CD28"/>
    <mergeCell ref="AJ27:AP27"/>
    <mergeCell ref="AQ26:AV26"/>
    <mergeCell ref="AW26:AZ26"/>
    <mergeCell ref="CE28:CK28"/>
    <mergeCell ref="B28:E28"/>
    <mergeCell ref="BX26:CD26"/>
    <mergeCell ref="CE26:CK26"/>
    <mergeCell ref="AQ27:AV27"/>
    <mergeCell ref="AW27:AZ27"/>
    <mergeCell ref="BA26:BF26"/>
    <mergeCell ref="B27:E27"/>
    <mergeCell ref="F27:K27"/>
    <mergeCell ref="L27:P27"/>
    <mergeCell ref="Q27:V27"/>
    <mergeCell ref="W27:AB27"/>
    <mergeCell ref="AC27:AI27"/>
    <mergeCell ref="BR26:BW26"/>
    <mergeCell ref="BX27:CD27"/>
    <mergeCell ref="CE27:CK27"/>
    <mergeCell ref="BG27:BK27"/>
    <mergeCell ref="BL27:BQ27"/>
    <mergeCell ref="BR27:BW27"/>
    <mergeCell ref="B26:K26"/>
    <mergeCell ref="L26:P26"/>
    <mergeCell ref="Q26:V26"/>
    <mergeCell ref="W26:AB26"/>
    <mergeCell ref="AC26:AI26"/>
    <mergeCell ref="AJ26:AP26"/>
    <mergeCell ref="BG25:BK25"/>
    <mergeCell ref="BL25:BQ25"/>
    <mergeCell ref="BR23:BW23"/>
    <mergeCell ref="B25:E25"/>
    <mergeCell ref="F25:K25"/>
    <mergeCell ref="L25:P25"/>
    <mergeCell ref="Q25:V25"/>
    <mergeCell ref="W25:AB25"/>
    <mergeCell ref="AC25:AI25"/>
    <mergeCell ref="AC23:AI23"/>
    <mergeCell ref="AJ23:AP23"/>
    <mergeCell ref="AJ25:AP25"/>
    <mergeCell ref="AQ25:AV25"/>
    <mergeCell ref="AW25:AZ25"/>
    <mergeCell ref="BA25:BF25"/>
    <mergeCell ref="BR25:BW25"/>
    <mergeCell ref="Q24:V24"/>
    <mergeCell ref="W24:AB24"/>
    <mergeCell ref="AQ24:AV24"/>
    <mergeCell ref="AW24:BF24"/>
    <mergeCell ref="BX25:CD25"/>
    <mergeCell ref="CE25:CK25"/>
    <mergeCell ref="CL25:CR25"/>
    <mergeCell ref="BL23:BQ23"/>
    <mergeCell ref="B24:E24"/>
    <mergeCell ref="BX23:CD23"/>
    <mergeCell ref="BL24:BQ24"/>
    <mergeCell ref="BR24:BW24"/>
    <mergeCell ref="BX24:CD24"/>
    <mergeCell ref="AC24:AI24"/>
    <mergeCell ref="AJ24:AP24"/>
    <mergeCell ref="B23:E23"/>
    <mergeCell ref="F23:K23"/>
    <mergeCell ref="CE24:CK24"/>
    <mergeCell ref="CL24:CR24"/>
    <mergeCell ref="CE23:CK23"/>
    <mergeCell ref="BG24:BK24"/>
    <mergeCell ref="BG23:BK23"/>
    <mergeCell ref="CL23:CR23"/>
    <mergeCell ref="L23:P23"/>
    <mergeCell ref="Q23:V23"/>
    <mergeCell ref="W23:AB23"/>
    <mergeCell ref="F24:K24"/>
    <mergeCell ref="L24:P24"/>
    <mergeCell ref="CE22:CK22"/>
    <mergeCell ref="CL22:CR22"/>
    <mergeCell ref="BA22:BF22"/>
    <mergeCell ref="BG22:BK22"/>
    <mergeCell ref="B22:E22"/>
    <mergeCell ref="F22:K22"/>
    <mergeCell ref="L22:P22"/>
    <mergeCell ref="Q22:V22"/>
    <mergeCell ref="W22:AB22"/>
    <mergeCell ref="AC22:AI22"/>
    <mergeCell ref="BX22:CD22"/>
    <mergeCell ref="AJ21:AP21"/>
    <mergeCell ref="BL22:BQ22"/>
    <mergeCell ref="BR22:BW22"/>
    <mergeCell ref="AJ22:AP22"/>
    <mergeCell ref="AQ22:AV22"/>
    <mergeCell ref="AW22:AZ22"/>
    <mergeCell ref="AQ23:AV23"/>
    <mergeCell ref="AW23:AZ23"/>
    <mergeCell ref="BA23:BF23"/>
    <mergeCell ref="CL20:CR20"/>
    <mergeCell ref="BG20:BK20"/>
    <mergeCell ref="BL20:BQ20"/>
    <mergeCell ref="BR20:BW20"/>
    <mergeCell ref="AQ21:AV21"/>
    <mergeCell ref="BX21:CD21"/>
    <mergeCell ref="BL21:BQ21"/>
    <mergeCell ref="BR21:BW21"/>
    <mergeCell ref="AQ20:AV20"/>
    <mergeCell ref="BA20:BF20"/>
    <mergeCell ref="AW21:AZ21"/>
    <mergeCell ref="BA21:BF21"/>
    <mergeCell ref="BX20:CD20"/>
    <mergeCell ref="CE21:CK21"/>
    <mergeCell ref="CE20:CK20"/>
    <mergeCell ref="CL21:CR21"/>
    <mergeCell ref="BG21:BK21"/>
    <mergeCell ref="B20:K20"/>
    <mergeCell ref="L20:P20"/>
    <mergeCell ref="Q20:V20"/>
    <mergeCell ref="W20:AB20"/>
    <mergeCell ref="AC20:AI20"/>
    <mergeCell ref="AJ20:AP20"/>
    <mergeCell ref="W21:AB21"/>
    <mergeCell ref="AC21:AI21"/>
    <mergeCell ref="AW20:AZ20"/>
    <mergeCell ref="B21:E21"/>
    <mergeCell ref="F21:K21"/>
    <mergeCell ref="L21:P21"/>
    <mergeCell ref="Q21:V21"/>
    <mergeCell ref="BX19:CD19"/>
    <mergeCell ref="CE19:CK19"/>
    <mergeCell ref="CL19:CR19"/>
    <mergeCell ref="AQ18:AV18"/>
    <mergeCell ref="AJ19:AP19"/>
    <mergeCell ref="AQ19:AV19"/>
    <mergeCell ref="AW19:AZ19"/>
    <mergeCell ref="BR18:BW18"/>
    <mergeCell ref="BX18:CD18"/>
    <mergeCell ref="AW18:BF18"/>
    <mergeCell ref="BG18:BK18"/>
    <mergeCell ref="BL18:BQ18"/>
    <mergeCell ref="BR19:BW19"/>
    <mergeCell ref="BA19:BF19"/>
    <mergeCell ref="BG19:BK19"/>
    <mergeCell ref="BL19:BQ19"/>
    <mergeCell ref="L19:P19"/>
    <mergeCell ref="Q19:V19"/>
    <mergeCell ref="W19:AB19"/>
    <mergeCell ref="AC19:AI19"/>
    <mergeCell ref="AC18:AI18"/>
    <mergeCell ref="AJ18:AP18"/>
    <mergeCell ref="B18:E18"/>
    <mergeCell ref="F18:K18"/>
    <mergeCell ref="L18:P18"/>
    <mergeCell ref="Q18:V18"/>
    <mergeCell ref="W18:AB18"/>
    <mergeCell ref="B19:E19"/>
    <mergeCell ref="F19:K19"/>
    <mergeCell ref="AC17:AI17"/>
    <mergeCell ref="AJ17:AP17"/>
    <mergeCell ref="AQ17:AV17"/>
    <mergeCell ref="AW17:AZ17"/>
    <mergeCell ref="BL17:BQ17"/>
    <mergeCell ref="B17:E17"/>
    <mergeCell ref="F17:K17"/>
    <mergeCell ref="L17:P17"/>
    <mergeCell ref="Q17:V17"/>
    <mergeCell ref="W17:AB17"/>
    <mergeCell ref="BA17:BF17"/>
    <mergeCell ref="BG17:BK17"/>
    <mergeCell ref="L16:P16"/>
    <mergeCell ref="Q16:V16"/>
    <mergeCell ref="W16:AB16"/>
    <mergeCell ref="AC15:AI15"/>
    <mergeCell ref="AC14:AI14"/>
    <mergeCell ref="B16:E16"/>
    <mergeCell ref="F16:K16"/>
    <mergeCell ref="AC16:AI16"/>
    <mergeCell ref="AJ15:AP15"/>
    <mergeCell ref="B15:E15"/>
    <mergeCell ref="F15:K15"/>
    <mergeCell ref="L15:P15"/>
    <mergeCell ref="Q15:V15"/>
    <mergeCell ref="W15:AB15"/>
    <mergeCell ref="AJ14:AP14"/>
    <mergeCell ref="L14:P14"/>
    <mergeCell ref="Q14:V14"/>
    <mergeCell ref="W14:AB14"/>
    <mergeCell ref="B11:E13"/>
    <mergeCell ref="F11:K13"/>
    <mergeCell ref="L11:P13"/>
    <mergeCell ref="Q11:V13"/>
    <mergeCell ref="W11:AB11"/>
    <mergeCell ref="X12:AA12"/>
    <mergeCell ref="B14:E14"/>
    <mergeCell ref="F14:K14"/>
    <mergeCell ref="AJ16:AP16"/>
    <mergeCell ref="AQ16:AV16"/>
    <mergeCell ref="AW16:AZ16"/>
    <mergeCell ref="BR11:BW11"/>
    <mergeCell ref="BX11:CD11"/>
    <mergeCell ref="CE11:CK11"/>
    <mergeCell ref="BY12:CC12"/>
    <mergeCell ref="CF12:CJ12"/>
    <mergeCell ref="AK12:AO12"/>
    <mergeCell ref="BS12:BV12"/>
    <mergeCell ref="BX15:CD15"/>
    <mergeCell ref="CE15:CK15"/>
    <mergeCell ref="BA16:BF16"/>
    <mergeCell ref="BG16:BK16"/>
    <mergeCell ref="BA15:BF15"/>
    <mergeCell ref="BL16:BQ16"/>
    <mergeCell ref="BR16:BW16"/>
    <mergeCell ref="BX16:CD16"/>
    <mergeCell ref="CE16:CK16"/>
    <mergeCell ref="AQ14:AV14"/>
    <mergeCell ref="AW14:AZ14"/>
    <mergeCell ref="CL11:CR11"/>
    <mergeCell ref="AD12:AH12"/>
    <mergeCell ref="AT12:AV12"/>
    <mergeCell ref="AJ11:AP11"/>
    <mergeCell ref="AQ11:AV11"/>
    <mergeCell ref="AW11:AZ13"/>
    <mergeCell ref="BA11:BF13"/>
    <mergeCell ref="BG11:BK13"/>
    <mergeCell ref="BL11:BQ13"/>
    <mergeCell ref="AC11:AI11"/>
    <mergeCell ref="BW9:BX9"/>
    <mergeCell ref="CF9:CG9"/>
    <mergeCell ref="CO9:CP9"/>
    <mergeCell ref="BY7:BZ7"/>
    <mergeCell ref="CA7:CF7"/>
    <mergeCell ref="CG7:CH7"/>
    <mergeCell ref="CI7:CN7"/>
    <mergeCell ref="CO7:CP7"/>
    <mergeCell ref="BP7:BQ7"/>
    <mergeCell ref="BR7:BX7"/>
    <mergeCell ref="BQ9:BR9"/>
    <mergeCell ref="F9:G9"/>
    <mergeCell ref="AQ7:AR7"/>
    <mergeCell ref="AS7:AX7"/>
    <mergeCell ref="AY7:AZ7"/>
    <mergeCell ref="BA7:BO7"/>
    <mergeCell ref="L9:M9"/>
    <mergeCell ref="S9:T9"/>
    <mergeCell ref="Y9:Z9"/>
    <mergeCell ref="AE9:AF9"/>
    <mergeCell ref="AN9:AO9"/>
    <mergeCell ref="AV9:AW9"/>
    <mergeCell ref="BD9:BE9"/>
    <mergeCell ref="BJ9:BK9"/>
    <mergeCell ref="CG2:CR3"/>
    <mergeCell ref="CG4:CR4"/>
    <mergeCell ref="CG5:CR5"/>
    <mergeCell ref="O7:R7"/>
    <mergeCell ref="S7:T7"/>
    <mergeCell ref="U7:AD7"/>
    <mergeCell ref="AE7:AF7"/>
    <mergeCell ref="AG7:AP7"/>
    <mergeCell ref="F2:BU3"/>
    <mergeCell ref="BV2:CF3"/>
    <mergeCell ref="F4:BU5"/>
    <mergeCell ref="BV4:CF4"/>
    <mergeCell ref="BV5:CF5"/>
    <mergeCell ref="CZ14:DH14"/>
    <mergeCell ref="DI14:DQ14"/>
    <mergeCell ref="CZ15:DH15"/>
    <mergeCell ref="DI15:DQ15"/>
    <mergeCell ref="BG14:BK14"/>
    <mergeCell ref="BL15:BQ15"/>
    <mergeCell ref="BR15:BW15"/>
    <mergeCell ref="CO12:CR12"/>
    <mergeCell ref="AQ13:AV13"/>
    <mergeCell ref="CL13:CQ13"/>
    <mergeCell ref="BR14:BW14"/>
    <mergeCell ref="BX14:CD14"/>
    <mergeCell ref="CE14:CK14"/>
    <mergeCell ref="CL14:CR14"/>
    <mergeCell ref="BA14:BF14"/>
    <mergeCell ref="BL14:BQ14"/>
    <mergeCell ref="CL15:CR15"/>
    <mergeCell ref="AQ15:AV15"/>
    <mergeCell ref="AW15:AZ15"/>
    <mergeCell ref="CZ17:DH17"/>
    <mergeCell ref="DI17:DQ17"/>
    <mergeCell ref="CZ16:DH16"/>
    <mergeCell ref="DI16:DQ16"/>
    <mergeCell ref="BG15:BK15"/>
    <mergeCell ref="BR17:BW17"/>
    <mergeCell ref="CL17:CR17"/>
    <mergeCell ref="CZ18:DH18"/>
    <mergeCell ref="DI18:DQ18"/>
    <mergeCell ref="CL16:CR16"/>
    <mergeCell ref="CL18:CR18"/>
    <mergeCell ref="CE18:CK18"/>
    <mergeCell ref="BX17:CD17"/>
    <mergeCell ref="CE17:CK17"/>
    <mergeCell ref="CZ19:DH19"/>
    <mergeCell ref="DI19:DQ19"/>
    <mergeCell ref="CZ20:DH20"/>
    <mergeCell ref="DI20:DQ20"/>
    <mergeCell ref="CZ21:DH21"/>
    <mergeCell ref="DI21:DQ21"/>
    <mergeCell ref="CZ23:DH23"/>
    <mergeCell ref="DI23:DQ23"/>
    <mergeCell ref="CZ24:DH24"/>
    <mergeCell ref="DI24:DQ24"/>
    <mergeCell ref="DI22:DQ22"/>
    <mergeCell ref="CZ22:DH22"/>
    <mergeCell ref="CZ25:DH25"/>
    <mergeCell ref="DI25:DQ25"/>
    <mergeCell ref="CZ26:DH26"/>
    <mergeCell ref="DI26:DQ26"/>
    <mergeCell ref="CZ27:DH27"/>
    <mergeCell ref="DI27:DQ27"/>
    <mergeCell ref="CZ28:DH28"/>
    <mergeCell ref="DI28:DQ28"/>
    <mergeCell ref="CZ29:DH29"/>
    <mergeCell ref="DI29:DQ29"/>
    <mergeCell ref="CZ30:DH30"/>
    <mergeCell ref="DI30:DQ30"/>
    <mergeCell ref="CZ31:DH31"/>
    <mergeCell ref="DI31:DQ31"/>
    <mergeCell ref="CZ32:DH32"/>
    <mergeCell ref="DI32:DQ32"/>
    <mergeCell ref="CZ33:DH33"/>
    <mergeCell ref="DI33:DQ33"/>
    <mergeCell ref="CZ34:DH34"/>
    <mergeCell ref="DI34:DQ34"/>
    <mergeCell ref="CL34:CR34"/>
    <mergeCell ref="CL35:CR35"/>
    <mergeCell ref="BA34:BF34"/>
    <mergeCell ref="BG34:BK34"/>
    <mergeCell ref="BL34:BQ34"/>
    <mergeCell ref="BR34:BW34"/>
    <mergeCell ref="BX34:CD34"/>
    <mergeCell ref="CE34:CK34"/>
    <mergeCell ref="BX35:CD35"/>
    <mergeCell ref="CE35:CK35"/>
    <mergeCell ref="BR35:BW35"/>
    <mergeCell ref="BA35:BF35"/>
    <mergeCell ref="BG35:BK35"/>
    <mergeCell ref="BL35:BQ35"/>
  </mergeCells>
  <printOptions horizontalCentered="1" verticalCentered="1"/>
  <pageMargins left="0" right="0" top="0" bottom="0" header="0" footer="0"/>
  <pageSetup scale="89" orientation="landscape" r:id="rId1"/>
  <colBreaks count="1" manualBreakCount="1">
    <brk id="96" min="1" max="48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38">
    <tabColor rgb="FFCFDDED"/>
  </sheetPr>
  <dimension ref="B1:ER52"/>
  <sheetViews>
    <sheetView showGridLines="0" workbookViewId="0">
      <selection activeCell="AW26" sqref="AW26:AZ26"/>
    </sheetView>
  </sheetViews>
  <sheetFormatPr baseColWidth="10" defaultRowHeight="12.75" x14ac:dyDescent="0.2"/>
  <cols>
    <col min="1" max="1" width="1.5703125" customWidth="1"/>
    <col min="2" max="8" width="1.5703125" style="27" customWidth="1"/>
    <col min="9" max="9" width="2" style="27" customWidth="1"/>
    <col min="10" max="56" width="1.5703125" style="27" customWidth="1"/>
    <col min="57" max="57" width="1.85546875" style="27" customWidth="1"/>
    <col min="58" max="58" width="2" style="27" customWidth="1"/>
    <col min="59" max="96" width="1.5703125" style="27" customWidth="1"/>
    <col min="97" max="142" width="1.5703125" style="27" hidden="1" customWidth="1"/>
    <col min="143" max="143" width="11.42578125" style="27" hidden="1" customWidth="1"/>
    <col min="144" max="148" width="11.42578125" hidden="1" customWidth="1"/>
  </cols>
  <sheetData>
    <row r="1" spans="2:143" s="27" customFormat="1" ht="6.75" customHeight="1" x14ac:dyDescent="0.2"/>
    <row r="2" spans="2:143" s="27" customFormat="1" ht="5.25" customHeight="1" x14ac:dyDescent="0.2">
      <c r="B2" s="763"/>
      <c r="C2" s="764"/>
      <c r="D2" s="764"/>
      <c r="E2" s="764"/>
      <c r="F2" s="1927" t="s">
        <v>300</v>
      </c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1928"/>
      <c r="Y2" s="1928"/>
      <c r="Z2" s="1928"/>
      <c r="AA2" s="1928"/>
      <c r="AB2" s="1928"/>
      <c r="AC2" s="1928"/>
      <c r="AD2" s="1928"/>
      <c r="AE2" s="1928"/>
      <c r="AF2" s="1928"/>
      <c r="AG2" s="1928"/>
      <c r="AH2" s="1928"/>
      <c r="AI2" s="1928"/>
      <c r="AJ2" s="1928"/>
      <c r="AK2" s="1928"/>
      <c r="AL2" s="1928"/>
      <c r="AM2" s="1928"/>
      <c r="AN2" s="1928"/>
      <c r="AO2" s="1928"/>
      <c r="AP2" s="1928"/>
      <c r="AQ2" s="1928"/>
      <c r="AR2" s="1928"/>
      <c r="AS2" s="1928"/>
      <c r="AT2" s="1928"/>
      <c r="AU2" s="1928"/>
      <c r="AV2" s="1928"/>
      <c r="AW2" s="1928"/>
      <c r="AX2" s="1928"/>
      <c r="AY2" s="1928"/>
      <c r="AZ2" s="1928"/>
      <c r="BA2" s="1928"/>
      <c r="BB2" s="1928"/>
      <c r="BC2" s="1928"/>
      <c r="BD2" s="1928"/>
      <c r="BE2" s="1928"/>
      <c r="BF2" s="1928"/>
      <c r="BG2" s="1928"/>
      <c r="BH2" s="1928"/>
      <c r="BI2" s="1928"/>
      <c r="BJ2" s="1928"/>
      <c r="BK2" s="1928"/>
      <c r="BL2" s="1928"/>
      <c r="BM2" s="1928"/>
      <c r="BN2" s="1928"/>
      <c r="BO2" s="1928"/>
      <c r="BP2" s="1928"/>
      <c r="BQ2" s="1928"/>
      <c r="BR2" s="1928"/>
      <c r="BS2" s="1928"/>
      <c r="BT2" s="1928"/>
      <c r="BU2" s="1928"/>
      <c r="BV2" s="1931" t="s">
        <v>130</v>
      </c>
      <c r="BW2" s="1932"/>
      <c r="BX2" s="1932"/>
      <c r="BY2" s="1932"/>
      <c r="BZ2" s="1932"/>
      <c r="CA2" s="1932"/>
      <c r="CB2" s="1932"/>
      <c r="CC2" s="1932"/>
      <c r="CD2" s="1932"/>
      <c r="CE2" s="1932"/>
      <c r="CF2" s="1933"/>
      <c r="CG2" s="1910" t="s">
        <v>11</v>
      </c>
      <c r="CH2" s="1910"/>
      <c r="CI2" s="1910"/>
      <c r="CJ2" s="1910"/>
      <c r="CK2" s="1910"/>
      <c r="CL2" s="1910"/>
      <c r="CM2" s="1910"/>
      <c r="CN2" s="1910"/>
      <c r="CO2" s="1910"/>
      <c r="CP2" s="1910"/>
      <c r="CQ2" s="1910"/>
      <c r="CR2" s="1911"/>
    </row>
    <row r="3" spans="2:143" s="27" customFormat="1" ht="12.75" customHeight="1" x14ac:dyDescent="0.2">
      <c r="B3" s="765"/>
      <c r="C3" s="38"/>
      <c r="D3" s="38"/>
      <c r="E3" s="38"/>
      <c r="F3" s="1929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0"/>
      <c r="AJ3" s="1930"/>
      <c r="AK3" s="1930"/>
      <c r="AL3" s="1930"/>
      <c r="AM3" s="1930"/>
      <c r="AN3" s="1930"/>
      <c r="AO3" s="1930"/>
      <c r="AP3" s="1930"/>
      <c r="AQ3" s="1930"/>
      <c r="AR3" s="1930"/>
      <c r="AS3" s="1930"/>
      <c r="AT3" s="1930"/>
      <c r="AU3" s="1930"/>
      <c r="AV3" s="1930"/>
      <c r="AW3" s="1930"/>
      <c r="AX3" s="1930"/>
      <c r="AY3" s="1930"/>
      <c r="AZ3" s="1930"/>
      <c r="BA3" s="1930"/>
      <c r="BB3" s="1930"/>
      <c r="BC3" s="1930"/>
      <c r="BD3" s="1930"/>
      <c r="BE3" s="1930"/>
      <c r="BF3" s="1930"/>
      <c r="BG3" s="1930"/>
      <c r="BH3" s="1930"/>
      <c r="BI3" s="1930"/>
      <c r="BJ3" s="1930"/>
      <c r="BK3" s="1930"/>
      <c r="BL3" s="1930"/>
      <c r="BM3" s="1930"/>
      <c r="BN3" s="1930"/>
      <c r="BO3" s="1930"/>
      <c r="BP3" s="1930"/>
      <c r="BQ3" s="1930"/>
      <c r="BR3" s="1930"/>
      <c r="BS3" s="1930"/>
      <c r="BT3" s="1930"/>
      <c r="BU3" s="1930"/>
      <c r="BV3" s="1934"/>
      <c r="BW3" s="1935"/>
      <c r="BX3" s="1935"/>
      <c r="BY3" s="1935"/>
      <c r="BZ3" s="1935"/>
      <c r="CA3" s="1935"/>
      <c r="CB3" s="1935"/>
      <c r="CC3" s="1935"/>
      <c r="CD3" s="1935"/>
      <c r="CE3" s="1935"/>
      <c r="CF3" s="1936"/>
      <c r="CG3" s="1912"/>
      <c r="CH3" s="1912"/>
      <c r="CI3" s="1912"/>
      <c r="CJ3" s="1912"/>
      <c r="CK3" s="1912"/>
      <c r="CL3" s="1912"/>
      <c r="CM3" s="1912"/>
      <c r="CN3" s="1912"/>
      <c r="CO3" s="1912"/>
      <c r="CP3" s="1912"/>
      <c r="CQ3" s="1912"/>
      <c r="CR3" s="1913"/>
    </row>
    <row r="4" spans="2:143" s="27" customFormat="1" ht="12" customHeight="1" x14ac:dyDescent="0.2">
      <c r="B4" s="765"/>
      <c r="C4" s="38"/>
      <c r="D4" s="38"/>
      <c r="E4" s="38"/>
      <c r="F4" s="1937" t="s">
        <v>288</v>
      </c>
      <c r="G4" s="1938"/>
      <c r="H4" s="1938"/>
      <c r="I4" s="1938"/>
      <c r="J4" s="1938"/>
      <c r="K4" s="1938"/>
      <c r="L4" s="1938"/>
      <c r="M4" s="1938"/>
      <c r="N4" s="1938"/>
      <c r="O4" s="1938"/>
      <c r="P4" s="1938"/>
      <c r="Q4" s="1938"/>
      <c r="R4" s="1938"/>
      <c r="S4" s="1938"/>
      <c r="T4" s="1938"/>
      <c r="U4" s="1938"/>
      <c r="V4" s="1938"/>
      <c r="W4" s="1938"/>
      <c r="X4" s="1938"/>
      <c r="Y4" s="1938"/>
      <c r="Z4" s="1938"/>
      <c r="AA4" s="1938"/>
      <c r="AB4" s="1938"/>
      <c r="AC4" s="1938"/>
      <c r="AD4" s="1938"/>
      <c r="AE4" s="1938"/>
      <c r="AF4" s="1938"/>
      <c r="AG4" s="1938"/>
      <c r="AH4" s="1938"/>
      <c r="AI4" s="1938"/>
      <c r="AJ4" s="1938"/>
      <c r="AK4" s="1938"/>
      <c r="AL4" s="1938"/>
      <c r="AM4" s="1938"/>
      <c r="AN4" s="1938"/>
      <c r="AO4" s="1938"/>
      <c r="AP4" s="1938"/>
      <c r="AQ4" s="1938"/>
      <c r="AR4" s="1938"/>
      <c r="AS4" s="1938"/>
      <c r="AT4" s="1938"/>
      <c r="AU4" s="1938"/>
      <c r="AV4" s="1938"/>
      <c r="AW4" s="1938"/>
      <c r="AX4" s="1938"/>
      <c r="AY4" s="1938"/>
      <c r="AZ4" s="1938"/>
      <c r="BA4" s="1938"/>
      <c r="BB4" s="1938"/>
      <c r="BC4" s="1938"/>
      <c r="BD4" s="1938"/>
      <c r="BE4" s="1938"/>
      <c r="BF4" s="1938"/>
      <c r="BG4" s="1938"/>
      <c r="BH4" s="1938"/>
      <c r="BI4" s="1938"/>
      <c r="BJ4" s="1938"/>
      <c r="BK4" s="1938"/>
      <c r="BL4" s="1938"/>
      <c r="BM4" s="1938"/>
      <c r="BN4" s="1938"/>
      <c r="BO4" s="1938"/>
      <c r="BP4" s="1938"/>
      <c r="BQ4" s="1938"/>
      <c r="BR4" s="1938"/>
      <c r="BS4" s="1938"/>
      <c r="BT4" s="1938"/>
      <c r="BU4" s="1938"/>
      <c r="BV4" s="1941" t="s">
        <v>72</v>
      </c>
      <c r="BW4" s="1942"/>
      <c r="BX4" s="1942"/>
      <c r="BY4" s="1942"/>
      <c r="BZ4" s="1942"/>
      <c r="CA4" s="1942"/>
      <c r="CB4" s="1942"/>
      <c r="CC4" s="1942"/>
      <c r="CD4" s="1942"/>
      <c r="CE4" s="1942"/>
      <c r="CF4" s="1943"/>
      <c r="CG4" s="1914" t="s">
        <v>72</v>
      </c>
      <c r="CH4" s="1914"/>
      <c r="CI4" s="1914"/>
      <c r="CJ4" s="1914"/>
      <c r="CK4" s="1914"/>
      <c r="CL4" s="1914"/>
      <c r="CM4" s="1914"/>
      <c r="CN4" s="1914"/>
      <c r="CO4" s="1914"/>
      <c r="CP4" s="1914"/>
      <c r="CQ4" s="1914"/>
      <c r="CR4" s="1915"/>
    </row>
    <row r="5" spans="2:143" s="27" customFormat="1" ht="14.25" x14ac:dyDescent="0.2">
      <c r="B5" s="766"/>
      <c r="C5" s="767"/>
      <c r="D5" s="767"/>
      <c r="E5" s="767"/>
      <c r="F5" s="1939"/>
      <c r="G5" s="1940"/>
      <c r="H5" s="1940"/>
      <c r="I5" s="1940"/>
      <c r="J5" s="1940"/>
      <c r="K5" s="1940"/>
      <c r="L5" s="1940"/>
      <c r="M5" s="1940"/>
      <c r="N5" s="1940"/>
      <c r="O5" s="1940"/>
      <c r="P5" s="1940"/>
      <c r="Q5" s="1940"/>
      <c r="R5" s="1940"/>
      <c r="S5" s="1940"/>
      <c r="T5" s="1940"/>
      <c r="U5" s="1940"/>
      <c r="V5" s="1940"/>
      <c r="W5" s="1940"/>
      <c r="X5" s="1940"/>
      <c r="Y5" s="1940"/>
      <c r="Z5" s="1940"/>
      <c r="AA5" s="1940"/>
      <c r="AB5" s="1940"/>
      <c r="AC5" s="1940"/>
      <c r="AD5" s="1940"/>
      <c r="AE5" s="1940"/>
      <c r="AF5" s="1940"/>
      <c r="AG5" s="1940"/>
      <c r="AH5" s="1940"/>
      <c r="AI5" s="1940"/>
      <c r="AJ5" s="1940"/>
      <c r="AK5" s="1940"/>
      <c r="AL5" s="1940"/>
      <c r="AM5" s="1940"/>
      <c r="AN5" s="1940"/>
      <c r="AO5" s="1940"/>
      <c r="AP5" s="1940"/>
      <c r="AQ5" s="1940"/>
      <c r="AR5" s="1940"/>
      <c r="AS5" s="1940"/>
      <c r="AT5" s="1940"/>
      <c r="AU5" s="1940"/>
      <c r="AV5" s="1940"/>
      <c r="AW5" s="1940"/>
      <c r="AX5" s="1940"/>
      <c r="AY5" s="1940"/>
      <c r="AZ5" s="1940"/>
      <c r="BA5" s="1940"/>
      <c r="BB5" s="1940"/>
      <c r="BC5" s="1940"/>
      <c r="BD5" s="1940"/>
      <c r="BE5" s="1940"/>
      <c r="BF5" s="1940"/>
      <c r="BG5" s="1940"/>
      <c r="BH5" s="1940"/>
      <c r="BI5" s="1940"/>
      <c r="BJ5" s="1940"/>
      <c r="BK5" s="1940"/>
      <c r="BL5" s="1940"/>
      <c r="BM5" s="1940"/>
      <c r="BN5" s="1940"/>
      <c r="BO5" s="1940"/>
      <c r="BP5" s="1940"/>
      <c r="BQ5" s="1940"/>
      <c r="BR5" s="1940"/>
      <c r="BS5" s="1940"/>
      <c r="BT5" s="1940"/>
      <c r="BU5" s="1940"/>
      <c r="BV5" s="1944" t="str">
        <f>IF('INGRESO DE DATOS'!O223&lt;&gt;"",'INGRESO DE DATOS'!O223,"")</f>
        <v/>
      </c>
      <c r="BW5" s="1945"/>
      <c r="BX5" s="1945"/>
      <c r="BY5" s="1945"/>
      <c r="BZ5" s="1945"/>
      <c r="CA5" s="1945"/>
      <c r="CB5" s="1945"/>
      <c r="CC5" s="1945"/>
      <c r="CD5" s="1945"/>
      <c r="CE5" s="1945"/>
      <c r="CF5" s="1946"/>
      <c r="CG5" s="1916" t="str">
        <f>IF('INGRESO DE DATOS'!O224&lt;&gt;"",'INGRESO DE DATOS'!O224,"")</f>
        <v/>
      </c>
      <c r="CH5" s="1916"/>
      <c r="CI5" s="1916"/>
      <c r="CJ5" s="1916"/>
      <c r="CK5" s="1916"/>
      <c r="CL5" s="1916"/>
      <c r="CM5" s="1916"/>
      <c r="CN5" s="1916"/>
      <c r="CO5" s="1916"/>
      <c r="CP5" s="1916"/>
      <c r="CQ5" s="1916"/>
      <c r="CR5" s="1917"/>
    </row>
    <row r="6" spans="2:143" s="27" customFormat="1" ht="5.25" customHeight="1" x14ac:dyDescent="0.2">
      <c r="B6" s="763"/>
      <c r="C6" s="764"/>
      <c r="D6" s="764"/>
      <c r="E6" s="764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69"/>
      <c r="AX6" s="769"/>
      <c r="AY6" s="769"/>
      <c r="AZ6" s="769"/>
      <c r="BA6" s="769"/>
      <c r="BB6" s="769"/>
      <c r="BC6" s="769"/>
      <c r="BD6" s="769"/>
      <c r="BE6" s="769"/>
      <c r="BF6" s="769"/>
      <c r="BG6" s="769"/>
      <c r="BH6" s="769"/>
      <c r="BI6" s="769"/>
      <c r="BJ6" s="769"/>
      <c r="BK6" s="769"/>
      <c r="BL6" s="769"/>
      <c r="BM6" s="769"/>
      <c r="BN6" s="769"/>
      <c r="BO6" s="769"/>
      <c r="BP6" s="769"/>
      <c r="BQ6" s="769"/>
      <c r="BR6" s="769"/>
      <c r="BS6" s="769"/>
      <c r="BT6" s="769"/>
      <c r="BU6" s="769"/>
      <c r="BV6" s="770"/>
      <c r="BW6" s="770"/>
      <c r="BX6" s="770"/>
      <c r="BY6" s="770"/>
      <c r="BZ6" s="770"/>
      <c r="CA6" s="770"/>
      <c r="CB6" s="770"/>
      <c r="CC6" s="85"/>
      <c r="CD6" s="85"/>
      <c r="CE6" s="85"/>
      <c r="CF6" s="85"/>
      <c r="CG6" s="771"/>
      <c r="CH6" s="771"/>
      <c r="CI6" s="771"/>
      <c r="CJ6" s="771"/>
      <c r="CK6" s="771"/>
      <c r="CL6" s="771"/>
      <c r="CM6" s="771"/>
      <c r="CN6" s="771"/>
      <c r="CO6" s="771"/>
      <c r="CP6" s="771"/>
      <c r="CQ6" s="771"/>
      <c r="CR6" s="772"/>
    </row>
    <row r="7" spans="2:143" s="27" customFormat="1" x14ac:dyDescent="0.2">
      <c r="B7" s="765"/>
      <c r="C7" s="773" t="s">
        <v>29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773"/>
      <c r="O7" s="1918" t="s">
        <v>30</v>
      </c>
      <c r="P7" s="1918"/>
      <c r="Q7" s="1918"/>
      <c r="R7" s="1919"/>
      <c r="S7" s="1920"/>
      <c r="T7" s="1921"/>
      <c r="U7" s="1922" t="s">
        <v>31</v>
      </c>
      <c r="V7" s="1923"/>
      <c r="W7" s="1923"/>
      <c r="X7" s="1923"/>
      <c r="Y7" s="1923"/>
      <c r="Z7" s="1923"/>
      <c r="AA7" s="1923"/>
      <c r="AB7" s="1923"/>
      <c r="AC7" s="1923"/>
      <c r="AD7" s="1924"/>
      <c r="AE7" s="1925"/>
      <c r="AF7" s="1926"/>
      <c r="AG7" s="1922" t="s">
        <v>32</v>
      </c>
      <c r="AH7" s="1923"/>
      <c r="AI7" s="1923"/>
      <c r="AJ7" s="1923"/>
      <c r="AK7" s="1923"/>
      <c r="AL7" s="1923"/>
      <c r="AM7" s="1923"/>
      <c r="AN7" s="1923"/>
      <c r="AO7" s="1923"/>
      <c r="AP7" s="1924"/>
      <c r="AQ7" s="1920"/>
      <c r="AR7" s="1921"/>
      <c r="AS7" s="1922" t="s">
        <v>33</v>
      </c>
      <c r="AT7" s="1923"/>
      <c r="AU7" s="1923"/>
      <c r="AV7" s="1923"/>
      <c r="AW7" s="1923"/>
      <c r="AX7" s="1924"/>
      <c r="AY7" s="1920" t="s">
        <v>97</v>
      </c>
      <c r="AZ7" s="1921"/>
      <c r="BA7" s="1922" t="s">
        <v>34</v>
      </c>
      <c r="BB7" s="1923"/>
      <c r="BC7" s="1923"/>
      <c r="BD7" s="1923"/>
      <c r="BE7" s="1923"/>
      <c r="BF7" s="1923"/>
      <c r="BG7" s="1923"/>
      <c r="BH7" s="1923"/>
      <c r="BI7" s="1923"/>
      <c r="BJ7" s="1923"/>
      <c r="BK7" s="1923"/>
      <c r="BL7" s="1923"/>
      <c r="BM7" s="1923"/>
      <c r="BN7" s="1923"/>
      <c r="BO7" s="1924"/>
      <c r="BP7" s="1920"/>
      <c r="BQ7" s="1921"/>
      <c r="BR7" s="1922" t="s">
        <v>35</v>
      </c>
      <c r="BS7" s="1923"/>
      <c r="BT7" s="1923"/>
      <c r="BU7" s="1923"/>
      <c r="BV7" s="1923"/>
      <c r="BW7" s="1923"/>
      <c r="BX7" s="1924"/>
      <c r="BY7" s="1920"/>
      <c r="BZ7" s="1921"/>
      <c r="CA7" s="1922" t="s">
        <v>36</v>
      </c>
      <c r="CB7" s="1923"/>
      <c r="CC7" s="1923"/>
      <c r="CD7" s="1923"/>
      <c r="CE7" s="1923"/>
      <c r="CF7" s="1924"/>
      <c r="CG7" s="1925"/>
      <c r="CH7" s="1926"/>
      <c r="CI7" s="1922" t="s">
        <v>37</v>
      </c>
      <c r="CJ7" s="1923"/>
      <c r="CK7" s="1923"/>
      <c r="CL7" s="1923"/>
      <c r="CM7" s="1923"/>
      <c r="CN7" s="1924"/>
      <c r="CO7" s="1920" t="s">
        <v>97</v>
      </c>
      <c r="CP7" s="1921"/>
      <c r="CQ7" s="38"/>
      <c r="CR7" s="107"/>
    </row>
    <row r="8" spans="2:143" s="27" customFormat="1" ht="8.25" customHeight="1" x14ac:dyDescent="0.2">
      <c r="B8" s="76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3"/>
      <c r="AB8" s="38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38"/>
      <c r="AQ8" s="773"/>
      <c r="AR8" s="773"/>
      <c r="AS8" s="773"/>
      <c r="AT8" s="38"/>
      <c r="AU8" s="38"/>
      <c r="AV8" s="773"/>
      <c r="AW8" s="773"/>
      <c r="AX8" s="773"/>
      <c r="AY8" s="773"/>
      <c r="AZ8" s="773"/>
      <c r="BA8" s="773"/>
      <c r="BB8" s="773"/>
      <c r="BC8" s="38"/>
      <c r="BD8" s="773"/>
      <c r="BE8" s="773"/>
      <c r="BF8" s="773"/>
      <c r="BG8" s="773"/>
      <c r="BH8" s="773"/>
      <c r="BI8" s="773"/>
      <c r="BJ8" s="773"/>
      <c r="BK8" s="773"/>
      <c r="BL8" s="38"/>
      <c r="BM8" s="38"/>
      <c r="BN8" s="773"/>
      <c r="BO8" s="773"/>
      <c r="BP8" s="773"/>
      <c r="BQ8" s="773"/>
      <c r="BR8" s="773"/>
      <c r="BS8" s="773"/>
      <c r="BT8" s="773"/>
      <c r="BU8" s="773"/>
      <c r="BV8" s="773"/>
      <c r="BW8" s="773"/>
      <c r="BX8" s="773"/>
      <c r="BY8" s="773"/>
      <c r="BZ8" s="773"/>
      <c r="CA8" s="773"/>
      <c r="CB8" s="773"/>
      <c r="CC8" s="773"/>
      <c r="CD8" s="773"/>
      <c r="CE8" s="773"/>
      <c r="CF8" s="773"/>
      <c r="CG8" s="773"/>
      <c r="CH8" s="773"/>
      <c r="CI8" s="773"/>
      <c r="CJ8" s="773"/>
      <c r="CK8" s="773"/>
      <c r="CL8" s="773"/>
      <c r="CM8" s="773"/>
      <c r="CN8" s="773"/>
      <c r="CO8" s="773"/>
      <c r="CP8" s="773"/>
      <c r="CQ8" s="38"/>
      <c r="CR8" s="107"/>
    </row>
    <row r="9" spans="2:143" s="774" customFormat="1" x14ac:dyDescent="0.2">
      <c r="B9" s="775"/>
      <c r="D9" s="773" t="s">
        <v>78</v>
      </c>
      <c r="E9" s="776"/>
      <c r="F9" s="1947"/>
      <c r="G9" s="1948"/>
      <c r="H9" s="776"/>
      <c r="I9" s="776"/>
      <c r="J9" s="773" t="s">
        <v>79</v>
      </c>
      <c r="K9" s="776"/>
      <c r="L9" s="1925"/>
      <c r="M9" s="1926"/>
      <c r="Q9" s="773" t="s">
        <v>38</v>
      </c>
      <c r="R9" s="773"/>
      <c r="S9" s="1947"/>
      <c r="T9" s="1948"/>
      <c r="U9" s="777"/>
      <c r="W9" s="777" t="s">
        <v>39</v>
      </c>
      <c r="X9" s="773"/>
      <c r="Y9" s="1920"/>
      <c r="Z9" s="1921"/>
      <c r="AB9" s="777"/>
      <c r="AC9" s="777" t="s">
        <v>40</v>
      </c>
      <c r="AD9" s="773"/>
      <c r="AE9" s="1947"/>
      <c r="AF9" s="1948"/>
      <c r="AL9" s="773" t="s">
        <v>41</v>
      </c>
      <c r="AM9" s="773"/>
      <c r="AN9" s="1925"/>
      <c r="AO9" s="1926"/>
      <c r="AT9" s="777" t="s">
        <v>42</v>
      </c>
      <c r="AU9" s="773"/>
      <c r="AV9" s="1947"/>
      <c r="AW9" s="1948"/>
      <c r="BB9" s="773" t="s">
        <v>43</v>
      </c>
      <c r="BC9" s="773"/>
      <c r="BD9" s="1947"/>
      <c r="BE9" s="1948"/>
      <c r="BH9" s="773" t="s">
        <v>301</v>
      </c>
      <c r="BI9" s="773"/>
      <c r="BJ9" s="1947" t="s">
        <v>97</v>
      </c>
      <c r="BK9" s="1948"/>
      <c r="BO9" s="773" t="s">
        <v>302</v>
      </c>
      <c r="BP9" s="773"/>
      <c r="BQ9" s="1947"/>
      <c r="BR9" s="1948"/>
      <c r="BS9" s="777"/>
      <c r="BU9" s="777" t="s">
        <v>44</v>
      </c>
      <c r="BV9" s="773"/>
      <c r="BW9" s="1947"/>
      <c r="BX9" s="1948"/>
      <c r="BY9" s="777"/>
      <c r="BZ9" s="777"/>
      <c r="CA9" s="777"/>
      <c r="CB9" s="777"/>
      <c r="CC9" s="777"/>
      <c r="CD9" s="773" t="s">
        <v>45</v>
      </c>
      <c r="CE9" s="773"/>
      <c r="CF9" s="1947"/>
      <c r="CG9" s="1948"/>
      <c r="CH9" s="777"/>
      <c r="CI9" s="777"/>
      <c r="CJ9" s="777"/>
      <c r="CK9" s="777"/>
      <c r="CL9" s="777"/>
      <c r="CM9" s="773" t="s">
        <v>46</v>
      </c>
      <c r="CN9" s="773"/>
      <c r="CO9" s="1925"/>
      <c r="CP9" s="1926"/>
      <c r="CR9" s="778"/>
    </row>
    <row r="10" spans="2:143" s="27" customFormat="1" ht="6" customHeight="1" x14ac:dyDescent="0.2">
      <c r="B10" s="765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773"/>
      <c r="N10" s="773"/>
      <c r="O10" s="773"/>
      <c r="P10" s="773"/>
      <c r="Q10" s="773"/>
      <c r="R10" s="773"/>
      <c r="S10" s="773"/>
      <c r="T10" s="773"/>
      <c r="U10" s="773"/>
      <c r="V10" s="773"/>
      <c r="W10" s="773"/>
      <c r="X10" s="773"/>
      <c r="Y10" s="773"/>
      <c r="Z10" s="773"/>
      <c r="AA10" s="773"/>
      <c r="AB10" s="773"/>
      <c r="AC10" s="773"/>
      <c r="AD10" s="773"/>
      <c r="AE10" s="773"/>
      <c r="AF10" s="773"/>
      <c r="AG10" s="773"/>
      <c r="AH10" s="773"/>
      <c r="AI10" s="773"/>
      <c r="AJ10" s="773"/>
      <c r="AK10" s="773"/>
      <c r="AL10" s="773"/>
      <c r="AM10" s="773"/>
      <c r="AN10" s="773"/>
      <c r="AO10" s="773"/>
      <c r="AP10" s="773"/>
      <c r="AQ10" s="773"/>
      <c r="AR10" s="773"/>
      <c r="AS10" s="779"/>
      <c r="AT10" s="773"/>
      <c r="AU10" s="773"/>
      <c r="AV10" s="773"/>
      <c r="AW10" s="773"/>
      <c r="AX10" s="773"/>
      <c r="AY10" s="773"/>
      <c r="AZ10" s="773"/>
      <c r="BA10" s="773"/>
      <c r="BB10" s="773"/>
      <c r="BC10" s="773"/>
      <c r="BD10" s="773"/>
      <c r="BE10" s="773"/>
      <c r="BF10" s="773"/>
      <c r="BG10" s="773"/>
      <c r="BH10" s="773"/>
      <c r="BI10" s="773"/>
      <c r="BJ10" s="773"/>
      <c r="BK10" s="773"/>
      <c r="BL10" s="773"/>
      <c r="BM10" s="773"/>
      <c r="BN10" s="773"/>
      <c r="BO10" s="773"/>
      <c r="BP10" s="773"/>
      <c r="BQ10" s="773"/>
      <c r="BR10" s="773"/>
      <c r="BS10" s="773"/>
      <c r="BT10" s="773"/>
      <c r="BU10" s="773"/>
      <c r="BV10" s="773"/>
      <c r="BW10" s="773"/>
      <c r="BX10" s="773"/>
      <c r="BY10" s="773"/>
      <c r="BZ10" s="773"/>
      <c r="CA10" s="773"/>
      <c r="CB10" s="773"/>
      <c r="CC10" s="773"/>
      <c r="CD10" s="773"/>
      <c r="CE10" s="773"/>
      <c r="CF10" s="773"/>
      <c r="CG10" s="773"/>
      <c r="CH10" s="773"/>
      <c r="CI10" s="773"/>
      <c r="CJ10" s="773"/>
      <c r="CK10" s="773"/>
      <c r="CL10" s="773"/>
      <c r="CM10" s="773"/>
      <c r="CN10" s="773"/>
      <c r="CO10" s="773"/>
      <c r="CP10" s="773"/>
      <c r="CQ10" s="38"/>
      <c r="CR10" s="107"/>
    </row>
    <row r="11" spans="2:143" s="777" customFormat="1" ht="17.25" customHeight="1" x14ac:dyDescent="0.2">
      <c r="B11" s="1960" t="s">
        <v>47</v>
      </c>
      <c r="C11" s="1961"/>
      <c r="D11" s="1961"/>
      <c r="E11" s="1961"/>
      <c r="F11" s="1961" t="s">
        <v>48</v>
      </c>
      <c r="G11" s="1961"/>
      <c r="H11" s="1961"/>
      <c r="I11" s="1961"/>
      <c r="J11" s="1961"/>
      <c r="K11" s="1961"/>
      <c r="L11" s="1966" t="s">
        <v>5</v>
      </c>
      <c r="M11" s="1966"/>
      <c r="N11" s="1966"/>
      <c r="O11" s="1966"/>
      <c r="P11" s="1966"/>
      <c r="Q11" s="1966" t="s">
        <v>49</v>
      </c>
      <c r="R11" s="1966"/>
      <c r="S11" s="1966"/>
      <c r="T11" s="1966"/>
      <c r="U11" s="1966"/>
      <c r="V11" s="1966"/>
      <c r="W11" s="1969" t="s">
        <v>89</v>
      </c>
      <c r="X11" s="1970"/>
      <c r="Y11" s="1970"/>
      <c r="Z11" s="1970"/>
      <c r="AA11" s="1970"/>
      <c r="AB11" s="1971"/>
      <c r="AC11" s="1969" t="s">
        <v>53</v>
      </c>
      <c r="AD11" s="1970"/>
      <c r="AE11" s="1970"/>
      <c r="AF11" s="1970"/>
      <c r="AG11" s="1970"/>
      <c r="AH11" s="1970"/>
      <c r="AI11" s="1971"/>
      <c r="AJ11" s="1955" t="s">
        <v>92</v>
      </c>
      <c r="AK11" s="1956"/>
      <c r="AL11" s="1956"/>
      <c r="AM11" s="1956"/>
      <c r="AN11" s="1956"/>
      <c r="AO11" s="1956"/>
      <c r="AP11" s="1957"/>
      <c r="AQ11" s="1958" t="s">
        <v>50</v>
      </c>
      <c r="AR11" s="1958"/>
      <c r="AS11" s="1958"/>
      <c r="AT11" s="1958"/>
      <c r="AU11" s="1958"/>
      <c r="AV11" s="1959"/>
      <c r="AW11" s="1960" t="s">
        <v>47</v>
      </c>
      <c r="AX11" s="1961"/>
      <c r="AY11" s="1961"/>
      <c r="AZ11" s="1961"/>
      <c r="BA11" s="1961" t="s">
        <v>48</v>
      </c>
      <c r="BB11" s="1961"/>
      <c r="BC11" s="1961"/>
      <c r="BD11" s="1961"/>
      <c r="BE11" s="1961"/>
      <c r="BF11" s="1961"/>
      <c r="BG11" s="1966" t="s">
        <v>5</v>
      </c>
      <c r="BH11" s="1966"/>
      <c r="BI11" s="1966"/>
      <c r="BJ11" s="1966"/>
      <c r="BK11" s="1966"/>
      <c r="BL11" s="1966" t="s">
        <v>49</v>
      </c>
      <c r="BM11" s="1966"/>
      <c r="BN11" s="1966"/>
      <c r="BO11" s="1966"/>
      <c r="BP11" s="1966"/>
      <c r="BQ11" s="1966"/>
      <c r="BR11" s="1969" t="s">
        <v>89</v>
      </c>
      <c r="BS11" s="1970"/>
      <c r="BT11" s="1970"/>
      <c r="BU11" s="1970"/>
      <c r="BV11" s="1970"/>
      <c r="BW11" s="1971"/>
      <c r="BX11" s="1969" t="s">
        <v>53</v>
      </c>
      <c r="BY11" s="1970"/>
      <c r="BZ11" s="1970"/>
      <c r="CA11" s="1970"/>
      <c r="CB11" s="1970"/>
      <c r="CC11" s="1970"/>
      <c r="CD11" s="1971"/>
      <c r="CE11" s="1955" t="s">
        <v>92</v>
      </c>
      <c r="CF11" s="1956"/>
      <c r="CG11" s="1956"/>
      <c r="CH11" s="1956"/>
      <c r="CI11" s="1956"/>
      <c r="CJ11" s="1956"/>
      <c r="CK11" s="1957"/>
      <c r="CL11" s="1949" t="s">
        <v>50</v>
      </c>
      <c r="CM11" s="1950"/>
      <c r="CN11" s="1950"/>
      <c r="CO11" s="1950"/>
      <c r="CP11" s="1950"/>
      <c r="CQ11" s="1950"/>
      <c r="CR11" s="1951"/>
      <c r="CS11" s="780"/>
      <c r="CT11" s="780"/>
      <c r="CU11" s="780"/>
      <c r="CV11" s="780"/>
      <c r="CW11" s="780"/>
      <c r="CX11" s="780"/>
      <c r="CY11" s="780"/>
      <c r="CZ11" s="780"/>
      <c r="DA11" s="780"/>
      <c r="DB11" s="780"/>
      <c r="DC11" s="780"/>
      <c r="DD11" s="780"/>
      <c r="DE11" s="780"/>
      <c r="DF11" s="780"/>
      <c r="DG11" s="780"/>
      <c r="DH11" s="78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</row>
    <row r="12" spans="2:143" s="27" customFormat="1" ht="12.75" customHeight="1" x14ac:dyDescent="0.2">
      <c r="B12" s="1962"/>
      <c r="C12" s="1963"/>
      <c r="D12" s="1963"/>
      <c r="E12" s="1963"/>
      <c r="F12" s="1963"/>
      <c r="G12" s="1963"/>
      <c r="H12" s="1963"/>
      <c r="I12" s="1963"/>
      <c r="J12" s="1963"/>
      <c r="K12" s="1963"/>
      <c r="L12" s="1967"/>
      <c r="M12" s="1967"/>
      <c r="N12" s="1967"/>
      <c r="O12" s="1967"/>
      <c r="P12" s="1967"/>
      <c r="Q12" s="1967"/>
      <c r="R12" s="1967"/>
      <c r="S12" s="1967"/>
      <c r="T12" s="1967"/>
      <c r="U12" s="1967"/>
      <c r="V12" s="1967"/>
      <c r="W12" s="781"/>
      <c r="X12" s="1952" t="s">
        <v>341</v>
      </c>
      <c r="Y12" s="1952"/>
      <c r="Z12" s="1952"/>
      <c r="AA12" s="1952"/>
      <c r="AB12" s="782"/>
      <c r="AC12" s="781"/>
      <c r="AD12" s="1952"/>
      <c r="AE12" s="1952"/>
      <c r="AF12" s="1952"/>
      <c r="AG12" s="1952"/>
      <c r="AH12" s="1952"/>
      <c r="AI12" s="782"/>
      <c r="AJ12" s="781"/>
      <c r="AK12" s="1952" t="s">
        <v>341</v>
      </c>
      <c r="AL12" s="1952"/>
      <c r="AM12" s="1952"/>
      <c r="AN12" s="1952"/>
      <c r="AO12" s="1952"/>
      <c r="AP12" s="782"/>
      <c r="AQ12" s="783" t="s">
        <v>51</v>
      </c>
      <c r="AR12" s="784"/>
      <c r="AS12" s="785"/>
      <c r="AT12" s="1953" t="s">
        <v>91</v>
      </c>
      <c r="AU12" s="1953"/>
      <c r="AV12" s="1954"/>
      <c r="AW12" s="1962"/>
      <c r="AX12" s="1963"/>
      <c r="AY12" s="1963"/>
      <c r="AZ12" s="1963"/>
      <c r="BA12" s="1963"/>
      <c r="BB12" s="1963"/>
      <c r="BC12" s="1963"/>
      <c r="BD12" s="1963"/>
      <c r="BE12" s="1963"/>
      <c r="BF12" s="1963"/>
      <c r="BG12" s="1967"/>
      <c r="BH12" s="1967"/>
      <c r="BI12" s="1967"/>
      <c r="BJ12" s="1967"/>
      <c r="BK12" s="1967"/>
      <c r="BL12" s="1967"/>
      <c r="BM12" s="1967"/>
      <c r="BN12" s="1967"/>
      <c r="BO12" s="1967"/>
      <c r="BP12" s="1967"/>
      <c r="BQ12" s="1967"/>
      <c r="BR12" s="781"/>
      <c r="BS12" s="1952" t="s">
        <v>341</v>
      </c>
      <c r="BT12" s="1952"/>
      <c r="BU12" s="1952"/>
      <c r="BV12" s="1952"/>
      <c r="BW12" s="782"/>
      <c r="BX12" s="781"/>
      <c r="BY12" s="1952"/>
      <c r="BZ12" s="1952"/>
      <c r="CA12" s="1952"/>
      <c r="CB12" s="1952"/>
      <c r="CC12" s="1952"/>
      <c r="CD12" s="782"/>
      <c r="CE12" s="781"/>
      <c r="CF12" s="1952" t="s">
        <v>341</v>
      </c>
      <c r="CG12" s="1952"/>
      <c r="CH12" s="1952"/>
      <c r="CI12" s="1952"/>
      <c r="CJ12" s="1952"/>
      <c r="CK12" s="782"/>
      <c r="CL12" s="783" t="s">
        <v>51</v>
      </c>
      <c r="CM12" s="784"/>
      <c r="CN12" s="785"/>
      <c r="CO12" s="1894" t="s">
        <v>91</v>
      </c>
      <c r="CP12" s="1894"/>
      <c r="CQ12" s="1894"/>
      <c r="CR12" s="1895"/>
      <c r="CS12" s="780"/>
      <c r="CT12" s="780"/>
      <c r="CU12" s="780"/>
      <c r="CV12" s="780"/>
      <c r="CW12" s="780"/>
      <c r="CX12" s="780"/>
      <c r="CY12" s="780"/>
      <c r="CZ12" s="780"/>
      <c r="DA12" s="780"/>
      <c r="DB12" s="780"/>
      <c r="DC12" s="780"/>
      <c r="DD12" s="780"/>
      <c r="DE12" s="780"/>
      <c r="DF12" s="780"/>
      <c r="DG12" s="780"/>
      <c r="DH12" s="78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</row>
    <row r="13" spans="2:143" s="27" customFormat="1" ht="3" customHeight="1" thickBot="1" x14ac:dyDescent="0.25">
      <c r="B13" s="1964"/>
      <c r="C13" s="1965"/>
      <c r="D13" s="1965"/>
      <c r="E13" s="1965"/>
      <c r="F13" s="1965"/>
      <c r="G13" s="1965"/>
      <c r="H13" s="1965"/>
      <c r="I13" s="1965"/>
      <c r="J13" s="1965"/>
      <c r="K13" s="1965"/>
      <c r="L13" s="1968"/>
      <c r="M13" s="1968"/>
      <c r="N13" s="1968"/>
      <c r="O13" s="1968"/>
      <c r="P13" s="1968"/>
      <c r="Q13" s="1968"/>
      <c r="R13" s="1968"/>
      <c r="S13" s="1968"/>
      <c r="T13" s="1968"/>
      <c r="U13" s="1968"/>
      <c r="V13" s="1968"/>
      <c r="W13" s="786"/>
      <c r="X13" s="787"/>
      <c r="Y13" s="787"/>
      <c r="Z13" s="787"/>
      <c r="AA13" s="787"/>
      <c r="AB13" s="788"/>
      <c r="AC13" s="786"/>
      <c r="AD13" s="787"/>
      <c r="AE13" s="787"/>
      <c r="AF13" s="787"/>
      <c r="AG13" s="787"/>
      <c r="AH13" s="787"/>
      <c r="AI13" s="788"/>
      <c r="AJ13" s="786"/>
      <c r="AK13" s="787"/>
      <c r="AL13" s="787"/>
      <c r="AM13" s="787"/>
      <c r="AN13" s="787"/>
      <c r="AO13" s="787"/>
      <c r="AP13" s="788"/>
      <c r="AQ13" s="1896"/>
      <c r="AR13" s="1897"/>
      <c r="AS13" s="1897"/>
      <c r="AT13" s="1897"/>
      <c r="AU13" s="1897"/>
      <c r="AV13" s="1898"/>
      <c r="AW13" s="1964"/>
      <c r="AX13" s="1965"/>
      <c r="AY13" s="1965"/>
      <c r="AZ13" s="1965"/>
      <c r="BA13" s="1965"/>
      <c r="BB13" s="1965"/>
      <c r="BC13" s="1965"/>
      <c r="BD13" s="1965"/>
      <c r="BE13" s="1965"/>
      <c r="BF13" s="1965"/>
      <c r="BG13" s="1968"/>
      <c r="BH13" s="1968"/>
      <c r="BI13" s="1968"/>
      <c r="BJ13" s="1968"/>
      <c r="BK13" s="1968"/>
      <c r="BL13" s="1968"/>
      <c r="BM13" s="1968"/>
      <c r="BN13" s="1968"/>
      <c r="BO13" s="1968"/>
      <c r="BP13" s="1968"/>
      <c r="BQ13" s="1968"/>
      <c r="BR13" s="786"/>
      <c r="BS13" s="787"/>
      <c r="BT13" s="787"/>
      <c r="BU13" s="787"/>
      <c r="BV13" s="787"/>
      <c r="BW13" s="788"/>
      <c r="BX13" s="786"/>
      <c r="BY13" s="787"/>
      <c r="BZ13" s="787"/>
      <c r="CA13" s="787"/>
      <c r="CB13" s="787"/>
      <c r="CC13" s="787"/>
      <c r="CD13" s="788"/>
      <c r="CE13" s="786"/>
      <c r="CF13" s="787"/>
      <c r="CG13" s="787"/>
      <c r="CH13" s="787"/>
      <c r="CI13" s="787"/>
      <c r="CJ13" s="787"/>
      <c r="CK13" s="788"/>
      <c r="CL13" s="1896"/>
      <c r="CM13" s="1897"/>
      <c r="CN13" s="1897"/>
      <c r="CO13" s="1897"/>
      <c r="CP13" s="1897"/>
      <c r="CQ13" s="1897"/>
      <c r="CR13" s="789"/>
      <c r="CS13" s="780"/>
      <c r="CT13" s="780"/>
      <c r="CU13" s="780"/>
      <c r="CV13" s="780"/>
      <c r="CW13" s="780"/>
      <c r="CX13" s="780"/>
      <c r="CY13" s="780"/>
      <c r="CZ13" s="780"/>
      <c r="DA13" s="780"/>
      <c r="DB13" s="780"/>
      <c r="DC13" s="780"/>
      <c r="DD13" s="780"/>
      <c r="DE13" s="780"/>
      <c r="DF13" s="780"/>
      <c r="DG13" s="780"/>
      <c r="DH13" s="78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</row>
    <row r="14" spans="2:143" s="27" customFormat="1" ht="15.75" customHeight="1" thickTop="1" thickBot="1" x14ac:dyDescent="0.3">
      <c r="B14" s="1972">
        <v>1</v>
      </c>
      <c r="C14" s="1973"/>
      <c r="D14" s="1973"/>
      <c r="E14" s="1973"/>
      <c r="F14" s="1907" t="e">
        <f>IF('INGRESO DE DATOS'!A228&lt;&gt;"",'INGRESO DE DATOS'!A228,"")</f>
        <v>#REF!</v>
      </c>
      <c r="G14" s="1908"/>
      <c r="H14" s="1908"/>
      <c r="I14" s="1908"/>
      <c r="J14" s="1908"/>
      <c r="K14" s="1909"/>
      <c r="L14" s="1891"/>
      <c r="M14" s="1892"/>
      <c r="N14" s="1892"/>
      <c r="O14" s="1892"/>
      <c r="P14" s="1893"/>
      <c r="Q14" s="1902" t="str">
        <f>IF('INGRESO DE DATOS'!N228&lt;&gt;"",'INGRESO DE DATOS'!N228,"")</f>
        <v/>
      </c>
      <c r="R14" s="1903"/>
      <c r="S14" s="1903"/>
      <c r="T14" s="1903"/>
      <c r="U14" s="1903"/>
      <c r="V14" s="1904"/>
      <c r="W14" s="1899" t="str">
        <f>IF('INGRESO DE DATOS'!O228&lt;&gt;"",'INGRESO DE DATOS'!O228,"")</f>
        <v/>
      </c>
      <c r="X14" s="1900"/>
      <c r="Y14" s="1900"/>
      <c r="Z14" s="1900"/>
      <c r="AA14" s="1900"/>
      <c r="AB14" s="1901"/>
      <c r="AC14" s="1902"/>
      <c r="AD14" s="1903"/>
      <c r="AE14" s="1903"/>
      <c r="AF14" s="1903"/>
      <c r="AG14" s="1903"/>
      <c r="AH14" s="1903"/>
      <c r="AI14" s="1904"/>
      <c r="AJ14" s="1899" t="str">
        <f t="shared" ref="AJ14:AJ19" si="0">IF(W14="","",W14)</f>
        <v/>
      </c>
      <c r="AK14" s="1900"/>
      <c r="AL14" s="1900"/>
      <c r="AM14" s="1900"/>
      <c r="AN14" s="1900"/>
      <c r="AO14" s="1900"/>
      <c r="AP14" s="1901"/>
      <c r="AQ14" s="1905" t="str">
        <f t="shared" ref="AQ14:AQ19" si="1">IF(Q14="","",IF(Q14&lt;&gt;0,IF(Q14="N.D","N.D",((AJ14*VLOOKUP(Q14,$CZ$14:$DQ$34,10,FALSE))*0.001))))</f>
        <v/>
      </c>
      <c r="AR14" s="1900"/>
      <c r="AS14" s="1900"/>
      <c r="AT14" s="1900"/>
      <c r="AU14" s="1900"/>
      <c r="AV14" s="1906"/>
      <c r="AW14" s="1972">
        <v>23</v>
      </c>
      <c r="AX14" s="1973"/>
      <c r="AY14" s="1973"/>
      <c r="AZ14" s="1973"/>
      <c r="BA14" s="1907" t="str">
        <f>IF('INGRESO DE DATOS'!A254&lt;&gt;"",'INGRESO DE DATOS'!A254,"")</f>
        <v>MUESTRA CONTROL</v>
      </c>
      <c r="BB14" s="1908"/>
      <c r="BC14" s="1908"/>
      <c r="BD14" s="1908"/>
      <c r="BE14" s="1908"/>
      <c r="BF14" s="1909"/>
      <c r="BG14" s="1891"/>
      <c r="BH14" s="1892"/>
      <c r="BI14" s="1892"/>
      <c r="BJ14" s="1892"/>
      <c r="BK14" s="1893"/>
      <c r="BL14" s="1891" t="str">
        <f>IF('INGRESO DE DATOS'!N254&lt;&gt;"",'INGRESO DE DATOS'!N254,"")</f>
        <v/>
      </c>
      <c r="BM14" s="1892"/>
      <c r="BN14" s="1892"/>
      <c r="BO14" s="1892"/>
      <c r="BP14" s="1892"/>
      <c r="BQ14" s="1893"/>
      <c r="BR14" s="1899" t="str">
        <f>IF('INGRESO DE DATOS'!O254&lt;&gt;"",'INGRESO DE DATOS'!O254,"")</f>
        <v/>
      </c>
      <c r="BS14" s="1900"/>
      <c r="BT14" s="1900"/>
      <c r="BU14" s="1900"/>
      <c r="BV14" s="1900"/>
      <c r="BW14" s="1901"/>
      <c r="BX14" s="1902"/>
      <c r="BY14" s="1903"/>
      <c r="BZ14" s="1903"/>
      <c r="CA14" s="1903"/>
      <c r="CB14" s="1903"/>
      <c r="CC14" s="1903"/>
      <c r="CD14" s="1904"/>
      <c r="CE14" s="1899" t="str">
        <f>IF(BR14="","",BR14)</f>
        <v/>
      </c>
      <c r="CF14" s="1900"/>
      <c r="CG14" s="1900"/>
      <c r="CH14" s="1900"/>
      <c r="CI14" s="1900"/>
      <c r="CJ14" s="1900"/>
      <c r="CK14" s="1901"/>
      <c r="CL14" s="1905" t="str">
        <f>IF(BL14="","",IF(BL14&lt;&gt;0,IF(BL14="N.D","N.D",((BL14*VLOOKUP(CE14,$CZ$14:$DQ$34,10,FALSE))*0.001))))</f>
        <v/>
      </c>
      <c r="CM14" s="1900"/>
      <c r="CN14" s="1900"/>
      <c r="CO14" s="1900"/>
      <c r="CP14" s="1900"/>
      <c r="CQ14" s="1900"/>
      <c r="CR14" s="1906"/>
      <c r="CS14" s="780"/>
      <c r="CT14" s="780"/>
      <c r="CU14" s="780"/>
      <c r="CV14" s="780"/>
      <c r="CW14" s="780"/>
      <c r="CX14" s="780"/>
      <c r="CY14" s="780"/>
      <c r="CZ14" s="1890" t="s">
        <v>101</v>
      </c>
      <c r="DA14" s="1890"/>
      <c r="DB14" s="1890"/>
      <c r="DC14" s="1890"/>
      <c r="DD14" s="1890"/>
      <c r="DE14" s="1890"/>
      <c r="DF14" s="1890"/>
      <c r="DG14" s="1890"/>
      <c r="DH14" s="1890"/>
      <c r="DI14" s="1888">
        <v>1</v>
      </c>
      <c r="DJ14" s="1888"/>
      <c r="DK14" s="1888"/>
      <c r="DL14" s="1888"/>
      <c r="DM14" s="1888"/>
      <c r="DN14" s="1888"/>
      <c r="DO14" s="1888"/>
      <c r="DP14" s="1888"/>
      <c r="DQ14" s="1888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</row>
    <row r="15" spans="2:143" s="27" customFormat="1" ht="15.75" customHeight="1" thickTop="1" thickBot="1" x14ac:dyDescent="0.3">
      <c r="B15" s="1872">
        <v>2</v>
      </c>
      <c r="C15" s="1873"/>
      <c r="D15" s="1873"/>
      <c r="E15" s="1873"/>
      <c r="F15" s="1877" t="str">
        <f>IF('INGRESO DE DATOS'!A229&lt;&gt;"",'INGRESO DE DATOS'!A229,"")</f>
        <v/>
      </c>
      <c r="G15" s="1878"/>
      <c r="H15" s="1878"/>
      <c r="I15" s="1878"/>
      <c r="J15" s="1878"/>
      <c r="K15" s="1879"/>
      <c r="L15" s="1882"/>
      <c r="M15" s="1883"/>
      <c r="N15" s="1883"/>
      <c r="O15" s="1883"/>
      <c r="P15" s="1884"/>
      <c r="Q15" s="1877" t="str">
        <f>IF('INGRESO DE DATOS'!N229&lt;&gt;"",'INGRESO DE DATOS'!N229,"")</f>
        <v/>
      </c>
      <c r="R15" s="1878"/>
      <c r="S15" s="1878"/>
      <c r="T15" s="1878"/>
      <c r="U15" s="1878"/>
      <c r="V15" s="1879"/>
      <c r="W15" s="1880" t="str">
        <f>IF('INGRESO DE DATOS'!O229&lt;&gt;"",'INGRESO DE DATOS'!O229,"")</f>
        <v/>
      </c>
      <c r="X15" s="1875"/>
      <c r="Y15" s="1875"/>
      <c r="Z15" s="1875"/>
      <c r="AA15" s="1875"/>
      <c r="AB15" s="1881"/>
      <c r="AC15" s="1877"/>
      <c r="AD15" s="1878"/>
      <c r="AE15" s="1878"/>
      <c r="AF15" s="1878"/>
      <c r="AG15" s="1878"/>
      <c r="AH15" s="1878"/>
      <c r="AI15" s="1879"/>
      <c r="AJ15" s="1880" t="str">
        <f t="shared" si="0"/>
        <v/>
      </c>
      <c r="AK15" s="1875"/>
      <c r="AL15" s="1875"/>
      <c r="AM15" s="1875"/>
      <c r="AN15" s="1875"/>
      <c r="AO15" s="1875"/>
      <c r="AP15" s="1881"/>
      <c r="AQ15" s="1874" t="str">
        <f t="shared" si="1"/>
        <v/>
      </c>
      <c r="AR15" s="1875"/>
      <c r="AS15" s="1875"/>
      <c r="AT15" s="1875"/>
      <c r="AU15" s="1875"/>
      <c r="AV15" s="1876"/>
      <c r="AW15" s="1872">
        <v>24</v>
      </c>
      <c r="AX15" s="1873"/>
      <c r="AY15" s="1873"/>
      <c r="AZ15" s="1873"/>
      <c r="BA15" s="1877" t="str">
        <f>IF('INGRESO DE DATOS'!A255&lt;&gt;"",'INGRESO DE DATOS'!A255,"")</f>
        <v/>
      </c>
      <c r="BB15" s="1878"/>
      <c r="BC15" s="1878"/>
      <c r="BD15" s="1878"/>
      <c r="BE15" s="1878"/>
      <c r="BF15" s="1879"/>
      <c r="BG15" s="1882"/>
      <c r="BH15" s="1883"/>
      <c r="BI15" s="1883"/>
      <c r="BJ15" s="1883"/>
      <c r="BK15" s="1884"/>
      <c r="BL15" s="1882" t="str">
        <f>IF('INGRESO DE DATOS'!N255&lt;&gt;"",'INGRESO DE DATOS'!N255,"")</f>
        <v/>
      </c>
      <c r="BM15" s="1883"/>
      <c r="BN15" s="1883"/>
      <c r="BO15" s="1883"/>
      <c r="BP15" s="1883"/>
      <c r="BQ15" s="1884"/>
      <c r="BR15" s="1880" t="str">
        <f>IF('INGRESO DE DATOS'!O255&lt;&gt;"",'INGRESO DE DATOS'!O255,"")</f>
        <v/>
      </c>
      <c r="BS15" s="1875"/>
      <c r="BT15" s="1875"/>
      <c r="BU15" s="1875"/>
      <c r="BV15" s="1875"/>
      <c r="BW15" s="1881"/>
      <c r="BX15" s="1877"/>
      <c r="BY15" s="1878"/>
      <c r="BZ15" s="1878"/>
      <c r="CA15" s="1878"/>
      <c r="CB15" s="1878"/>
      <c r="CC15" s="1878"/>
      <c r="CD15" s="1879"/>
      <c r="CE15" s="1880" t="str">
        <f>IF(BR15="","",BR15)</f>
        <v/>
      </c>
      <c r="CF15" s="1875"/>
      <c r="CG15" s="1875"/>
      <c r="CH15" s="1875"/>
      <c r="CI15" s="1875"/>
      <c r="CJ15" s="1875"/>
      <c r="CK15" s="1881"/>
      <c r="CL15" s="1874" t="str">
        <f>IF(BL15="","",IF(BL15&lt;&gt;0,IF(BL15="N.D","N.D",((BL15*VLOOKUP(CE15,$CZ$14:$DQ$34,10,FALSE))*0.001))))</f>
        <v/>
      </c>
      <c r="CM15" s="1875"/>
      <c r="CN15" s="1875"/>
      <c r="CO15" s="1875"/>
      <c r="CP15" s="1875"/>
      <c r="CQ15" s="1875"/>
      <c r="CR15" s="1876"/>
      <c r="CZ15" s="1885" t="s">
        <v>322</v>
      </c>
      <c r="DA15" s="1886"/>
      <c r="DB15" s="1886"/>
      <c r="DC15" s="1886"/>
      <c r="DD15" s="1886"/>
      <c r="DE15" s="1886"/>
      <c r="DF15" s="1886"/>
      <c r="DG15" s="1886"/>
      <c r="DH15" s="1887"/>
      <c r="DI15" s="1888">
        <v>5</v>
      </c>
      <c r="DJ15" s="1888"/>
      <c r="DK15" s="1888"/>
      <c r="DL15" s="1888"/>
      <c r="DM15" s="1888"/>
      <c r="DN15" s="1888"/>
      <c r="DO15" s="1888"/>
      <c r="DP15" s="1888"/>
      <c r="DQ15" s="1888"/>
    </row>
    <row r="16" spans="2:143" s="27" customFormat="1" ht="15.75" customHeight="1" thickTop="1" thickBot="1" x14ac:dyDescent="0.3">
      <c r="B16" s="1974">
        <v>3</v>
      </c>
      <c r="C16" s="1975"/>
      <c r="D16" s="1975"/>
      <c r="E16" s="1976"/>
      <c r="F16" s="1877" t="str">
        <f>IF('INGRESO DE DATOS'!A230&lt;&gt;"",'INGRESO DE DATOS'!A230,"")</f>
        <v/>
      </c>
      <c r="G16" s="1878"/>
      <c r="H16" s="1878"/>
      <c r="I16" s="1878"/>
      <c r="J16" s="1878"/>
      <c r="K16" s="1879"/>
      <c r="L16" s="1882"/>
      <c r="M16" s="1883"/>
      <c r="N16" s="1883"/>
      <c r="O16" s="1883"/>
      <c r="P16" s="1884"/>
      <c r="Q16" s="1877" t="str">
        <f>IF('INGRESO DE DATOS'!N230&lt;&gt;"",'INGRESO DE DATOS'!N230,"")</f>
        <v/>
      </c>
      <c r="R16" s="1878"/>
      <c r="S16" s="1878"/>
      <c r="T16" s="1878"/>
      <c r="U16" s="1878"/>
      <c r="V16" s="1879"/>
      <c r="W16" s="1880" t="str">
        <f>IF('INGRESO DE DATOS'!O230&lt;&gt;"",'INGRESO DE DATOS'!O230,"")</f>
        <v/>
      </c>
      <c r="X16" s="1875"/>
      <c r="Y16" s="1875"/>
      <c r="Z16" s="1875"/>
      <c r="AA16" s="1875"/>
      <c r="AB16" s="1881"/>
      <c r="AC16" s="1877"/>
      <c r="AD16" s="1878"/>
      <c r="AE16" s="1878"/>
      <c r="AF16" s="1878"/>
      <c r="AG16" s="1878"/>
      <c r="AH16" s="1878"/>
      <c r="AI16" s="1879"/>
      <c r="AJ16" s="1880" t="str">
        <f t="shared" si="0"/>
        <v/>
      </c>
      <c r="AK16" s="1875"/>
      <c r="AL16" s="1875"/>
      <c r="AM16" s="1875"/>
      <c r="AN16" s="1875"/>
      <c r="AO16" s="1875"/>
      <c r="AP16" s="1881"/>
      <c r="AQ16" s="1874" t="str">
        <f t="shared" si="1"/>
        <v/>
      </c>
      <c r="AR16" s="1875"/>
      <c r="AS16" s="1875"/>
      <c r="AT16" s="1875"/>
      <c r="AU16" s="1875"/>
      <c r="AV16" s="1876"/>
      <c r="AW16" s="1872">
        <v>25</v>
      </c>
      <c r="AX16" s="1873"/>
      <c r="AY16" s="1873"/>
      <c r="AZ16" s="1873"/>
      <c r="BA16" s="1877" t="str">
        <f>IF('INGRESO DE DATOS'!A256&lt;&gt;"",'INGRESO DE DATOS'!A256,"")</f>
        <v/>
      </c>
      <c r="BB16" s="1878"/>
      <c r="BC16" s="1878"/>
      <c r="BD16" s="1878"/>
      <c r="BE16" s="1878"/>
      <c r="BF16" s="1879"/>
      <c r="BG16" s="1882"/>
      <c r="BH16" s="1883"/>
      <c r="BI16" s="1883"/>
      <c r="BJ16" s="1883"/>
      <c r="BK16" s="1884"/>
      <c r="BL16" s="1882" t="str">
        <f>IF('INGRESO DE DATOS'!N256&lt;&gt;"",'INGRESO DE DATOS'!N256,"")</f>
        <v/>
      </c>
      <c r="BM16" s="1883"/>
      <c r="BN16" s="1883"/>
      <c r="BO16" s="1883"/>
      <c r="BP16" s="1883"/>
      <c r="BQ16" s="1884"/>
      <c r="BR16" s="1880" t="str">
        <f>IF('INGRESO DE DATOS'!O256&lt;&gt;"",'INGRESO DE DATOS'!O256,"")</f>
        <v/>
      </c>
      <c r="BS16" s="1875"/>
      <c r="BT16" s="1875"/>
      <c r="BU16" s="1875"/>
      <c r="BV16" s="1875"/>
      <c r="BW16" s="1881"/>
      <c r="BX16" s="1877"/>
      <c r="BY16" s="1878"/>
      <c r="BZ16" s="1878"/>
      <c r="CA16" s="1878"/>
      <c r="CB16" s="1878"/>
      <c r="CC16" s="1878"/>
      <c r="CD16" s="1879"/>
      <c r="CE16" s="1880" t="str">
        <f>IF(BR16="","",BR16)</f>
        <v/>
      </c>
      <c r="CF16" s="1875"/>
      <c r="CG16" s="1875"/>
      <c r="CH16" s="1875"/>
      <c r="CI16" s="1875"/>
      <c r="CJ16" s="1875"/>
      <c r="CK16" s="1881"/>
      <c r="CL16" s="1874" t="str">
        <f>IF(BL16="","",IF(BL16&lt;&gt;0,IF(BL16="N.D","N.D",((BL16*VLOOKUP(CE16,$CZ$14:$DQ$34,10,FALSE))*0.001))))</f>
        <v/>
      </c>
      <c r="CM16" s="1875"/>
      <c r="CN16" s="1875"/>
      <c r="CO16" s="1875"/>
      <c r="CP16" s="1875"/>
      <c r="CQ16" s="1875"/>
      <c r="CR16" s="1876"/>
      <c r="CZ16" s="1885" t="s">
        <v>342</v>
      </c>
      <c r="DA16" s="1886"/>
      <c r="DB16" s="1886"/>
      <c r="DC16" s="1886"/>
      <c r="DD16" s="1886"/>
      <c r="DE16" s="1886"/>
      <c r="DF16" s="1886"/>
      <c r="DG16" s="1886"/>
      <c r="DH16" s="1887"/>
      <c r="DI16" s="1889">
        <v>12.5</v>
      </c>
      <c r="DJ16" s="1889"/>
      <c r="DK16" s="1889"/>
      <c r="DL16" s="1889"/>
      <c r="DM16" s="1889"/>
      <c r="DN16" s="1889"/>
      <c r="DO16" s="1889"/>
      <c r="DP16" s="1889"/>
      <c r="DQ16" s="1889"/>
    </row>
    <row r="17" spans="2:121" s="27" customFormat="1" ht="15.75" customHeight="1" thickTop="1" thickBot="1" x14ac:dyDescent="0.3">
      <c r="B17" s="1974">
        <v>4</v>
      </c>
      <c r="C17" s="1975"/>
      <c r="D17" s="1975"/>
      <c r="E17" s="1976"/>
      <c r="F17" s="1877" t="str">
        <f>IF('INGRESO DE DATOS'!A231&lt;&gt;"",'INGRESO DE DATOS'!A231,"")</f>
        <v/>
      </c>
      <c r="G17" s="1878"/>
      <c r="H17" s="1878"/>
      <c r="I17" s="1878"/>
      <c r="J17" s="1878"/>
      <c r="K17" s="1879"/>
      <c r="L17" s="1882"/>
      <c r="M17" s="1883"/>
      <c r="N17" s="1883"/>
      <c r="O17" s="1883"/>
      <c r="P17" s="1884"/>
      <c r="Q17" s="1877" t="str">
        <f>IF('INGRESO DE DATOS'!N231&lt;&gt;"",'INGRESO DE DATOS'!N231,"")</f>
        <v/>
      </c>
      <c r="R17" s="1878"/>
      <c r="S17" s="1878"/>
      <c r="T17" s="1878"/>
      <c r="U17" s="1878"/>
      <c r="V17" s="1879"/>
      <c r="W17" s="1880" t="str">
        <f>IF('INGRESO DE DATOS'!O231&lt;&gt;"",'INGRESO DE DATOS'!O231,"")</f>
        <v/>
      </c>
      <c r="X17" s="1875"/>
      <c r="Y17" s="1875"/>
      <c r="Z17" s="1875"/>
      <c r="AA17" s="1875"/>
      <c r="AB17" s="1881"/>
      <c r="AC17" s="1877"/>
      <c r="AD17" s="1878"/>
      <c r="AE17" s="1878"/>
      <c r="AF17" s="1878"/>
      <c r="AG17" s="1878"/>
      <c r="AH17" s="1878"/>
      <c r="AI17" s="1879"/>
      <c r="AJ17" s="1880" t="str">
        <f t="shared" si="0"/>
        <v/>
      </c>
      <c r="AK17" s="1875"/>
      <c r="AL17" s="1875"/>
      <c r="AM17" s="1875"/>
      <c r="AN17" s="1875"/>
      <c r="AO17" s="1875"/>
      <c r="AP17" s="1881"/>
      <c r="AQ17" s="1874" t="str">
        <f t="shared" si="1"/>
        <v/>
      </c>
      <c r="AR17" s="1875"/>
      <c r="AS17" s="1875"/>
      <c r="AT17" s="1875"/>
      <c r="AU17" s="1875"/>
      <c r="AV17" s="1876"/>
      <c r="AW17" s="1872">
        <v>26</v>
      </c>
      <c r="AX17" s="1873"/>
      <c r="AY17" s="1873"/>
      <c r="AZ17" s="1873"/>
      <c r="BA17" s="1877" t="str">
        <f>IF('INGRESO DE DATOS'!A257&lt;&gt;"",'INGRESO DE DATOS'!A257,"")</f>
        <v/>
      </c>
      <c r="BB17" s="1878"/>
      <c r="BC17" s="1878"/>
      <c r="BD17" s="1878"/>
      <c r="BE17" s="1878"/>
      <c r="BF17" s="1879"/>
      <c r="BG17" s="1882"/>
      <c r="BH17" s="1883"/>
      <c r="BI17" s="1883"/>
      <c r="BJ17" s="1883"/>
      <c r="BK17" s="1884"/>
      <c r="BL17" s="1882" t="str">
        <f>IF('INGRESO DE DATOS'!N257&lt;&gt;"",'INGRESO DE DATOS'!N257,"")</f>
        <v/>
      </c>
      <c r="BM17" s="1883"/>
      <c r="BN17" s="1883"/>
      <c r="BO17" s="1883"/>
      <c r="BP17" s="1883"/>
      <c r="BQ17" s="1884"/>
      <c r="BR17" s="1880" t="str">
        <f>IF('INGRESO DE DATOS'!O257&lt;&gt;"",'INGRESO DE DATOS'!O257,"")</f>
        <v/>
      </c>
      <c r="BS17" s="1875"/>
      <c r="BT17" s="1875"/>
      <c r="BU17" s="1875"/>
      <c r="BV17" s="1875"/>
      <c r="BW17" s="1881"/>
      <c r="BX17" s="1877"/>
      <c r="BY17" s="1878"/>
      <c r="BZ17" s="1878"/>
      <c r="CA17" s="1878"/>
      <c r="CB17" s="1878"/>
      <c r="CC17" s="1878"/>
      <c r="CD17" s="1879"/>
      <c r="CE17" s="1880" t="str">
        <f>IF(BR17="","",BR17)</f>
        <v/>
      </c>
      <c r="CF17" s="1875"/>
      <c r="CG17" s="1875"/>
      <c r="CH17" s="1875"/>
      <c r="CI17" s="1875"/>
      <c r="CJ17" s="1875"/>
      <c r="CK17" s="1881"/>
      <c r="CL17" s="1874" t="str">
        <f>IF(BL17="","",IF(BL17&lt;&gt;0,IF(BL17="N.D","N.D",((BL17*VLOOKUP(CE17,$CZ$14:$DQ$34,10,FALSE))*0.001))))</f>
        <v/>
      </c>
      <c r="CM17" s="1875"/>
      <c r="CN17" s="1875"/>
      <c r="CO17" s="1875"/>
      <c r="CP17" s="1875"/>
      <c r="CQ17" s="1875"/>
      <c r="CR17" s="1876"/>
      <c r="CZ17" s="1885" t="s">
        <v>317</v>
      </c>
      <c r="DA17" s="1886"/>
      <c r="DB17" s="1886"/>
      <c r="DC17" s="1886"/>
      <c r="DD17" s="1886"/>
      <c r="DE17" s="1886"/>
      <c r="DF17" s="1886"/>
      <c r="DG17" s="1886"/>
      <c r="DH17" s="1887"/>
      <c r="DI17" s="1888">
        <v>25</v>
      </c>
      <c r="DJ17" s="1888"/>
      <c r="DK17" s="1888"/>
      <c r="DL17" s="1888"/>
      <c r="DM17" s="1888"/>
      <c r="DN17" s="1888"/>
      <c r="DO17" s="1888"/>
      <c r="DP17" s="1888"/>
      <c r="DQ17" s="1888"/>
    </row>
    <row r="18" spans="2:121" s="27" customFormat="1" ht="15.75" customHeight="1" thickTop="1" thickBot="1" x14ac:dyDescent="0.3">
      <c r="B18" s="1974">
        <v>5</v>
      </c>
      <c r="C18" s="1975"/>
      <c r="D18" s="1975"/>
      <c r="E18" s="1976"/>
      <c r="F18" s="1877" t="str">
        <f>IF('INGRESO DE DATOS'!A232&lt;&gt;"",'INGRESO DE DATOS'!A232,"")</f>
        <v/>
      </c>
      <c r="G18" s="1878"/>
      <c r="H18" s="1878"/>
      <c r="I18" s="1878"/>
      <c r="J18" s="1878"/>
      <c r="K18" s="1879"/>
      <c r="L18" s="1882"/>
      <c r="M18" s="1883"/>
      <c r="N18" s="1883"/>
      <c r="O18" s="1883"/>
      <c r="P18" s="1884"/>
      <c r="Q18" s="1877" t="str">
        <f>IF('INGRESO DE DATOS'!N232&lt;&gt;"",'INGRESO DE DATOS'!N232,"")</f>
        <v/>
      </c>
      <c r="R18" s="1878"/>
      <c r="S18" s="1878"/>
      <c r="T18" s="1878"/>
      <c r="U18" s="1878"/>
      <c r="V18" s="1879"/>
      <c r="W18" s="1880" t="str">
        <f>IF('INGRESO DE DATOS'!O232&lt;&gt;"",'INGRESO DE DATOS'!O232,"")</f>
        <v/>
      </c>
      <c r="X18" s="1875"/>
      <c r="Y18" s="1875"/>
      <c r="Z18" s="1875"/>
      <c r="AA18" s="1875"/>
      <c r="AB18" s="1881"/>
      <c r="AC18" s="1877"/>
      <c r="AD18" s="1878"/>
      <c r="AE18" s="1878"/>
      <c r="AF18" s="1878"/>
      <c r="AG18" s="1878"/>
      <c r="AH18" s="1878"/>
      <c r="AI18" s="1879"/>
      <c r="AJ18" s="1880" t="str">
        <f t="shared" si="0"/>
        <v/>
      </c>
      <c r="AK18" s="1875"/>
      <c r="AL18" s="1875"/>
      <c r="AM18" s="1875"/>
      <c r="AN18" s="1875"/>
      <c r="AO18" s="1875"/>
      <c r="AP18" s="1881"/>
      <c r="AQ18" s="1874" t="str">
        <f t="shared" si="1"/>
        <v/>
      </c>
      <c r="AR18" s="1875"/>
      <c r="AS18" s="1875"/>
      <c r="AT18" s="1875"/>
      <c r="AU18" s="1875"/>
      <c r="AV18" s="1876"/>
      <c r="AW18" s="1977" t="s">
        <v>53</v>
      </c>
      <c r="AX18" s="1978"/>
      <c r="AY18" s="1978"/>
      <c r="AZ18" s="1978"/>
      <c r="BA18" s="1978"/>
      <c r="BB18" s="1978"/>
      <c r="BC18" s="1978"/>
      <c r="BD18" s="1978"/>
      <c r="BE18" s="1978"/>
      <c r="BF18" s="1979"/>
      <c r="BG18" s="1980"/>
      <c r="BH18" s="1975"/>
      <c r="BI18" s="1975"/>
      <c r="BJ18" s="1975"/>
      <c r="BK18" s="1976"/>
      <c r="BL18" s="1877"/>
      <c r="BM18" s="1878"/>
      <c r="BN18" s="1878"/>
      <c r="BO18" s="1878"/>
      <c r="BP18" s="1878"/>
      <c r="BQ18" s="1879"/>
      <c r="BR18" s="1880"/>
      <c r="BS18" s="1875"/>
      <c r="BT18" s="1875"/>
      <c r="BU18" s="1875"/>
      <c r="BV18" s="1875"/>
      <c r="BW18" s="1881"/>
      <c r="BX18" s="1877"/>
      <c r="BY18" s="1878"/>
      <c r="BZ18" s="1878"/>
      <c r="CA18" s="1878"/>
      <c r="CB18" s="1878"/>
      <c r="CC18" s="1878"/>
      <c r="CD18" s="1879"/>
      <c r="CE18" s="1880"/>
      <c r="CF18" s="1875"/>
      <c r="CG18" s="1875"/>
      <c r="CH18" s="1875"/>
      <c r="CI18" s="1875"/>
      <c r="CJ18" s="1875"/>
      <c r="CK18" s="1881"/>
      <c r="CL18" s="1880"/>
      <c r="CM18" s="1875"/>
      <c r="CN18" s="1875"/>
      <c r="CO18" s="1875"/>
      <c r="CP18" s="1875"/>
      <c r="CQ18" s="1875"/>
      <c r="CR18" s="1876"/>
      <c r="CZ18" s="1885" t="s">
        <v>315</v>
      </c>
      <c r="DA18" s="1886"/>
      <c r="DB18" s="1886"/>
      <c r="DC18" s="1886"/>
      <c r="DD18" s="1886"/>
      <c r="DE18" s="1886"/>
      <c r="DF18" s="1886"/>
      <c r="DG18" s="1886"/>
      <c r="DH18" s="1887"/>
      <c r="DI18" s="1888">
        <v>2</v>
      </c>
      <c r="DJ18" s="1888"/>
      <c r="DK18" s="1888"/>
      <c r="DL18" s="1888"/>
      <c r="DM18" s="1888"/>
      <c r="DN18" s="1888"/>
      <c r="DO18" s="1888"/>
      <c r="DP18" s="1888"/>
      <c r="DQ18" s="1888"/>
    </row>
    <row r="19" spans="2:121" s="27" customFormat="1" ht="15.75" customHeight="1" thickTop="1" thickBot="1" x14ac:dyDescent="0.3">
      <c r="B19" s="1974">
        <v>6</v>
      </c>
      <c r="C19" s="1975"/>
      <c r="D19" s="1975"/>
      <c r="E19" s="1976"/>
      <c r="F19" s="1877" t="str">
        <f>IF('INGRESO DE DATOS'!A233&lt;&gt;"",'INGRESO DE DATOS'!A233,"")</f>
        <v/>
      </c>
      <c r="G19" s="1878"/>
      <c r="H19" s="1878"/>
      <c r="I19" s="1878"/>
      <c r="J19" s="1878"/>
      <c r="K19" s="1879"/>
      <c r="L19" s="1882"/>
      <c r="M19" s="1883"/>
      <c r="N19" s="1883"/>
      <c r="O19" s="1883"/>
      <c r="P19" s="1884"/>
      <c r="Q19" s="1877" t="str">
        <f>IF('INGRESO DE DATOS'!N233&lt;&gt;"",'INGRESO DE DATOS'!N233,"")</f>
        <v/>
      </c>
      <c r="R19" s="1878"/>
      <c r="S19" s="1878"/>
      <c r="T19" s="1878"/>
      <c r="U19" s="1878"/>
      <c r="V19" s="1879"/>
      <c r="W19" s="1880" t="str">
        <f>IF('INGRESO DE DATOS'!O233&lt;&gt;"",'INGRESO DE DATOS'!O233,"")</f>
        <v/>
      </c>
      <c r="X19" s="1875"/>
      <c r="Y19" s="1875"/>
      <c r="Z19" s="1875"/>
      <c r="AA19" s="1875"/>
      <c r="AB19" s="1881"/>
      <c r="AC19" s="1877"/>
      <c r="AD19" s="1878"/>
      <c r="AE19" s="1878"/>
      <c r="AF19" s="1878"/>
      <c r="AG19" s="1878"/>
      <c r="AH19" s="1878"/>
      <c r="AI19" s="1879"/>
      <c r="AJ19" s="1880" t="str">
        <f t="shared" si="0"/>
        <v/>
      </c>
      <c r="AK19" s="1875"/>
      <c r="AL19" s="1875"/>
      <c r="AM19" s="1875"/>
      <c r="AN19" s="1875"/>
      <c r="AO19" s="1875"/>
      <c r="AP19" s="1881"/>
      <c r="AQ19" s="1874" t="str">
        <f t="shared" si="1"/>
        <v/>
      </c>
      <c r="AR19" s="1875"/>
      <c r="AS19" s="1875"/>
      <c r="AT19" s="1875"/>
      <c r="AU19" s="1875"/>
      <c r="AV19" s="1876"/>
      <c r="AW19" s="1872">
        <v>27</v>
      </c>
      <c r="AX19" s="1873"/>
      <c r="AY19" s="1873"/>
      <c r="AZ19" s="1873"/>
      <c r="BA19" s="1877" t="str">
        <f>IF('INGRESO DE DATOS'!A259&lt;&gt;"",'INGRESO DE DATOS'!A259,"")</f>
        <v/>
      </c>
      <c r="BB19" s="1878"/>
      <c r="BC19" s="1878"/>
      <c r="BD19" s="1878"/>
      <c r="BE19" s="1878"/>
      <c r="BF19" s="1879"/>
      <c r="BG19" s="1882"/>
      <c r="BH19" s="1883"/>
      <c r="BI19" s="1883"/>
      <c r="BJ19" s="1883"/>
      <c r="BK19" s="1884"/>
      <c r="BL19" s="1882" t="str">
        <f>IF('INGRESO DE DATOS'!N259&lt;&gt;"",'INGRESO DE DATOS'!N259,"")</f>
        <v/>
      </c>
      <c r="BM19" s="1883"/>
      <c r="BN19" s="1883"/>
      <c r="BO19" s="1883"/>
      <c r="BP19" s="1883"/>
      <c r="BQ19" s="1884"/>
      <c r="BR19" s="1880" t="str">
        <f>IF('INGRESO DE DATOS'!O259&lt;&gt;"",'INGRESO DE DATOS'!O259,"")</f>
        <v/>
      </c>
      <c r="BS19" s="1875"/>
      <c r="BT19" s="1875"/>
      <c r="BU19" s="1875"/>
      <c r="BV19" s="1875"/>
      <c r="BW19" s="1881"/>
      <c r="BX19" s="1877"/>
      <c r="BY19" s="1878"/>
      <c r="BZ19" s="1878"/>
      <c r="CA19" s="1878"/>
      <c r="CB19" s="1878"/>
      <c r="CC19" s="1878"/>
      <c r="CD19" s="1879"/>
      <c r="CE19" s="1880" t="str">
        <f>IF(BR19="","",BR19)</f>
        <v/>
      </c>
      <c r="CF19" s="1875"/>
      <c r="CG19" s="1875"/>
      <c r="CH19" s="1875"/>
      <c r="CI19" s="1875"/>
      <c r="CJ19" s="1875"/>
      <c r="CK19" s="1881"/>
      <c r="CL19" s="1874" t="str">
        <f>IF(BL19="","",IF(BL19&lt;&gt;0,IF(BL19="N.D","N.D",((BL19*VLOOKUP(CE19,$CZ$14:$DQ$34,10,FALSE))*0.001))))</f>
        <v/>
      </c>
      <c r="CM19" s="1875"/>
      <c r="CN19" s="1875"/>
      <c r="CO19" s="1875"/>
      <c r="CP19" s="1875"/>
      <c r="CQ19" s="1875"/>
      <c r="CR19" s="1876"/>
      <c r="CZ19" s="1885" t="s">
        <v>343</v>
      </c>
      <c r="DA19" s="1886"/>
      <c r="DB19" s="1886"/>
      <c r="DC19" s="1886"/>
      <c r="DD19" s="1886"/>
      <c r="DE19" s="1886"/>
      <c r="DF19" s="1886"/>
      <c r="DG19" s="1886"/>
      <c r="DH19" s="1887"/>
      <c r="DI19" s="1888">
        <v>3</v>
      </c>
      <c r="DJ19" s="1888"/>
      <c r="DK19" s="1888"/>
      <c r="DL19" s="1888"/>
      <c r="DM19" s="1888"/>
      <c r="DN19" s="1888"/>
      <c r="DO19" s="1888"/>
      <c r="DP19" s="1888"/>
      <c r="DQ19" s="1888"/>
    </row>
    <row r="20" spans="2:121" s="27" customFormat="1" ht="15.75" customHeight="1" thickTop="1" thickBot="1" x14ac:dyDescent="0.3">
      <c r="B20" s="1977" t="s">
        <v>53</v>
      </c>
      <c r="C20" s="1978"/>
      <c r="D20" s="1978"/>
      <c r="E20" s="1978"/>
      <c r="F20" s="1978"/>
      <c r="G20" s="1978"/>
      <c r="H20" s="1978"/>
      <c r="I20" s="1978"/>
      <c r="J20" s="1978"/>
      <c r="K20" s="1979"/>
      <c r="L20" s="1980"/>
      <c r="M20" s="1975"/>
      <c r="N20" s="1975"/>
      <c r="O20" s="1975"/>
      <c r="P20" s="1976"/>
      <c r="Q20" s="1877"/>
      <c r="R20" s="1878"/>
      <c r="S20" s="1878"/>
      <c r="T20" s="1878"/>
      <c r="U20" s="1878"/>
      <c r="V20" s="1879"/>
      <c r="W20" s="1880"/>
      <c r="X20" s="1875"/>
      <c r="Y20" s="1875"/>
      <c r="Z20" s="1875"/>
      <c r="AA20" s="1875"/>
      <c r="AB20" s="1881"/>
      <c r="AC20" s="1877"/>
      <c r="AD20" s="1878"/>
      <c r="AE20" s="1878"/>
      <c r="AF20" s="1878"/>
      <c r="AG20" s="1878"/>
      <c r="AH20" s="1878"/>
      <c r="AI20" s="1879"/>
      <c r="AJ20" s="1880"/>
      <c r="AK20" s="1875"/>
      <c r="AL20" s="1875"/>
      <c r="AM20" s="1875"/>
      <c r="AN20" s="1875"/>
      <c r="AO20" s="1875"/>
      <c r="AP20" s="1881"/>
      <c r="AQ20" s="1880"/>
      <c r="AR20" s="1875"/>
      <c r="AS20" s="1875"/>
      <c r="AT20" s="1875"/>
      <c r="AU20" s="1875"/>
      <c r="AV20" s="1876"/>
      <c r="AW20" s="1974">
        <v>28</v>
      </c>
      <c r="AX20" s="1975"/>
      <c r="AY20" s="1975"/>
      <c r="AZ20" s="1976"/>
      <c r="BA20" s="1877" t="str">
        <f>IF('INGRESO DE DATOS'!A260&lt;&gt;"",'INGRESO DE DATOS'!A260,"")</f>
        <v/>
      </c>
      <c r="BB20" s="1878"/>
      <c r="BC20" s="1878"/>
      <c r="BD20" s="1878"/>
      <c r="BE20" s="1878"/>
      <c r="BF20" s="1879"/>
      <c r="BG20" s="1882"/>
      <c r="BH20" s="1883"/>
      <c r="BI20" s="1883"/>
      <c r="BJ20" s="1883"/>
      <c r="BK20" s="1884"/>
      <c r="BL20" s="1882" t="str">
        <f>IF('INGRESO DE DATOS'!N260&lt;&gt;"",'INGRESO DE DATOS'!N260,"")</f>
        <v/>
      </c>
      <c r="BM20" s="1883"/>
      <c r="BN20" s="1883"/>
      <c r="BO20" s="1883"/>
      <c r="BP20" s="1883"/>
      <c r="BQ20" s="1884"/>
      <c r="BR20" s="1880" t="str">
        <f>IF('INGRESO DE DATOS'!O260&lt;&gt;"",'INGRESO DE DATOS'!O260,"")</f>
        <v/>
      </c>
      <c r="BS20" s="1875"/>
      <c r="BT20" s="1875"/>
      <c r="BU20" s="1875"/>
      <c r="BV20" s="1875"/>
      <c r="BW20" s="1881"/>
      <c r="BX20" s="1877"/>
      <c r="BY20" s="1878"/>
      <c r="BZ20" s="1878"/>
      <c r="CA20" s="1878"/>
      <c r="CB20" s="1878"/>
      <c r="CC20" s="1878"/>
      <c r="CD20" s="1879"/>
      <c r="CE20" s="1880" t="str">
        <f>IF(BR20="","",BR20)</f>
        <v/>
      </c>
      <c r="CF20" s="1875"/>
      <c r="CG20" s="1875"/>
      <c r="CH20" s="1875"/>
      <c r="CI20" s="1875"/>
      <c r="CJ20" s="1875"/>
      <c r="CK20" s="1881"/>
      <c r="CL20" s="1874" t="str">
        <f>IF(BL20="","",IF(BL20&lt;&gt;0,IF(BL20="N.D","N.D",((BL20*VLOOKUP(CE20,$CZ$14:$DQ$34,10,FALSE))*0.001))))</f>
        <v/>
      </c>
      <c r="CM20" s="1875"/>
      <c r="CN20" s="1875"/>
      <c r="CO20" s="1875"/>
      <c r="CP20" s="1875"/>
      <c r="CQ20" s="1875"/>
      <c r="CR20" s="1876"/>
      <c r="CZ20" s="1885" t="s">
        <v>344</v>
      </c>
      <c r="DA20" s="1886"/>
      <c r="DB20" s="1886"/>
      <c r="DC20" s="1886"/>
      <c r="DD20" s="1886"/>
      <c r="DE20" s="1886"/>
      <c r="DF20" s="1886"/>
      <c r="DG20" s="1886"/>
      <c r="DH20" s="1887"/>
      <c r="DI20" s="1888">
        <v>4</v>
      </c>
      <c r="DJ20" s="1888"/>
      <c r="DK20" s="1888"/>
      <c r="DL20" s="1888"/>
      <c r="DM20" s="1888"/>
      <c r="DN20" s="1888"/>
      <c r="DO20" s="1888"/>
      <c r="DP20" s="1888"/>
      <c r="DQ20" s="1888"/>
    </row>
    <row r="21" spans="2:121" s="27" customFormat="1" ht="15.75" customHeight="1" thickTop="1" thickBot="1" x14ac:dyDescent="0.3">
      <c r="B21" s="1872">
        <v>7</v>
      </c>
      <c r="C21" s="1873"/>
      <c r="D21" s="1873"/>
      <c r="E21" s="1873"/>
      <c r="F21" s="1877" t="str">
        <f>IF('INGRESO DE DATOS'!A235&lt;&gt;"",'INGRESO DE DATOS'!A235,"")</f>
        <v/>
      </c>
      <c r="G21" s="1878"/>
      <c r="H21" s="1878"/>
      <c r="I21" s="1878"/>
      <c r="J21" s="1878"/>
      <c r="K21" s="1879"/>
      <c r="L21" s="1882"/>
      <c r="M21" s="1883"/>
      <c r="N21" s="1883"/>
      <c r="O21" s="1883"/>
      <c r="P21" s="1884"/>
      <c r="Q21" s="1877" t="str">
        <f>IF('INGRESO DE DATOS'!N235&lt;&gt;"",'INGRESO DE DATOS'!N235,"")</f>
        <v/>
      </c>
      <c r="R21" s="1878"/>
      <c r="S21" s="1878"/>
      <c r="T21" s="1878"/>
      <c r="U21" s="1878"/>
      <c r="V21" s="1879"/>
      <c r="W21" s="1880" t="str">
        <f>IF('INGRESO DE DATOS'!O235&lt;&gt;"",'INGRESO DE DATOS'!O235,"")</f>
        <v/>
      </c>
      <c r="X21" s="1875"/>
      <c r="Y21" s="1875"/>
      <c r="Z21" s="1875"/>
      <c r="AA21" s="1875"/>
      <c r="AB21" s="1881"/>
      <c r="AC21" s="1877"/>
      <c r="AD21" s="1878"/>
      <c r="AE21" s="1878"/>
      <c r="AF21" s="1878"/>
      <c r="AG21" s="1878"/>
      <c r="AH21" s="1878"/>
      <c r="AI21" s="1879"/>
      <c r="AJ21" s="1880" t="str">
        <f>IF(W21="","",W21)</f>
        <v/>
      </c>
      <c r="AK21" s="1875"/>
      <c r="AL21" s="1875"/>
      <c r="AM21" s="1875"/>
      <c r="AN21" s="1875"/>
      <c r="AO21" s="1875"/>
      <c r="AP21" s="1881"/>
      <c r="AQ21" s="1874" t="str">
        <f>IF(Q21="","",IF(Q21&lt;&gt;0,IF(Q21="N.D","N.D",((AJ21*VLOOKUP(Q21,$CZ$14:$DQ$34,10,FALSE))*0.001))))</f>
        <v/>
      </c>
      <c r="AR21" s="1875"/>
      <c r="AS21" s="1875"/>
      <c r="AT21" s="1875"/>
      <c r="AU21" s="1875"/>
      <c r="AV21" s="1876"/>
      <c r="AW21" s="1872">
        <v>29</v>
      </c>
      <c r="AX21" s="1873"/>
      <c r="AY21" s="1873"/>
      <c r="AZ21" s="1873"/>
      <c r="BA21" s="1877" t="str">
        <f>IF('INGRESO DE DATOS'!A261&lt;&gt;"",'INGRESO DE DATOS'!A261,"")</f>
        <v/>
      </c>
      <c r="BB21" s="1878"/>
      <c r="BC21" s="1878"/>
      <c r="BD21" s="1878"/>
      <c r="BE21" s="1878"/>
      <c r="BF21" s="1879"/>
      <c r="BG21" s="1882"/>
      <c r="BH21" s="1883"/>
      <c r="BI21" s="1883"/>
      <c r="BJ21" s="1883"/>
      <c r="BK21" s="1884"/>
      <c r="BL21" s="1882" t="str">
        <f>IF('INGRESO DE DATOS'!N261&lt;&gt;"",'INGRESO DE DATOS'!N261,"")</f>
        <v/>
      </c>
      <c r="BM21" s="1883"/>
      <c r="BN21" s="1883"/>
      <c r="BO21" s="1883"/>
      <c r="BP21" s="1883"/>
      <c r="BQ21" s="1884"/>
      <c r="BR21" s="1880" t="str">
        <f>IF('INGRESO DE DATOS'!O261&lt;&gt;"",'INGRESO DE DATOS'!O261,"")</f>
        <v/>
      </c>
      <c r="BS21" s="1875"/>
      <c r="BT21" s="1875"/>
      <c r="BU21" s="1875"/>
      <c r="BV21" s="1875"/>
      <c r="BW21" s="1881"/>
      <c r="BX21" s="1877"/>
      <c r="BY21" s="1878"/>
      <c r="BZ21" s="1878"/>
      <c r="CA21" s="1878"/>
      <c r="CB21" s="1878"/>
      <c r="CC21" s="1878"/>
      <c r="CD21" s="1879"/>
      <c r="CE21" s="1880" t="str">
        <f>IF(BR21="","",BR21)</f>
        <v/>
      </c>
      <c r="CF21" s="1875"/>
      <c r="CG21" s="1875"/>
      <c r="CH21" s="1875"/>
      <c r="CI21" s="1875"/>
      <c r="CJ21" s="1875"/>
      <c r="CK21" s="1881"/>
      <c r="CL21" s="1874" t="str">
        <f>IF(BL21="","",IF(BL21&lt;&gt;0,IF(BL21="N.D","N.D",((BL21*VLOOKUP(CE21,$CZ$14:$DQ$34,10,FALSE))*0.001))))</f>
        <v/>
      </c>
      <c r="CM21" s="1875"/>
      <c r="CN21" s="1875"/>
      <c r="CO21" s="1875"/>
      <c r="CP21" s="1875"/>
      <c r="CQ21" s="1875"/>
      <c r="CR21" s="1876"/>
      <c r="CZ21" s="1885" t="s">
        <v>319</v>
      </c>
      <c r="DA21" s="1886"/>
      <c r="DB21" s="1886"/>
      <c r="DC21" s="1886"/>
      <c r="DD21" s="1886"/>
      <c r="DE21" s="1886"/>
      <c r="DF21" s="1886"/>
      <c r="DG21" s="1886"/>
      <c r="DH21" s="1887"/>
      <c r="DI21" s="1888">
        <v>5</v>
      </c>
      <c r="DJ21" s="1888"/>
      <c r="DK21" s="1888"/>
      <c r="DL21" s="1888"/>
      <c r="DM21" s="1888"/>
      <c r="DN21" s="1888"/>
      <c r="DO21" s="1888"/>
      <c r="DP21" s="1888"/>
      <c r="DQ21" s="1888"/>
    </row>
    <row r="22" spans="2:121" s="27" customFormat="1" ht="15.75" customHeight="1" thickTop="1" thickBot="1" x14ac:dyDescent="0.3">
      <c r="B22" s="1872">
        <v>8</v>
      </c>
      <c r="C22" s="1873"/>
      <c r="D22" s="1873"/>
      <c r="E22" s="1873"/>
      <c r="F22" s="1877" t="str">
        <f>IF('INGRESO DE DATOS'!A236&lt;&gt;"",'INGRESO DE DATOS'!A236,"")</f>
        <v/>
      </c>
      <c r="G22" s="1878"/>
      <c r="H22" s="1878"/>
      <c r="I22" s="1878"/>
      <c r="J22" s="1878"/>
      <c r="K22" s="1879"/>
      <c r="L22" s="1882"/>
      <c r="M22" s="1883"/>
      <c r="N22" s="1883"/>
      <c r="O22" s="1883"/>
      <c r="P22" s="1884"/>
      <c r="Q22" s="1877" t="str">
        <f>IF('INGRESO DE DATOS'!N236&lt;&gt;"",'INGRESO DE DATOS'!N236,"")</f>
        <v/>
      </c>
      <c r="R22" s="1878"/>
      <c r="S22" s="1878"/>
      <c r="T22" s="1878"/>
      <c r="U22" s="1878"/>
      <c r="V22" s="1879"/>
      <c r="W22" s="1880" t="str">
        <f>IF('INGRESO DE DATOS'!O236&lt;&gt;"",'INGRESO DE DATOS'!O236,"")</f>
        <v/>
      </c>
      <c r="X22" s="1875"/>
      <c r="Y22" s="1875"/>
      <c r="Z22" s="1875"/>
      <c r="AA22" s="1875"/>
      <c r="AB22" s="1881"/>
      <c r="AC22" s="1877"/>
      <c r="AD22" s="1878"/>
      <c r="AE22" s="1878"/>
      <c r="AF22" s="1878"/>
      <c r="AG22" s="1878"/>
      <c r="AH22" s="1878"/>
      <c r="AI22" s="1879"/>
      <c r="AJ22" s="1880" t="str">
        <f>IF(W22="","",W22)</f>
        <v/>
      </c>
      <c r="AK22" s="1875"/>
      <c r="AL22" s="1875"/>
      <c r="AM22" s="1875"/>
      <c r="AN22" s="1875"/>
      <c r="AO22" s="1875"/>
      <c r="AP22" s="1881"/>
      <c r="AQ22" s="1874" t="str">
        <f>IF(Q22="","",IF(Q22&lt;&gt;0,IF(Q22="N.D","N.D",((AJ22*VLOOKUP(Q22,$CZ$14:$DQ$34,10,FALSE))*0.001))))</f>
        <v/>
      </c>
      <c r="AR22" s="1875"/>
      <c r="AS22" s="1875"/>
      <c r="AT22" s="1875"/>
      <c r="AU22" s="1875"/>
      <c r="AV22" s="1876"/>
      <c r="AW22" s="1872">
        <v>30</v>
      </c>
      <c r="AX22" s="1873"/>
      <c r="AY22" s="1873"/>
      <c r="AZ22" s="1873"/>
      <c r="BA22" s="1877" t="str">
        <f>IF('INGRESO DE DATOS'!A262&lt;&gt;"",'INGRESO DE DATOS'!A262,"")</f>
        <v/>
      </c>
      <c r="BB22" s="1878"/>
      <c r="BC22" s="1878"/>
      <c r="BD22" s="1878"/>
      <c r="BE22" s="1878"/>
      <c r="BF22" s="1879"/>
      <c r="BG22" s="1882"/>
      <c r="BH22" s="1883"/>
      <c r="BI22" s="1883"/>
      <c r="BJ22" s="1883"/>
      <c r="BK22" s="1884"/>
      <c r="BL22" s="1882" t="str">
        <f>IF('INGRESO DE DATOS'!N262&lt;&gt;"",'INGRESO DE DATOS'!N262,"")</f>
        <v/>
      </c>
      <c r="BM22" s="1883"/>
      <c r="BN22" s="1883"/>
      <c r="BO22" s="1883"/>
      <c r="BP22" s="1883"/>
      <c r="BQ22" s="1884"/>
      <c r="BR22" s="1880" t="str">
        <f>IF('INGRESO DE DATOS'!O262&lt;&gt;"",'INGRESO DE DATOS'!O262,"")</f>
        <v/>
      </c>
      <c r="BS22" s="1875"/>
      <c r="BT22" s="1875"/>
      <c r="BU22" s="1875"/>
      <c r="BV22" s="1875"/>
      <c r="BW22" s="1881"/>
      <c r="BX22" s="1877"/>
      <c r="BY22" s="1878"/>
      <c r="BZ22" s="1878"/>
      <c r="CA22" s="1878"/>
      <c r="CB22" s="1878"/>
      <c r="CC22" s="1878"/>
      <c r="CD22" s="1879"/>
      <c r="CE22" s="1880" t="str">
        <f>IF(BR22="","",BR22)</f>
        <v/>
      </c>
      <c r="CF22" s="1875"/>
      <c r="CG22" s="1875"/>
      <c r="CH22" s="1875"/>
      <c r="CI22" s="1875"/>
      <c r="CJ22" s="1875"/>
      <c r="CK22" s="1881"/>
      <c r="CL22" s="1874" t="str">
        <f>IF(BL22="","",IF(BL22&lt;&gt;0,IF(BL22="N.D","N.D",((BL22*VLOOKUP(CE22,$CZ$14:$DQ$34,10,FALSE))*0.001))))</f>
        <v/>
      </c>
      <c r="CM22" s="1875"/>
      <c r="CN22" s="1875"/>
      <c r="CO22" s="1875"/>
      <c r="CP22" s="1875"/>
      <c r="CQ22" s="1875"/>
      <c r="CR22" s="1876"/>
      <c r="CZ22" s="1885" t="s">
        <v>345</v>
      </c>
      <c r="DA22" s="1886"/>
      <c r="DB22" s="1886"/>
      <c r="DC22" s="1886"/>
      <c r="DD22" s="1886"/>
      <c r="DE22" s="1886"/>
      <c r="DF22" s="1886"/>
      <c r="DG22" s="1886"/>
      <c r="DH22" s="1887"/>
      <c r="DI22" s="1888">
        <v>6</v>
      </c>
      <c r="DJ22" s="1888"/>
      <c r="DK22" s="1888"/>
      <c r="DL22" s="1888"/>
      <c r="DM22" s="1888"/>
      <c r="DN22" s="1888"/>
      <c r="DO22" s="1888"/>
      <c r="DP22" s="1888"/>
      <c r="DQ22" s="1888"/>
    </row>
    <row r="23" spans="2:121" s="27" customFormat="1" ht="15.75" customHeight="1" thickTop="1" thickBot="1" x14ac:dyDescent="0.3">
      <c r="B23" s="1872">
        <v>9</v>
      </c>
      <c r="C23" s="1873"/>
      <c r="D23" s="1873"/>
      <c r="E23" s="1873"/>
      <c r="F23" s="1877" t="str">
        <f>IF('INGRESO DE DATOS'!A237&lt;&gt;"",'INGRESO DE DATOS'!A237,"")</f>
        <v/>
      </c>
      <c r="G23" s="1878"/>
      <c r="H23" s="1878"/>
      <c r="I23" s="1878"/>
      <c r="J23" s="1878"/>
      <c r="K23" s="1879"/>
      <c r="L23" s="1882"/>
      <c r="M23" s="1883"/>
      <c r="N23" s="1883"/>
      <c r="O23" s="1883"/>
      <c r="P23" s="1884"/>
      <c r="Q23" s="1877" t="str">
        <f>IF('INGRESO DE DATOS'!N237&lt;&gt;"",'INGRESO DE DATOS'!N237,"")</f>
        <v/>
      </c>
      <c r="R23" s="1878"/>
      <c r="S23" s="1878"/>
      <c r="T23" s="1878"/>
      <c r="U23" s="1878"/>
      <c r="V23" s="1879"/>
      <c r="W23" s="1880" t="str">
        <f>IF('INGRESO DE DATOS'!O237&lt;&gt;"",'INGRESO DE DATOS'!O237,"")</f>
        <v/>
      </c>
      <c r="X23" s="1875"/>
      <c r="Y23" s="1875"/>
      <c r="Z23" s="1875"/>
      <c r="AA23" s="1875"/>
      <c r="AB23" s="1881"/>
      <c r="AC23" s="1877"/>
      <c r="AD23" s="1878"/>
      <c r="AE23" s="1878"/>
      <c r="AF23" s="1878"/>
      <c r="AG23" s="1878"/>
      <c r="AH23" s="1878"/>
      <c r="AI23" s="1879"/>
      <c r="AJ23" s="1880" t="str">
        <f>IF(W23="","",W23)</f>
        <v/>
      </c>
      <c r="AK23" s="1875"/>
      <c r="AL23" s="1875"/>
      <c r="AM23" s="1875"/>
      <c r="AN23" s="1875"/>
      <c r="AO23" s="1875"/>
      <c r="AP23" s="1881"/>
      <c r="AQ23" s="1874" t="str">
        <f>IF(Q23="","",IF(Q23&lt;&gt;0,IF(Q23="N.D","N.D",((AJ23*VLOOKUP(Q23,$CZ$14:$DQ$34,10,FALSE))*0.001))))</f>
        <v/>
      </c>
      <c r="AR23" s="1875"/>
      <c r="AS23" s="1875"/>
      <c r="AT23" s="1875"/>
      <c r="AU23" s="1875"/>
      <c r="AV23" s="1876"/>
      <c r="AW23" s="1872">
        <v>31</v>
      </c>
      <c r="AX23" s="1873"/>
      <c r="AY23" s="1873"/>
      <c r="AZ23" s="1873"/>
      <c r="BA23" s="1877" t="str">
        <f>IF('INGRESO DE DATOS'!A263&lt;&gt;"",'INGRESO DE DATOS'!A263,"")</f>
        <v/>
      </c>
      <c r="BB23" s="1878"/>
      <c r="BC23" s="1878"/>
      <c r="BD23" s="1878"/>
      <c r="BE23" s="1878"/>
      <c r="BF23" s="1879"/>
      <c r="BG23" s="1882"/>
      <c r="BH23" s="1883"/>
      <c r="BI23" s="1883"/>
      <c r="BJ23" s="1883"/>
      <c r="BK23" s="1884"/>
      <c r="BL23" s="1882" t="str">
        <f>IF('INGRESO DE DATOS'!N263&lt;&gt;"",'INGRESO DE DATOS'!N263,"")</f>
        <v/>
      </c>
      <c r="BM23" s="1883"/>
      <c r="BN23" s="1883"/>
      <c r="BO23" s="1883"/>
      <c r="BP23" s="1883"/>
      <c r="BQ23" s="1884"/>
      <c r="BR23" s="1880" t="str">
        <f>IF('INGRESO DE DATOS'!O263&lt;&gt;"",'INGRESO DE DATOS'!O263,"")</f>
        <v/>
      </c>
      <c r="BS23" s="1875"/>
      <c r="BT23" s="1875"/>
      <c r="BU23" s="1875"/>
      <c r="BV23" s="1875"/>
      <c r="BW23" s="1881"/>
      <c r="BX23" s="1877"/>
      <c r="BY23" s="1878"/>
      <c r="BZ23" s="1878"/>
      <c r="CA23" s="1878"/>
      <c r="CB23" s="1878"/>
      <c r="CC23" s="1878"/>
      <c r="CD23" s="1879"/>
      <c r="CE23" s="1880" t="str">
        <f>IF(BR23="","",BR23)</f>
        <v/>
      </c>
      <c r="CF23" s="1875"/>
      <c r="CG23" s="1875"/>
      <c r="CH23" s="1875"/>
      <c r="CI23" s="1875"/>
      <c r="CJ23" s="1875"/>
      <c r="CK23" s="1881"/>
      <c r="CL23" s="1874" t="str">
        <f>IF(BL23="","",IF(BL23&lt;&gt;0,IF(BL23="N.D","N.D",((BL23*VLOOKUP(CE23,$CZ$14:$DQ$34,10,FALSE))*0.001))))</f>
        <v/>
      </c>
      <c r="CM23" s="1875"/>
      <c r="CN23" s="1875"/>
      <c r="CO23" s="1875"/>
      <c r="CP23" s="1875"/>
      <c r="CQ23" s="1875"/>
      <c r="CR23" s="1876"/>
      <c r="CZ23" s="1885" t="s">
        <v>346</v>
      </c>
      <c r="DA23" s="1886"/>
      <c r="DB23" s="1886"/>
      <c r="DC23" s="1886"/>
      <c r="DD23" s="1886"/>
      <c r="DE23" s="1886"/>
      <c r="DF23" s="1886"/>
      <c r="DG23" s="1886"/>
      <c r="DH23" s="1887"/>
      <c r="DI23" s="1888">
        <v>7</v>
      </c>
      <c r="DJ23" s="1888"/>
      <c r="DK23" s="1888"/>
      <c r="DL23" s="1888"/>
      <c r="DM23" s="1888"/>
      <c r="DN23" s="1888"/>
      <c r="DO23" s="1888"/>
      <c r="DP23" s="1888"/>
      <c r="DQ23" s="1888"/>
    </row>
    <row r="24" spans="2:121" s="27" customFormat="1" ht="15.75" customHeight="1" thickTop="1" thickBot="1" x14ac:dyDescent="0.3">
      <c r="B24" s="1872">
        <v>10</v>
      </c>
      <c r="C24" s="1873"/>
      <c r="D24" s="1873"/>
      <c r="E24" s="1873"/>
      <c r="F24" s="1877" t="str">
        <f>IF('INGRESO DE DATOS'!A238&lt;&gt;"",'INGRESO DE DATOS'!A238,"")</f>
        <v/>
      </c>
      <c r="G24" s="1878"/>
      <c r="H24" s="1878"/>
      <c r="I24" s="1878"/>
      <c r="J24" s="1878"/>
      <c r="K24" s="1879"/>
      <c r="L24" s="1882"/>
      <c r="M24" s="1883"/>
      <c r="N24" s="1883"/>
      <c r="O24" s="1883"/>
      <c r="P24" s="1884"/>
      <c r="Q24" s="1877" t="str">
        <f>IF('INGRESO DE DATOS'!N238&lt;&gt;"",'INGRESO DE DATOS'!N238,"")</f>
        <v/>
      </c>
      <c r="R24" s="1878"/>
      <c r="S24" s="1878"/>
      <c r="T24" s="1878"/>
      <c r="U24" s="1878"/>
      <c r="V24" s="1879"/>
      <c r="W24" s="1880" t="str">
        <f>IF('INGRESO DE DATOS'!O238&lt;&gt;"",'INGRESO DE DATOS'!O238,"")</f>
        <v/>
      </c>
      <c r="X24" s="1875"/>
      <c r="Y24" s="1875"/>
      <c r="Z24" s="1875"/>
      <c r="AA24" s="1875"/>
      <c r="AB24" s="1881"/>
      <c r="AC24" s="1877"/>
      <c r="AD24" s="1878"/>
      <c r="AE24" s="1878"/>
      <c r="AF24" s="1878"/>
      <c r="AG24" s="1878"/>
      <c r="AH24" s="1878"/>
      <c r="AI24" s="1879"/>
      <c r="AJ24" s="1880" t="str">
        <f>IF(W24="","",W24)</f>
        <v/>
      </c>
      <c r="AK24" s="1875"/>
      <c r="AL24" s="1875"/>
      <c r="AM24" s="1875"/>
      <c r="AN24" s="1875"/>
      <c r="AO24" s="1875"/>
      <c r="AP24" s="1881"/>
      <c r="AQ24" s="1874" t="str">
        <f>IF(Q24="","",IF(Q24&lt;&gt;0,IF(Q24="N.D","N.D",((AJ24*VLOOKUP(Q24,$CZ$14:$DQ$34,10,FALSE))*0.001))))</f>
        <v/>
      </c>
      <c r="AR24" s="1875"/>
      <c r="AS24" s="1875"/>
      <c r="AT24" s="1875"/>
      <c r="AU24" s="1875"/>
      <c r="AV24" s="1876"/>
      <c r="AW24" s="1977" t="s">
        <v>53</v>
      </c>
      <c r="AX24" s="1978"/>
      <c r="AY24" s="1978"/>
      <c r="AZ24" s="1978"/>
      <c r="BA24" s="1978"/>
      <c r="BB24" s="1978"/>
      <c r="BC24" s="1978"/>
      <c r="BD24" s="1978"/>
      <c r="BE24" s="1978"/>
      <c r="BF24" s="1979"/>
      <c r="BG24" s="1980"/>
      <c r="BH24" s="1975"/>
      <c r="BI24" s="1975"/>
      <c r="BJ24" s="1975"/>
      <c r="BK24" s="1976"/>
      <c r="BL24" s="1877"/>
      <c r="BM24" s="1878"/>
      <c r="BN24" s="1878"/>
      <c r="BO24" s="1878"/>
      <c r="BP24" s="1878"/>
      <c r="BQ24" s="1879"/>
      <c r="BR24" s="1880"/>
      <c r="BS24" s="1875"/>
      <c r="BT24" s="1875"/>
      <c r="BU24" s="1875"/>
      <c r="BV24" s="1875"/>
      <c r="BW24" s="1881"/>
      <c r="BX24" s="1877"/>
      <c r="BY24" s="1878"/>
      <c r="BZ24" s="1878"/>
      <c r="CA24" s="1878"/>
      <c r="CB24" s="1878"/>
      <c r="CC24" s="1878"/>
      <c r="CD24" s="1879"/>
      <c r="CE24" s="1880"/>
      <c r="CF24" s="1875"/>
      <c r="CG24" s="1875"/>
      <c r="CH24" s="1875"/>
      <c r="CI24" s="1875"/>
      <c r="CJ24" s="1875"/>
      <c r="CK24" s="1881"/>
      <c r="CL24" s="1880"/>
      <c r="CM24" s="1875"/>
      <c r="CN24" s="1875"/>
      <c r="CO24" s="1875"/>
      <c r="CP24" s="1875"/>
      <c r="CQ24" s="1875"/>
      <c r="CR24" s="1876"/>
      <c r="CZ24" s="1885" t="s">
        <v>347</v>
      </c>
      <c r="DA24" s="1886"/>
      <c r="DB24" s="1886"/>
      <c r="DC24" s="1886"/>
      <c r="DD24" s="1886"/>
      <c r="DE24" s="1886"/>
      <c r="DF24" s="1886"/>
      <c r="DG24" s="1886"/>
      <c r="DH24" s="1887"/>
      <c r="DI24" s="1888">
        <v>8</v>
      </c>
      <c r="DJ24" s="1888"/>
      <c r="DK24" s="1888"/>
      <c r="DL24" s="1888"/>
      <c r="DM24" s="1888"/>
      <c r="DN24" s="1888"/>
      <c r="DO24" s="1888"/>
      <c r="DP24" s="1888"/>
      <c r="DQ24" s="1888"/>
    </row>
    <row r="25" spans="2:121" s="27" customFormat="1" ht="15.75" customHeight="1" thickTop="1" thickBot="1" x14ac:dyDescent="0.3">
      <c r="B25" s="1872">
        <v>11</v>
      </c>
      <c r="C25" s="1873"/>
      <c r="D25" s="1873"/>
      <c r="E25" s="1873"/>
      <c r="F25" s="1877" t="str">
        <f>IF('INGRESO DE DATOS'!A239&lt;&gt;"",'INGRESO DE DATOS'!A239,"")</f>
        <v/>
      </c>
      <c r="G25" s="1878"/>
      <c r="H25" s="1878"/>
      <c r="I25" s="1878"/>
      <c r="J25" s="1878"/>
      <c r="K25" s="1879"/>
      <c r="L25" s="1882"/>
      <c r="M25" s="1883"/>
      <c r="N25" s="1883"/>
      <c r="O25" s="1883"/>
      <c r="P25" s="1884"/>
      <c r="Q25" s="1877" t="str">
        <f>IF('INGRESO DE DATOS'!N239&lt;&gt;"",'INGRESO DE DATOS'!N239,"")</f>
        <v/>
      </c>
      <c r="R25" s="1878"/>
      <c r="S25" s="1878"/>
      <c r="T25" s="1878"/>
      <c r="U25" s="1878"/>
      <c r="V25" s="1879"/>
      <c r="W25" s="1880" t="str">
        <f>IF('INGRESO DE DATOS'!O239&lt;&gt;"",'INGRESO DE DATOS'!O239,"")</f>
        <v/>
      </c>
      <c r="X25" s="1875"/>
      <c r="Y25" s="1875"/>
      <c r="Z25" s="1875"/>
      <c r="AA25" s="1875"/>
      <c r="AB25" s="1881"/>
      <c r="AC25" s="1877"/>
      <c r="AD25" s="1878"/>
      <c r="AE25" s="1878"/>
      <c r="AF25" s="1878"/>
      <c r="AG25" s="1878"/>
      <c r="AH25" s="1878"/>
      <c r="AI25" s="1879"/>
      <c r="AJ25" s="1880" t="str">
        <f>IF(W25="","",W25)</f>
        <v/>
      </c>
      <c r="AK25" s="1875"/>
      <c r="AL25" s="1875"/>
      <c r="AM25" s="1875"/>
      <c r="AN25" s="1875"/>
      <c r="AO25" s="1875"/>
      <c r="AP25" s="1881"/>
      <c r="AQ25" s="1874" t="str">
        <f>IF(Q25="","",IF(Q25&lt;&gt;0,IF(Q25="N.D","N.D",((AJ25*VLOOKUP(Q25,$CZ$14:$DQ$34,10,FALSE))*0.001))))</f>
        <v/>
      </c>
      <c r="AR25" s="1875"/>
      <c r="AS25" s="1875"/>
      <c r="AT25" s="1875"/>
      <c r="AU25" s="1875"/>
      <c r="AV25" s="1876"/>
      <c r="AW25" s="1872">
        <v>32</v>
      </c>
      <c r="AX25" s="1873"/>
      <c r="AY25" s="1873"/>
      <c r="AZ25" s="1873"/>
      <c r="BA25" s="1877" t="str">
        <f>IF('INGRESO DE DATOS'!A265&lt;&gt;"",'INGRESO DE DATOS'!A265,"")</f>
        <v/>
      </c>
      <c r="BB25" s="1878"/>
      <c r="BC25" s="1878"/>
      <c r="BD25" s="1878"/>
      <c r="BE25" s="1878"/>
      <c r="BF25" s="1879"/>
      <c r="BG25" s="1882"/>
      <c r="BH25" s="1883"/>
      <c r="BI25" s="1883"/>
      <c r="BJ25" s="1883"/>
      <c r="BK25" s="1884"/>
      <c r="BL25" s="1882" t="str">
        <f>IF('INGRESO DE DATOS'!N265&lt;&gt;"",'INGRESO DE DATOS'!N265,"")</f>
        <v/>
      </c>
      <c r="BM25" s="1883"/>
      <c r="BN25" s="1883"/>
      <c r="BO25" s="1883"/>
      <c r="BP25" s="1883"/>
      <c r="BQ25" s="1884"/>
      <c r="BR25" s="1880" t="str">
        <f>IF('INGRESO DE DATOS'!O265&lt;&gt;"",'INGRESO DE DATOS'!O265,"")</f>
        <v/>
      </c>
      <c r="BS25" s="1875"/>
      <c r="BT25" s="1875"/>
      <c r="BU25" s="1875"/>
      <c r="BV25" s="1875"/>
      <c r="BW25" s="1881"/>
      <c r="BX25" s="1877"/>
      <c r="BY25" s="1878"/>
      <c r="BZ25" s="1878"/>
      <c r="CA25" s="1878"/>
      <c r="CB25" s="1878"/>
      <c r="CC25" s="1878"/>
      <c r="CD25" s="1879"/>
      <c r="CE25" s="1880" t="str">
        <f>IF(BR25="","",BR25)</f>
        <v/>
      </c>
      <c r="CF25" s="1875"/>
      <c r="CG25" s="1875"/>
      <c r="CH25" s="1875"/>
      <c r="CI25" s="1875"/>
      <c r="CJ25" s="1875"/>
      <c r="CK25" s="1881"/>
      <c r="CL25" s="1874" t="str">
        <f>IF(BL25="","",IF(BL25&lt;&gt;0,IF(BL25="N.D","N.D",((BL25*VLOOKUP(CE25,$CZ$14:$DQ$34,10,FALSE))*0.001))))</f>
        <v/>
      </c>
      <c r="CM25" s="1875"/>
      <c r="CN25" s="1875"/>
      <c r="CO25" s="1875"/>
      <c r="CP25" s="1875"/>
      <c r="CQ25" s="1875"/>
      <c r="CR25" s="1876"/>
      <c r="CZ25" s="1885" t="s">
        <v>348</v>
      </c>
      <c r="DA25" s="1886"/>
      <c r="DB25" s="1886"/>
      <c r="DC25" s="1886"/>
      <c r="DD25" s="1886"/>
      <c r="DE25" s="1886"/>
      <c r="DF25" s="1886"/>
      <c r="DG25" s="1886"/>
      <c r="DH25" s="1887"/>
      <c r="DI25" s="1888">
        <v>9</v>
      </c>
      <c r="DJ25" s="1888"/>
      <c r="DK25" s="1888"/>
      <c r="DL25" s="1888"/>
      <c r="DM25" s="1888"/>
      <c r="DN25" s="1888"/>
      <c r="DO25" s="1888"/>
      <c r="DP25" s="1888"/>
      <c r="DQ25" s="1888"/>
    </row>
    <row r="26" spans="2:121" s="27" customFormat="1" ht="15.75" customHeight="1" thickTop="1" thickBot="1" x14ac:dyDescent="0.3">
      <c r="B26" s="1977" t="s">
        <v>53</v>
      </c>
      <c r="C26" s="1978"/>
      <c r="D26" s="1978"/>
      <c r="E26" s="1978"/>
      <c r="F26" s="1978"/>
      <c r="G26" s="1978"/>
      <c r="H26" s="1978"/>
      <c r="I26" s="1978"/>
      <c r="J26" s="1978"/>
      <c r="K26" s="1979"/>
      <c r="L26" s="1980"/>
      <c r="M26" s="1975"/>
      <c r="N26" s="1975"/>
      <c r="O26" s="1975"/>
      <c r="P26" s="1976"/>
      <c r="Q26" s="1877"/>
      <c r="R26" s="1878"/>
      <c r="S26" s="1878"/>
      <c r="T26" s="1878"/>
      <c r="U26" s="1878"/>
      <c r="V26" s="1879"/>
      <c r="W26" s="1880"/>
      <c r="X26" s="1875"/>
      <c r="Y26" s="1875"/>
      <c r="Z26" s="1875"/>
      <c r="AA26" s="1875"/>
      <c r="AB26" s="1881"/>
      <c r="AC26" s="1877"/>
      <c r="AD26" s="1878"/>
      <c r="AE26" s="1878"/>
      <c r="AF26" s="1878"/>
      <c r="AG26" s="1878"/>
      <c r="AH26" s="1878"/>
      <c r="AI26" s="1879"/>
      <c r="AJ26" s="1880"/>
      <c r="AK26" s="1875"/>
      <c r="AL26" s="1875"/>
      <c r="AM26" s="1875"/>
      <c r="AN26" s="1875"/>
      <c r="AO26" s="1875"/>
      <c r="AP26" s="1881"/>
      <c r="AQ26" s="1880"/>
      <c r="AR26" s="1875"/>
      <c r="AS26" s="1875"/>
      <c r="AT26" s="1875"/>
      <c r="AU26" s="1875"/>
      <c r="AV26" s="1876"/>
      <c r="AW26" s="1974">
        <v>33</v>
      </c>
      <c r="AX26" s="1975"/>
      <c r="AY26" s="1975"/>
      <c r="AZ26" s="1976"/>
      <c r="BA26" s="1877" t="str">
        <f>IF('INGRESO DE DATOS'!A266&lt;&gt;"",'INGRESO DE DATOS'!A266,"")</f>
        <v/>
      </c>
      <c r="BB26" s="1878"/>
      <c r="BC26" s="1878"/>
      <c r="BD26" s="1878"/>
      <c r="BE26" s="1878"/>
      <c r="BF26" s="1879"/>
      <c r="BG26" s="1882"/>
      <c r="BH26" s="1883"/>
      <c r="BI26" s="1883"/>
      <c r="BJ26" s="1883"/>
      <c r="BK26" s="1884"/>
      <c r="BL26" s="1882" t="str">
        <f>IF('INGRESO DE DATOS'!N266&lt;&gt;"",'INGRESO DE DATOS'!N266,"")</f>
        <v/>
      </c>
      <c r="BM26" s="1883"/>
      <c r="BN26" s="1883"/>
      <c r="BO26" s="1883"/>
      <c r="BP26" s="1883"/>
      <c r="BQ26" s="1884"/>
      <c r="BR26" s="1880" t="str">
        <f>IF('INGRESO DE DATOS'!O266&lt;&gt;"",'INGRESO DE DATOS'!O266,"")</f>
        <v/>
      </c>
      <c r="BS26" s="1875"/>
      <c r="BT26" s="1875"/>
      <c r="BU26" s="1875"/>
      <c r="BV26" s="1875"/>
      <c r="BW26" s="1881"/>
      <c r="BX26" s="1877"/>
      <c r="BY26" s="1878"/>
      <c r="BZ26" s="1878"/>
      <c r="CA26" s="1878"/>
      <c r="CB26" s="1878"/>
      <c r="CC26" s="1878"/>
      <c r="CD26" s="1879"/>
      <c r="CE26" s="1880" t="str">
        <f>IF(BR26="","",BR26)</f>
        <v/>
      </c>
      <c r="CF26" s="1875"/>
      <c r="CG26" s="1875"/>
      <c r="CH26" s="1875"/>
      <c r="CI26" s="1875"/>
      <c r="CJ26" s="1875"/>
      <c r="CK26" s="1881"/>
      <c r="CL26" s="1874" t="str">
        <f>IF(BL26="","",IF(BL26&lt;&gt;0,IF(BL26="N.D","N.D",((BL26*VLOOKUP(CE26,$CZ$14:$DQ$34,10,FALSE))*0.001))))</f>
        <v/>
      </c>
      <c r="CM26" s="1875"/>
      <c r="CN26" s="1875"/>
      <c r="CO26" s="1875"/>
      <c r="CP26" s="1875"/>
      <c r="CQ26" s="1875"/>
      <c r="CR26" s="1876"/>
      <c r="CZ26" s="1885" t="s">
        <v>314</v>
      </c>
      <c r="DA26" s="1886"/>
      <c r="DB26" s="1886"/>
      <c r="DC26" s="1886"/>
      <c r="DD26" s="1886"/>
      <c r="DE26" s="1886"/>
      <c r="DF26" s="1886"/>
      <c r="DG26" s="1886"/>
      <c r="DH26" s="1887"/>
      <c r="DI26" s="1888">
        <v>10</v>
      </c>
      <c r="DJ26" s="1888"/>
      <c r="DK26" s="1888"/>
      <c r="DL26" s="1888"/>
      <c r="DM26" s="1888"/>
      <c r="DN26" s="1888"/>
      <c r="DO26" s="1888"/>
      <c r="DP26" s="1888"/>
      <c r="DQ26" s="1888"/>
    </row>
    <row r="27" spans="2:121" s="27" customFormat="1" ht="15.75" customHeight="1" thickTop="1" thickBot="1" x14ac:dyDescent="0.3">
      <c r="B27" s="1872">
        <v>12</v>
      </c>
      <c r="C27" s="1873"/>
      <c r="D27" s="1873"/>
      <c r="E27" s="1873"/>
      <c r="F27" s="1877" t="str">
        <f>IF('INGRESO DE DATOS'!A241&lt;&gt;"",'INGRESO DE DATOS'!A241,"")</f>
        <v/>
      </c>
      <c r="G27" s="1878"/>
      <c r="H27" s="1878"/>
      <c r="I27" s="1878"/>
      <c r="J27" s="1878"/>
      <c r="K27" s="1879"/>
      <c r="L27" s="1882"/>
      <c r="M27" s="1883"/>
      <c r="N27" s="1883"/>
      <c r="O27" s="1883"/>
      <c r="P27" s="1884"/>
      <c r="Q27" s="1877" t="str">
        <f>IF('INGRESO DE DATOS'!N241&lt;&gt;"",'INGRESO DE DATOS'!N241,"")</f>
        <v/>
      </c>
      <c r="R27" s="1878"/>
      <c r="S27" s="1878"/>
      <c r="T27" s="1878"/>
      <c r="U27" s="1878"/>
      <c r="V27" s="1879"/>
      <c r="W27" s="1880" t="str">
        <f>IF('INGRESO DE DATOS'!O241&lt;&gt;"",'INGRESO DE DATOS'!O241,"")</f>
        <v/>
      </c>
      <c r="X27" s="1875"/>
      <c r="Y27" s="1875"/>
      <c r="Z27" s="1875"/>
      <c r="AA27" s="1875"/>
      <c r="AB27" s="1881"/>
      <c r="AC27" s="1877"/>
      <c r="AD27" s="1878"/>
      <c r="AE27" s="1878"/>
      <c r="AF27" s="1878"/>
      <c r="AG27" s="1878"/>
      <c r="AH27" s="1878"/>
      <c r="AI27" s="1879"/>
      <c r="AJ27" s="1880" t="str">
        <f>IF(W27="","",W27)</f>
        <v/>
      </c>
      <c r="AK27" s="1875"/>
      <c r="AL27" s="1875"/>
      <c r="AM27" s="1875"/>
      <c r="AN27" s="1875"/>
      <c r="AO27" s="1875"/>
      <c r="AP27" s="1881"/>
      <c r="AQ27" s="1874" t="str">
        <f>IF(Q27="","",IF(Q27&lt;&gt;0,IF(Q27="N.D","N.D",((AJ27*VLOOKUP(Q27,$CZ$14:$DQ$34,10,FALSE))*0.001))))</f>
        <v/>
      </c>
      <c r="AR27" s="1875"/>
      <c r="AS27" s="1875"/>
      <c r="AT27" s="1875"/>
      <c r="AU27" s="1875"/>
      <c r="AV27" s="1876"/>
      <c r="AW27" s="1872">
        <v>34</v>
      </c>
      <c r="AX27" s="1873"/>
      <c r="AY27" s="1873"/>
      <c r="AZ27" s="1873"/>
      <c r="BA27" s="1877" t="str">
        <f>IF('INGRESO DE DATOS'!A267&lt;&gt;"",'INGRESO DE DATOS'!A267,"")</f>
        <v/>
      </c>
      <c r="BB27" s="1878"/>
      <c r="BC27" s="1878"/>
      <c r="BD27" s="1878"/>
      <c r="BE27" s="1878"/>
      <c r="BF27" s="1879"/>
      <c r="BG27" s="1882"/>
      <c r="BH27" s="1883"/>
      <c r="BI27" s="1883"/>
      <c r="BJ27" s="1883"/>
      <c r="BK27" s="1884"/>
      <c r="BL27" s="1882" t="str">
        <f>IF('INGRESO DE DATOS'!N267&lt;&gt;"",'INGRESO DE DATOS'!N267,"")</f>
        <v/>
      </c>
      <c r="BM27" s="1883"/>
      <c r="BN27" s="1883"/>
      <c r="BO27" s="1883"/>
      <c r="BP27" s="1883"/>
      <c r="BQ27" s="1884"/>
      <c r="BR27" s="1880" t="str">
        <f>IF('INGRESO DE DATOS'!O267&lt;&gt;"",'INGRESO DE DATOS'!O267,"")</f>
        <v/>
      </c>
      <c r="BS27" s="1875"/>
      <c r="BT27" s="1875"/>
      <c r="BU27" s="1875"/>
      <c r="BV27" s="1875"/>
      <c r="BW27" s="1881"/>
      <c r="BX27" s="1877"/>
      <c r="BY27" s="1878"/>
      <c r="BZ27" s="1878"/>
      <c r="CA27" s="1878"/>
      <c r="CB27" s="1878"/>
      <c r="CC27" s="1878"/>
      <c r="CD27" s="1879"/>
      <c r="CE27" s="1880" t="str">
        <f>IF(BR27="","",BR27)</f>
        <v/>
      </c>
      <c r="CF27" s="1875"/>
      <c r="CG27" s="1875"/>
      <c r="CH27" s="1875"/>
      <c r="CI27" s="1875"/>
      <c r="CJ27" s="1875"/>
      <c r="CK27" s="1881"/>
      <c r="CL27" s="1874" t="str">
        <f>IF(BL27="","",IF(BL27&lt;&gt;0,IF(BL27="N.D","N.D",((BL27*VLOOKUP(CE27,$CZ$14:$DQ$34,10,FALSE))*0.001))))</f>
        <v/>
      </c>
      <c r="CM27" s="1875"/>
      <c r="CN27" s="1875"/>
      <c r="CO27" s="1875"/>
      <c r="CP27" s="1875"/>
      <c r="CQ27" s="1875"/>
      <c r="CR27" s="1876"/>
      <c r="CZ27" s="1885" t="s">
        <v>349</v>
      </c>
      <c r="DA27" s="1886"/>
      <c r="DB27" s="1886"/>
      <c r="DC27" s="1886"/>
      <c r="DD27" s="1886"/>
      <c r="DE27" s="1886"/>
      <c r="DF27" s="1886"/>
      <c r="DG27" s="1886"/>
      <c r="DH27" s="1887"/>
      <c r="DI27" s="1888">
        <v>15</v>
      </c>
      <c r="DJ27" s="1888"/>
      <c r="DK27" s="1888"/>
      <c r="DL27" s="1888"/>
      <c r="DM27" s="1888"/>
      <c r="DN27" s="1888"/>
      <c r="DO27" s="1888"/>
      <c r="DP27" s="1888"/>
      <c r="DQ27" s="1888"/>
    </row>
    <row r="28" spans="2:121" s="27" customFormat="1" ht="15.75" customHeight="1" thickTop="1" thickBot="1" x14ac:dyDescent="0.3">
      <c r="B28" s="1872">
        <v>13</v>
      </c>
      <c r="C28" s="1873"/>
      <c r="D28" s="1873"/>
      <c r="E28" s="1873"/>
      <c r="F28" s="1877" t="str">
        <f>IF('INGRESO DE DATOS'!A242&lt;&gt;"",'INGRESO DE DATOS'!A242,"")</f>
        <v/>
      </c>
      <c r="G28" s="1878"/>
      <c r="H28" s="1878"/>
      <c r="I28" s="1878"/>
      <c r="J28" s="1878"/>
      <c r="K28" s="1879"/>
      <c r="L28" s="1882"/>
      <c r="M28" s="1883"/>
      <c r="N28" s="1883"/>
      <c r="O28" s="1883"/>
      <c r="P28" s="1884"/>
      <c r="Q28" s="1877" t="str">
        <f>IF('INGRESO DE DATOS'!N242&lt;&gt;"",'INGRESO DE DATOS'!N242,"")</f>
        <v/>
      </c>
      <c r="R28" s="1878"/>
      <c r="S28" s="1878"/>
      <c r="T28" s="1878"/>
      <c r="U28" s="1878"/>
      <c r="V28" s="1879"/>
      <c r="W28" s="1880" t="str">
        <f>IF('INGRESO DE DATOS'!O242&lt;&gt;"",'INGRESO DE DATOS'!O242,"")</f>
        <v/>
      </c>
      <c r="X28" s="1875"/>
      <c r="Y28" s="1875"/>
      <c r="Z28" s="1875"/>
      <c r="AA28" s="1875"/>
      <c r="AB28" s="1881"/>
      <c r="AC28" s="1877"/>
      <c r="AD28" s="1878"/>
      <c r="AE28" s="1878"/>
      <c r="AF28" s="1878"/>
      <c r="AG28" s="1878"/>
      <c r="AH28" s="1878"/>
      <c r="AI28" s="1879"/>
      <c r="AJ28" s="1880" t="str">
        <f>IF(W28="","",W28)</f>
        <v/>
      </c>
      <c r="AK28" s="1875"/>
      <c r="AL28" s="1875"/>
      <c r="AM28" s="1875"/>
      <c r="AN28" s="1875"/>
      <c r="AO28" s="1875"/>
      <c r="AP28" s="1881"/>
      <c r="AQ28" s="1874" t="str">
        <f>IF(Q28="","",IF(Q28&lt;&gt;0,IF(Q28="N.D","N.D",((AJ28*VLOOKUP(Q28,$CZ$14:$DQ$34,10,FALSE))*0.001))))</f>
        <v/>
      </c>
      <c r="AR28" s="1875"/>
      <c r="AS28" s="1875"/>
      <c r="AT28" s="1875"/>
      <c r="AU28" s="1875"/>
      <c r="AV28" s="1876"/>
      <c r="AW28" s="1872">
        <v>35</v>
      </c>
      <c r="AX28" s="1873"/>
      <c r="AY28" s="1873"/>
      <c r="AZ28" s="1873"/>
      <c r="BA28" s="1877" t="str">
        <f>IF('INGRESO DE DATOS'!A268&lt;&gt;"",'INGRESO DE DATOS'!A268,"")</f>
        <v/>
      </c>
      <c r="BB28" s="1878"/>
      <c r="BC28" s="1878"/>
      <c r="BD28" s="1878"/>
      <c r="BE28" s="1878"/>
      <c r="BF28" s="1879"/>
      <c r="BG28" s="1882"/>
      <c r="BH28" s="1883"/>
      <c r="BI28" s="1883"/>
      <c r="BJ28" s="1883"/>
      <c r="BK28" s="1884"/>
      <c r="BL28" s="1882" t="str">
        <f>IF('INGRESO DE DATOS'!N268&lt;&gt;"",'INGRESO DE DATOS'!N268,"")</f>
        <v/>
      </c>
      <c r="BM28" s="1883"/>
      <c r="BN28" s="1883"/>
      <c r="BO28" s="1883"/>
      <c r="BP28" s="1883"/>
      <c r="BQ28" s="1884"/>
      <c r="BR28" s="1880" t="str">
        <f>IF('INGRESO DE DATOS'!O268&lt;&gt;"",'INGRESO DE DATOS'!O268,"")</f>
        <v/>
      </c>
      <c r="BS28" s="1875"/>
      <c r="BT28" s="1875"/>
      <c r="BU28" s="1875"/>
      <c r="BV28" s="1875"/>
      <c r="BW28" s="1881"/>
      <c r="BX28" s="1877"/>
      <c r="BY28" s="1878"/>
      <c r="BZ28" s="1878"/>
      <c r="CA28" s="1878"/>
      <c r="CB28" s="1878"/>
      <c r="CC28" s="1878"/>
      <c r="CD28" s="1879"/>
      <c r="CE28" s="1880" t="str">
        <f>IF(BR28="","",BR28)</f>
        <v/>
      </c>
      <c r="CF28" s="1875"/>
      <c r="CG28" s="1875"/>
      <c r="CH28" s="1875"/>
      <c r="CI28" s="1875"/>
      <c r="CJ28" s="1875"/>
      <c r="CK28" s="1881"/>
      <c r="CL28" s="1874" t="str">
        <f>IF(BL28="","",IF(BL28&lt;&gt;0,IF(BL28="N.D","N.D",((BL28*VLOOKUP(CE28,$CZ$14:$DQ$34,10,FALSE))*0.001))))</f>
        <v/>
      </c>
      <c r="CM28" s="1875"/>
      <c r="CN28" s="1875"/>
      <c r="CO28" s="1875"/>
      <c r="CP28" s="1875"/>
      <c r="CQ28" s="1875"/>
      <c r="CR28" s="1876"/>
      <c r="CZ28" s="1885" t="s">
        <v>316</v>
      </c>
      <c r="DA28" s="1886"/>
      <c r="DB28" s="1886"/>
      <c r="DC28" s="1886"/>
      <c r="DD28" s="1886"/>
      <c r="DE28" s="1886"/>
      <c r="DF28" s="1886"/>
      <c r="DG28" s="1886"/>
      <c r="DH28" s="1887"/>
      <c r="DI28" s="1888">
        <v>20</v>
      </c>
      <c r="DJ28" s="1888"/>
      <c r="DK28" s="1888"/>
      <c r="DL28" s="1888"/>
      <c r="DM28" s="1888"/>
      <c r="DN28" s="1888"/>
      <c r="DO28" s="1888"/>
      <c r="DP28" s="1888"/>
      <c r="DQ28" s="1888"/>
    </row>
    <row r="29" spans="2:121" s="27" customFormat="1" ht="15.75" customHeight="1" thickTop="1" thickBot="1" x14ac:dyDescent="0.3">
      <c r="B29" s="1872">
        <v>14</v>
      </c>
      <c r="C29" s="1873"/>
      <c r="D29" s="1873"/>
      <c r="E29" s="1873"/>
      <c r="F29" s="1877" t="str">
        <f>IF('INGRESO DE DATOS'!A243&lt;&gt;"",'INGRESO DE DATOS'!A243,"")</f>
        <v/>
      </c>
      <c r="G29" s="1878"/>
      <c r="H29" s="1878"/>
      <c r="I29" s="1878"/>
      <c r="J29" s="1878"/>
      <c r="K29" s="1879"/>
      <c r="L29" s="1882"/>
      <c r="M29" s="1883"/>
      <c r="N29" s="1883"/>
      <c r="O29" s="1883"/>
      <c r="P29" s="1884"/>
      <c r="Q29" s="1877" t="str">
        <f>IF('INGRESO DE DATOS'!N243&lt;&gt;"",'INGRESO DE DATOS'!N243,"")</f>
        <v/>
      </c>
      <c r="R29" s="1878"/>
      <c r="S29" s="1878"/>
      <c r="T29" s="1878"/>
      <c r="U29" s="1878"/>
      <c r="V29" s="1879"/>
      <c r="W29" s="1880" t="str">
        <f>IF('INGRESO DE DATOS'!O243&lt;&gt;"",'INGRESO DE DATOS'!O243,"")</f>
        <v/>
      </c>
      <c r="X29" s="1875"/>
      <c r="Y29" s="1875"/>
      <c r="Z29" s="1875"/>
      <c r="AA29" s="1875"/>
      <c r="AB29" s="1881"/>
      <c r="AC29" s="1877"/>
      <c r="AD29" s="1878"/>
      <c r="AE29" s="1878"/>
      <c r="AF29" s="1878"/>
      <c r="AG29" s="1878"/>
      <c r="AH29" s="1878"/>
      <c r="AI29" s="1879"/>
      <c r="AJ29" s="1880" t="str">
        <f>IF(W29="","",W29)</f>
        <v/>
      </c>
      <c r="AK29" s="1875"/>
      <c r="AL29" s="1875"/>
      <c r="AM29" s="1875"/>
      <c r="AN29" s="1875"/>
      <c r="AO29" s="1875"/>
      <c r="AP29" s="1881"/>
      <c r="AQ29" s="1874" t="str">
        <f>IF(Q29="","",IF(Q29&lt;&gt;0,IF(Q29="N.D","N.D",((AJ29*VLOOKUP(Q29,$CZ$14:$DQ$34,10,FALSE))*0.001))))</f>
        <v/>
      </c>
      <c r="AR29" s="1875"/>
      <c r="AS29" s="1875"/>
      <c r="AT29" s="1875"/>
      <c r="AU29" s="1875"/>
      <c r="AV29" s="1876"/>
      <c r="AW29" s="1872">
        <v>36</v>
      </c>
      <c r="AX29" s="1873"/>
      <c r="AY29" s="1873"/>
      <c r="AZ29" s="1873"/>
      <c r="BA29" s="1877" t="str">
        <f>IF('INGRESO DE DATOS'!A269&lt;&gt;"",'INGRESO DE DATOS'!A269,"")</f>
        <v/>
      </c>
      <c r="BB29" s="1878"/>
      <c r="BC29" s="1878"/>
      <c r="BD29" s="1878"/>
      <c r="BE29" s="1878"/>
      <c r="BF29" s="1879"/>
      <c r="BG29" s="1882"/>
      <c r="BH29" s="1883"/>
      <c r="BI29" s="1883"/>
      <c r="BJ29" s="1883"/>
      <c r="BK29" s="1884"/>
      <c r="BL29" s="1882" t="str">
        <f>IF('INGRESO DE DATOS'!N269&lt;&gt;"",'INGRESO DE DATOS'!N269,"")</f>
        <v/>
      </c>
      <c r="BM29" s="1883"/>
      <c r="BN29" s="1883"/>
      <c r="BO29" s="1883"/>
      <c r="BP29" s="1883"/>
      <c r="BQ29" s="1884"/>
      <c r="BR29" s="1880" t="str">
        <f>IF('INGRESO DE DATOS'!O269&lt;&gt;"",'INGRESO DE DATOS'!O269,"")</f>
        <v/>
      </c>
      <c r="BS29" s="1875"/>
      <c r="BT29" s="1875"/>
      <c r="BU29" s="1875"/>
      <c r="BV29" s="1875"/>
      <c r="BW29" s="1881"/>
      <c r="BX29" s="1877"/>
      <c r="BY29" s="1878"/>
      <c r="BZ29" s="1878"/>
      <c r="CA29" s="1878"/>
      <c r="CB29" s="1878"/>
      <c r="CC29" s="1878"/>
      <c r="CD29" s="1879"/>
      <c r="CE29" s="1880" t="str">
        <f>IF(BR29="","",BR29)</f>
        <v/>
      </c>
      <c r="CF29" s="1875"/>
      <c r="CG29" s="1875"/>
      <c r="CH29" s="1875"/>
      <c r="CI29" s="1875"/>
      <c r="CJ29" s="1875"/>
      <c r="CK29" s="1881"/>
      <c r="CL29" s="1874" t="str">
        <f>IF(BL29="","",IF(BL29&lt;&gt;0,IF(BL29="N.D","N.D",((BL29*VLOOKUP(CE29,$CZ$14:$DQ$34,10,FALSE))*0.001))))</f>
        <v/>
      </c>
      <c r="CM29" s="1875"/>
      <c r="CN29" s="1875"/>
      <c r="CO29" s="1875"/>
      <c r="CP29" s="1875"/>
      <c r="CQ29" s="1875"/>
      <c r="CR29" s="1876"/>
      <c r="CZ29" s="1885" t="s">
        <v>318</v>
      </c>
      <c r="DA29" s="1886"/>
      <c r="DB29" s="1886"/>
      <c r="DC29" s="1886"/>
      <c r="DD29" s="1886"/>
      <c r="DE29" s="1886"/>
      <c r="DF29" s="1886"/>
      <c r="DG29" s="1886"/>
      <c r="DH29" s="1887"/>
      <c r="DI29" s="1888">
        <v>30</v>
      </c>
      <c r="DJ29" s="1888"/>
      <c r="DK29" s="1888"/>
      <c r="DL29" s="1888"/>
      <c r="DM29" s="1888"/>
      <c r="DN29" s="1888"/>
      <c r="DO29" s="1888"/>
      <c r="DP29" s="1888"/>
      <c r="DQ29" s="1888"/>
    </row>
    <row r="30" spans="2:121" s="27" customFormat="1" ht="15.75" customHeight="1" thickTop="1" thickBot="1" x14ac:dyDescent="0.3">
      <c r="B30" s="1872">
        <v>15</v>
      </c>
      <c r="C30" s="1873"/>
      <c r="D30" s="1873"/>
      <c r="E30" s="1873"/>
      <c r="F30" s="1877" t="str">
        <f>IF('INGRESO DE DATOS'!A244&lt;&gt;"",'INGRESO DE DATOS'!A244,"")</f>
        <v/>
      </c>
      <c r="G30" s="1878"/>
      <c r="H30" s="1878"/>
      <c r="I30" s="1878"/>
      <c r="J30" s="1878"/>
      <c r="K30" s="1879"/>
      <c r="L30" s="1882"/>
      <c r="M30" s="1883"/>
      <c r="N30" s="1883"/>
      <c r="O30" s="1883"/>
      <c r="P30" s="1884"/>
      <c r="Q30" s="1877" t="str">
        <f>IF('INGRESO DE DATOS'!N244&lt;&gt;"",'INGRESO DE DATOS'!N244,"")</f>
        <v/>
      </c>
      <c r="R30" s="1878"/>
      <c r="S30" s="1878"/>
      <c r="T30" s="1878"/>
      <c r="U30" s="1878"/>
      <c r="V30" s="1879"/>
      <c r="W30" s="1880" t="str">
        <f>IF('INGRESO DE DATOS'!O244&lt;&gt;"",'INGRESO DE DATOS'!O244,"")</f>
        <v/>
      </c>
      <c r="X30" s="1875"/>
      <c r="Y30" s="1875"/>
      <c r="Z30" s="1875"/>
      <c r="AA30" s="1875"/>
      <c r="AB30" s="1881"/>
      <c r="AC30" s="1877"/>
      <c r="AD30" s="1878"/>
      <c r="AE30" s="1878"/>
      <c r="AF30" s="1878"/>
      <c r="AG30" s="1878"/>
      <c r="AH30" s="1878"/>
      <c r="AI30" s="1879"/>
      <c r="AJ30" s="1880" t="str">
        <f>IF(W30="","",W30)</f>
        <v/>
      </c>
      <c r="AK30" s="1875"/>
      <c r="AL30" s="1875"/>
      <c r="AM30" s="1875"/>
      <c r="AN30" s="1875"/>
      <c r="AO30" s="1875"/>
      <c r="AP30" s="1881"/>
      <c r="AQ30" s="1874" t="str">
        <f>IF(Q30="","",IF(Q30&lt;&gt;0,IF(Q30="N.D","N.D",((AJ30*VLOOKUP(Q30,$CZ$14:$DQ$34,10,FALSE))*0.001))))</f>
        <v/>
      </c>
      <c r="AR30" s="1875"/>
      <c r="AS30" s="1875"/>
      <c r="AT30" s="1875"/>
      <c r="AU30" s="1875"/>
      <c r="AV30" s="1876"/>
      <c r="AW30" s="1977" t="s">
        <v>53</v>
      </c>
      <c r="AX30" s="1978"/>
      <c r="AY30" s="1978"/>
      <c r="AZ30" s="1978"/>
      <c r="BA30" s="1978"/>
      <c r="BB30" s="1978"/>
      <c r="BC30" s="1978"/>
      <c r="BD30" s="1978"/>
      <c r="BE30" s="1978"/>
      <c r="BF30" s="1979"/>
      <c r="BG30" s="1980"/>
      <c r="BH30" s="1975"/>
      <c r="BI30" s="1975"/>
      <c r="BJ30" s="1975"/>
      <c r="BK30" s="1976"/>
      <c r="BL30" s="1877"/>
      <c r="BM30" s="1878"/>
      <c r="BN30" s="1878"/>
      <c r="BO30" s="1878"/>
      <c r="BP30" s="1878"/>
      <c r="BQ30" s="1879"/>
      <c r="BR30" s="1880"/>
      <c r="BS30" s="1875"/>
      <c r="BT30" s="1875"/>
      <c r="BU30" s="1875"/>
      <c r="BV30" s="1875"/>
      <c r="BW30" s="1881"/>
      <c r="BX30" s="1877"/>
      <c r="BY30" s="1878"/>
      <c r="BZ30" s="1878"/>
      <c r="CA30" s="1878"/>
      <c r="CB30" s="1878"/>
      <c r="CC30" s="1878"/>
      <c r="CD30" s="1879"/>
      <c r="CE30" s="1880"/>
      <c r="CF30" s="1875"/>
      <c r="CG30" s="1875"/>
      <c r="CH30" s="1875"/>
      <c r="CI30" s="1875"/>
      <c r="CJ30" s="1875"/>
      <c r="CK30" s="1881"/>
      <c r="CL30" s="1880"/>
      <c r="CM30" s="1875"/>
      <c r="CN30" s="1875"/>
      <c r="CO30" s="1875"/>
      <c r="CP30" s="1875"/>
      <c r="CQ30" s="1875"/>
      <c r="CR30" s="1876"/>
      <c r="CZ30" s="1885" t="s">
        <v>320</v>
      </c>
      <c r="DA30" s="1886"/>
      <c r="DB30" s="1886"/>
      <c r="DC30" s="1886"/>
      <c r="DD30" s="1886"/>
      <c r="DE30" s="1886"/>
      <c r="DF30" s="1886"/>
      <c r="DG30" s="1886"/>
      <c r="DH30" s="1887"/>
      <c r="DI30" s="1888">
        <v>50</v>
      </c>
      <c r="DJ30" s="1888"/>
      <c r="DK30" s="1888"/>
      <c r="DL30" s="1888"/>
      <c r="DM30" s="1888"/>
      <c r="DN30" s="1888"/>
      <c r="DO30" s="1888"/>
      <c r="DP30" s="1888"/>
      <c r="DQ30" s="1888"/>
    </row>
    <row r="31" spans="2:121" s="27" customFormat="1" ht="15.75" customHeight="1" thickTop="1" thickBot="1" x14ac:dyDescent="0.3">
      <c r="B31" s="1872">
        <v>16</v>
      </c>
      <c r="C31" s="1873"/>
      <c r="D31" s="1873"/>
      <c r="E31" s="1873"/>
      <c r="F31" s="1877" t="str">
        <f>IF('INGRESO DE DATOS'!A245&lt;&gt;"",'INGRESO DE DATOS'!A245,"")</f>
        <v/>
      </c>
      <c r="G31" s="1878"/>
      <c r="H31" s="1878"/>
      <c r="I31" s="1878"/>
      <c r="J31" s="1878"/>
      <c r="K31" s="1879"/>
      <c r="L31" s="1882"/>
      <c r="M31" s="1883"/>
      <c r="N31" s="1883"/>
      <c r="O31" s="1883"/>
      <c r="P31" s="1884"/>
      <c r="Q31" s="1877" t="str">
        <f>IF('INGRESO DE DATOS'!N245&lt;&gt;"",'INGRESO DE DATOS'!N245,"")</f>
        <v/>
      </c>
      <c r="R31" s="1878"/>
      <c r="S31" s="1878"/>
      <c r="T31" s="1878"/>
      <c r="U31" s="1878"/>
      <c r="V31" s="1879"/>
      <c r="W31" s="1880" t="str">
        <f>IF('INGRESO DE DATOS'!O245&lt;&gt;"",'INGRESO DE DATOS'!O245,"")</f>
        <v/>
      </c>
      <c r="X31" s="1875"/>
      <c r="Y31" s="1875"/>
      <c r="Z31" s="1875"/>
      <c r="AA31" s="1875"/>
      <c r="AB31" s="1881"/>
      <c r="AC31" s="1877"/>
      <c r="AD31" s="1878"/>
      <c r="AE31" s="1878"/>
      <c r="AF31" s="1878"/>
      <c r="AG31" s="1878"/>
      <c r="AH31" s="1878"/>
      <c r="AI31" s="1879"/>
      <c r="AJ31" s="1880" t="str">
        <f>IF(W31="","",W31)</f>
        <v/>
      </c>
      <c r="AK31" s="1875"/>
      <c r="AL31" s="1875"/>
      <c r="AM31" s="1875"/>
      <c r="AN31" s="1875"/>
      <c r="AO31" s="1875"/>
      <c r="AP31" s="1881"/>
      <c r="AQ31" s="1874" t="str">
        <f>IF(Q31="","",IF(Q31&lt;&gt;0,IF(Q31="N.D","N.D",((AJ31*VLOOKUP(Q31,$CZ$14:$DQ$34,10,FALSE))*0.001))))</f>
        <v/>
      </c>
      <c r="AR31" s="1875"/>
      <c r="AS31" s="1875"/>
      <c r="AT31" s="1875"/>
      <c r="AU31" s="1875"/>
      <c r="AV31" s="1876"/>
      <c r="AW31" s="1872">
        <v>37</v>
      </c>
      <c r="AX31" s="1873"/>
      <c r="AY31" s="1873"/>
      <c r="AZ31" s="1873"/>
      <c r="BA31" s="1877" t="str">
        <f>IF('INGRESO DE DATOS'!A271&lt;&gt;"",'INGRESO DE DATOS'!A271,"")</f>
        <v/>
      </c>
      <c r="BB31" s="1878"/>
      <c r="BC31" s="1878"/>
      <c r="BD31" s="1878"/>
      <c r="BE31" s="1878"/>
      <c r="BF31" s="1879"/>
      <c r="BG31" s="1882"/>
      <c r="BH31" s="1883"/>
      <c r="BI31" s="1883"/>
      <c r="BJ31" s="1883"/>
      <c r="BK31" s="1884"/>
      <c r="BL31" s="1882" t="str">
        <f>IF('INGRESO DE DATOS'!N271&lt;&gt;"",'INGRESO DE DATOS'!N271,"")</f>
        <v/>
      </c>
      <c r="BM31" s="1883"/>
      <c r="BN31" s="1883"/>
      <c r="BO31" s="1883"/>
      <c r="BP31" s="1883"/>
      <c r="BQ31" s="1884"/>
      <c r="BR31" s="1880" t="str">
        <f>IF('INGRESO DE DATOS'!O271&lt;&gt;"",'INGRESO DE DATOS'!O271,"")</f>
        <v/>
      </c>
      <c r="BS31" s="1875"/>
      <c r="BT31" s="1875"/>
      <c r="BU31" s="1875"/>
      <c r="BV31" s="1875"/>
      <c r="BW31" s="1881"/>
      <c r="BX31" s="1877"/>
      <c r="BY31" s="1878"/>
      <c r="BZ31" s="1878"/>
      <c r="CA31" s="1878"/>
      <c r="CB31" s="1878"/>
      <c r="CC31" s="1878"/>
      <c r="CD31" s="1879"/>
      <c r="CE31" s="1880" t="str">
        <f>IF(BR31="","",BR31)</f>
        <v/>
      </c>
      <c r="CF31" s="1875"/>
      <c r="CG31" s="1875"/>
      <c r="CH31" s="1875"/>
      <c r="CI31" s="1875"/>
      <c r="CJ31" s="1875"/>
      <c r="CK31" s="1881"/>
      <c r="CL31" s="1874" t="str">
        <f>IF(BL31="","",IF(BL31&lt;&gt;0,IF(BL31="N.D","N.D",((BL31*VLOOKUP(CE31,$CZ$14:$DQ$34,10,FALSE))*0.001))))</f>
        <v/>
      </c>
      <c r="CM31" s="1875"/>
      <c r="CN31" s="1875"/>
      <c r="CO31" s="1875"/>
      <c r="CP31" s="1875"/>
      <c r="CQ31" s="1875"/>
      <c r="CR31" s="1876"/>
      <c r="CZ31" s="1885" t="s">
        <v>313</v>
      </c>
      <c r="DA31" s="1886"/>
      <c r="DB31" s="1886"/>
      <c r="DC31" s="1886"/>
      <c r="DD31" s="1886"/>
      <c r="DE31" s="1886"/>
      <c r="DF31" s="1886"/>
      <c r="DG31" s="1886"/>
      <c r="DH31" s="1887"/>
      <c r="DI31" s="1888">
        <v>100</v>
      </c>
      <c r="DJ31" s="1888"/>
      <c r="DK31" s="1888"/>
      <c r="DL31" s="1888"/>
      <c r="DM31" s="1888"/>
      <c r="DN31" s="1888"/>
      <c r="DO31" s="1888"/>
      <c r="DP31" s="1888"/>
      <c r="DQ31" s="1888"/>
    </row>
    <row r="32" spans="2:121" s="27" customFormat="1" ht="15.75" customHeight="1" thickTop="1" thickBot="1" x14ac:dyDescent="0.3">
      <c r="B32" s="1977" t="s">
        <v>53</v>
      </c>
      <c r="C32" s="1978"/>
      <c r="D32" s="1978"/>
      <c r="E32" s="1978"/>
      <c r="F32" s="1978"/>
      <c r="G32" s="1978"/>
      <c r="H32" s="1978"/>
      <c r="I32" s="1978"/>
      <c r="J32" s="1978"/>
      <c r="K32" s="1979"/>
      <c r="L32" s="1980"/>
      <c r="M32" s="1975"/>
      <c r="N32" s="1975"/>
      <c r="O32" s="1975"/>
      <c r="P32" s="1976"/>
      <c r="Q32" s="1877"/>
      <c r="R32" s="1878"/>
      <c r="S32" s="1878"/>
      <c r="T32" s="1878"/>
      <c r="U32" s="1878"/>
      <c r="V32" s="1879"/>
      <c r="W32" s="1880"/>
      <c r="X32" s="1875"/>
      <c r="Y32" s="1875"/>
      <c r="Z32" s="1875"/>
      <c r="AA32" s="1875"/>
      <c r="AB32" s="1881"/>
      <c r="AC32" s="1877"/>
      <c r="AD32" s="1878"/>
      <c r="AE32" s="1878"/>
      <c r="AF32" s="1878"/>
      <c r="AG32" s="1878"/>
      <c r="AH32" s="1878"/>
      <c r="AI32" s="1879"/>
      <c r="AJ32" s="1880"/>
      <c r="AK32" s="1875"/>
      <c r="AL32" s="1875"/>
      <c r="AM32" s="1875"/>
      <c r="AN32" s="1875"/>
      <c r="AO32" s="1875"/>
      <c r="AP32" s="1881"/>
      <c r="AQ32" s="1880"/>
      <c r="AR32" s="1875"/>
      <c r="AS32" s="1875"/>
      <c r="AT32" s="1875"/>
      <c r="AU32" s="1875"/>
      <c r="AV32" s="1876"/>
      <c r="AW32" s="1974">
        <v>38</v>
      </c>
      <c r="AX32" s="1975"/>
      <c r="AY32" s="1975"/>
      <c r="AZ32" s="1976"/>
      <c r="BA32" s="1877" t="str">
        <f>IF('INGRESO DE DATOS'!A272&lt;&gt;"",'INGRESO DE DATOS'!A272,"")</f>
        <v/>
      </c>
      <c r="BB32" s="1878"/>
      <c r="BC32" s="1878"/>
      <c r="BD32" s="1878"/>
      <c r="BE32" s="1878"/>
      <c r="BF32" s="1879"/>
      <c r="BG32" s="1882"/>
      <c r="BH32" s="1883"/>
      <c r="BI32" s="1883"/>
      <c r="BJ32" s="1883"/>
      <c r="BK32" s="1884"/>
      <c r="BL32" s="1882" t="str">
        <f>IF('INGRESO DE DATOS'!N272&lt;&gt;"",'INGRESO DE DATOS'!N272,"")</f>
        <v/>
      </c>
      <c r="BM32" s="1883"/>
      <c r="BN32" s="1883"/>
      <c r="BO32" s="1883"/>
      <c r="BP32" s="1883"/>
      <c r="BQ32" s="1884"/>
      <c r="BR32" s="1880" t="str">
        <f>IF('INGRESO DE DATOS'!O272&lt;&gt;"",'INGRESO DE DATOS'!O272,"")</f>
        <v/>
      </c>
      <c r="BS32" s="1875"/>
      <c r="BT32" s="1875"/>
      <c r="BU32" s="1875"/>
      <c r="BV32" s="1875"/>
      <c r="BW32" s="1881"/>
      <c r="BX32" s="1877"/>
      <c r="BY32" s="1878"/>
      <c r="BZ32" s="1878"/>
      <c r="CA32" s="1878"/>
      <c r="CB32" s="1878"/>
      <c r="CC32" s="1878"/>
      <c r="CD32" s="1879"/>
      <c r="CE32" s="1880" t="str">
        <f>IF(BR32="","",BR32)</f>
        <v/>
      </c>
      <c r="CF32" s="1875"/>
      <c r="CG32" s="1875"/>
      <c r="CH32" s="1875"/>
      <c r="CI32" s="1875"/>
      <c r="CJ32" s="1875"/>
      <c r="CK32" s="1881"/>
      <c r="CL32" s="1874" t="str">
        <f>IF(BL32="","",IF(BL32&lt;&gt;0,IF(BL32="N.D","N.D",((BL32*VLOOKUP(CE32,$CZ$14:$DQ$34,10,FALSE))*0.001))))</f>
        <v/>
      </c>
      <c r="CM32" s="1875"/>
      <c r="CN32" s="1875"/>
      <c r="CO32" s="1875"/>
      <c r="CP32" s="1875"/>
      <c r="CQ32" s="1875"/>
      <c r="CR32" s="1876"/>
      <c r="CZ32" s="1885" t="s">
        <v>312</v>
      </c>
      <c r="DA32" s="1886"/>
      <c r="DB32" s="1886"/>
      <c r="DC32" s="1886"/>
      <c r="DD32" s="1886"/>
      <c r="DE32" s="1886"/>
      <c r="DF32" s="1886"/>
      <c r="DG32" s="1886"/>
      <c r="DH32" s="1887"/>
      <c r="DI32" s="1888">
        <v>200</v>
      </c>
      <c r="DJ32" s="1888"/>
      <c r="DK32" s="1888"/>
      <c r="DL32" s="1888"/>
      <c r="DM32" s="1888"/>
      <c r="DN32" s="1888"/>
      <c r="DO32" s="1888"/>
      <c r="DP32" s="1888"/>
      <c r="DQ32" s="1888"/>
    </row>
    <row r="33" spans="2:121" s="27" customFormat="1" ht="15.75" customHeight="1" thickTop="1" thickBot="1" x14ac:dyDescent="0.3">
      <c r="B33" s="1872">
        <v>17</v>
      </c>
      <c r="C33" s="1873"/>
      <c r="D33" s="1873"/>
      <c r="E33" s="1873"/>
      <c r="F33" s="1877" t="str">
        <f>IF('INGRESO DE DATOS'!A247&lt;&gt;"",'INGRESO DE DATOS'!A247,"")</f>
        <v/>
      </c>
      <c r="G33" s="1878"/>
      <c r="H33" s="1878"/>
      <c r="I33" s="1878"/>
      <c r="J33" s="1878"/>
      <c r="K33" s="1879"/>
      <c r="L33" s="1882"/>
      <c r="M33" s="1883"/>
      <c r="N33" s="1883"/>
      <c r="O33" s="1883"/>
      <c r="P33" s="1884"/>
      <c r="Q33" s="1877" t="str">
        <f>IF('INGRESO DE DATOS'!N247&lt;&gt;"",'INGRESO DE DATOS'!N247,"")</f>
        <v/>
      </c>
      <c r="R33" s="1878"/>
      <c r="S33" s="1878"/>
      <c r="T33" s="1878"/>
      <c r="U33" s="1878"/>
      <c r="V33" s="1879"/>
      <c r="W33" s="1880" t="str">
        <f>IF('INGRESO DE DATOS'!O247&lt;&gt;"",'INGRESO DE DATOS'!O247,"")</f>
        <v/>
      </c>
      <c r="X33" s="1875"/>
      <c r="Y33" s="1875"/>
      <c r="Z33" s="1875"/>
      <c r="AA33" s="1875"/>
      <c r="AB33" s="1881"/>
      <c r="AC33" s="1877"/>
      <c r="AD33" s="1878"/>
      <c r="AE33" s="1878"/>
      <c r="AF33" s="1878"/>
      <c r="AG33" s="1878"/>
      <c r="AH33" s="1878"/>
      <c r="AI33" s="1879"/>
      <c r="AJ33" s="1880" t="str">
        <f>IF(W33="","",W33)</f>
        <v/>
      </c>
      <c r="AK33" s="1875"/>
      <c r="AL33" s="1875"/>
      <c r="AM33" s="1875"/>
      <c r="AN33" s="1875"/>
      <c r="AO33" s="1875"/>
      <c r="AP33" s="1881"/>
      <c r="AQ33" s="1874" t="str">
        <f>IF(Q33="","",IF(Q33&lt;&gt;0,IF(Q33="N.D","N.D",((AJ33*VLOOKUP(Q33,$CZ$14:$DQ$34,10,FALSE))*0.001))))</f>
        <v/>
      </c>
      <c r="AR33" s="1875"/>
      <c r="AS33" s="1875"/>
      <c r="AT33" s="1875"/>
      <c r="AU33" s="1875"/>
      <c r="AV33" s="1876"/>
      <c r="AW33" s="1872">
        <v>39</v>
      </c>
      <c r="AX33" s="1873"/>
      <c r="AY33" s="1873"/>
      <c r="AZ33" s="1873"/>
      <c r="BA33" s="1877" t="str">
        <f>IF('INGRESO DE DATOS'!A273&lt;&gt;"",'INGRESO DE DATOS'!A273,"")</f>
        <v/>
      </c>
      <c r="BB33" s="1878"/>
      <c r="BC33" s="1878"/>
      <c r="BD33" s="1878"/>
      <c r="BE33" s="1878"/>
      <c r="BF33" s="1879"/>
      <c r="BG33" s="1882"/>
      <c r="BH33" s="1883"/>
      <c r="BI33" s="1883"/>
      <c r="BJ33" s="1883"/>
      <c r="BK33" s="1884"/>
      <c r="BL33" s="1882" t="str">
        <f>IF('INGRESO DE DATOS'!N273&lt;&gt;"",'INGRESO DE DATOS'!N273,"")</f>
        <v/>
      </c>
      <c r="BM33" s="1883"/>
      <c r="BN33" s="1883"/>
      <c r="BO33" s="1883"/>
      <c r="BP33" s="1883"/>
      <c r="BQ33" s="1884"/>
      <c r="BR33" s="1880" t="str">
        <f>IF('INGRESO DE DATOS'!O273&lt;&gt;"",'INGRESO DE DATOS'!O273,"")</f>
        <v/>
      </c>
      <c r="BS33" s="1875"/>
      <c r="BT33" s="1875"/>
      <c r="BU33" s="1875"/>
      <c r="BV33" s="1875"/>
      <c r="BW33" s="1881"/>
      <c r="BX33" s="1877"/>
      <c r="BY33" s="1878"/>
      <c r="BZ33" s="1878"/>
      <c r="CA33" s="1878"/>
      <c r="CB33" s="1878"/>
      <c r="CC33" s="1878"/>
      <c r="CD33" s="1879"/>
      <c r="CE33" s="1880" t="str">
        <f>IF(BR33="","",BR33)</f>
        <v/>
      </c>
      <c r="CF33" s="1875"/>
      <c r="CG33" s="1875"/>
      <c r="CH33" s="1875"/>
      <c r="CI33" s="1875"/>
      <c r="CJ33" s="1875"/>
      <c r="CK33" s="1881"/>
      <c r="CL33" s="1874" t="str">
        <f>IF(BL33="","",IF(BL33&lt;&gt;0,IF(BL33="N.D","N.D",((BL33*VLOOKUP(CE33,$CZ$14:$DQ$34,10,FALSE))*0.001))))</f>
        <v/>
      </c>
      <c r="CM33" s="1875"/>
      <c r="CN33" s="1875"/>
      <c r="CO33" s="1875"/>
      <c r="CP33" s="1875"/>
      <c r="CQ33" s="1875"/>
      <c r="CR33" s="1876"/>
      <c r="CZ33" s="1885" t="s">
        <v>350</v>
      </c>
      <c r="DA33" s="1886"/>
      <c r="DB33" s="1886"/>
      <c r="DC33" s="1886"/>
      <c r="DD33" s="1886"/>
      <c r="DE33" s="1886"/>
      <c r="DF33" s="1886"/>
      <c r="DG33" s="1886"/>
      <c r="DH33" s="1887"/>
      <c r="DI33" s="1888">
        <v>250</v>
      </c>
      <c r="DJ33" s="1888"/>
      <c r="DK33" s="1888"/>
      <c r="DL33" s="1888"/>
      <c r="DM33" s="1888"/>
      <c r="DN33" s="1888"/>
      <c r="DO33" s="1888"/>
      <c r="DP33" s="1888"/>
      <c r="DQ33" s="1888"/>
    </row>
    <row r="34" spans="2:121" s="27" customFormat="1" ht="15.75" customHeight="1" thickTop="1" thickBot="1" x14ac:dyDescent="0.3">
      <c r="B34" s="1872">
        <v>18</v>
      </c>
      <c r="C34" s="1873"/>
      <c r="D34" s="1873"/>
      <c r="E34" s="1873"/>
      <c r="F34" s="1877" t="str">
        <f>IF('INGRESO DE DATOS'!A248&lt;&gt;"",'INGRESO DE DATOS'!A248,"")</f>
        <v/>
      </c>
      <c r="G34" s="1878"/>
      <c r="H34" s="1878"/>
      <c r="I34" s="1878"/>
      <c r="J34" s="1878"/>
      <c r="K34" s="1879"/>
      <c r="L34" s="1882"/>
      <c r="M34" s="1883"/>
      <c r="N34" s="1883"/>
      <c r="O34" s="1883"/>
      <c r="P34" s="1884"/>
      <c r="Q34" s="1877" t="str">
        <f>IF('INGRESO DE DATOS'!N248&lt;&gt;"",'INGRESO DE DATOS'!N248,"")</f>
        <v/>
      </c>
      <c r="R34" s="1878"/>
      <c r="S34" s="1878"/>
      <c r="T34" s="1878"/>
      <c r="U34" s="1878"/>
      <c r="V34" s="1879"/>
      <c r="W34" s="1880" t="str">
        <f>IF('INGRESO DE DATOS'!O248&lt;&gt;"",'INGRESO DE DATOS'!O248,"")</f>
        <v/>
      </c>
      <c r="X34" s="1875"/>
      <c r="Y34" s="1875"/>
      <c r="Z34" s="1875"/>
      <c r="AA34" s="1875"/>
      <c r="AB34" s="1881"/>
      <c r="AC34" s="1877"/>
      <c r="AD34" s="1878"/>
      <c r="AE34" s="1878"/>
      <c r="AF34" s="1878"/>
      <c r="AG34" s="1878"/>
      <c r="AH34" s="1878"/>
      <c r="AI34" s="1879"/>
      <c r="AJ34" s="1880" t="str">
        <f>IF(W34="","",W34)</f>
        <v/>
      </c>
      <c r="AK34" s="1875"/>
      <c r="AL34" s="1875"/>
      <c r="AM34" s="1875"/>
      <c r="AN34" s="1875"/>
      <c r="AO34" s="1875"/>
      <c r="AP34" s="1881"/>
      <c r="AQ34" s="1874" t="str">
        <f>IF(Q34="","",IF(Q34&lt;&gt;0,IF(Q34="N.D","N.D",((AJ34*VLOOKUP(Q34,$CZ$14:$DQ$34,10,FALSE))*0.001))))</f>
        <v/>
      </c>
      <c r="AR34" s="1875"/>
      <c r="AS34" s="1875"/>
      <c r="AT34" s="1875"/>
      <c r="AU34" s="1875"/>
      <c r="AV34" s="1876"/>
      <c r="AW34" s="1872">
        <v>40</v>
      </c>
      <c r="AX34" s="1873"/>
      <c r="AY34" s="1873"/>
      <c r="AZ34" s="1873"/>
      <c r="BA34" s="1877" t="str">
        <f>IF('INGRESO DE DATOS'!A274&lt;&gt;"",'INGRESO DE DATOS'!A274,"")</f>
        <v/>
      </c>
      <c r="BB34" s="1878"/>
      <c r="BC34" s="1878"/>
      <c r="BD34" s="1878"/>
      <c r="BE34" s="1878"/>
      <c r="BF34" s="1879"/>
      <c r="BG34" s="1882"/>
      <c r="BH34" s="1883"/>
      <c r="BI34" s="1883"/>
      <c r="BJ34" s="1883"/>
      <c r="BK34" s="1884"/>
      <c r="BL34" s="1882" t="str">
        <f>IF('INGRESO DE DATOS'!N274&lt;&gt;"",'INGRESO DE DATOS'!N274,"")</f>
        <v/>
      </c>
      <c r="BM34" s="1883"/>
      <c r="BN34" s="1883"/>
      <c r="BO34" s="1883"/>
      <c r="BP34" s="1883"/>
      <c r="BQ34" s="1884"/>
      <c r="BR34" s="1880" t="str">
        <f>IF('INGRESO DE DATOS'!O274&lt;&gt;"",'INGRESO DE DATOS'!O274,"")</f>
        <v/>
      </c>
      <c r="BS34" s="1875"/>
      <c r="BT34" s="1875"/>
      <c r="BU34" s="1875"/>
      <c r="BV34" s="1875"/>
      <c r="BW34" s="1881"/>
      <c r="BX34" s="1877"/>
      <c r="BY34" s="1878"/>
      <c r="BZ34" s="1878"/>
      <c r="CA34" s="1878"/>
      <c r="CB34" s="1878"/>
      <c r="CC34" s="1878"/>
      <c r="CD34" s="1879"/>
      <c r="CE34" s="1880" t="str">
        <f>IF(BR34="","",BR34)</f>
        <v/>
      </c>
      <c r="CF34" s="1875"/>
      <c r="CG34" s="1875"/>
      <c r="CH34" s="1875"/>
      <c r="CI34" s="1875"/>
      <c r="CJ34" s="1875"/>
      <c r="CK34" s="1881"/>
      <c r="CL34" s="1874" t="str">
        <f>IF(BL34="","",IF(BL34&lt;&gt;0,IF(BL34="N.D","N.D",((BL34*VLOOKUP(CE34,$CZ$14:$DQ$34,10,FALSE))*0.001))))</f>
        <v/>
      </c>
      <c r="CM34" s="1875"/>
      <c r="CN34" s="1875"/>
      <c r="CO34" s="1875"/>
      <c r="CP34" s="1875"/>
      <c r="CQ34" s="1875"/>
      <c r="CR34" s="1876"/>
      <c r="CZ34" s="1885" t="s">
        <v>311</v>
      </c>
      <c r="DA34" s="1886"/>
      <c r="DB34" s="1886"/>
      <c r="DC34" s="1886"/>
      <c r="DD34" s="1886"/>
      <c r="DE34" s="1886"/>
      <c r="DF34" s="1886"/>
      <c r="DG34" s="1886"/>
      <c r="DH34" s="1887"/>
      <c r="DI34" s="1888">
        <v>500</v>
      </c>
      <c r="DJ34" s="1888"/>
      <c r="DK34" s="1888"/>
      <c r="DL34" s="1888"/>
      <c r="DM34" s="1888"/>
      <c r="DN34" s="1888"/>
      <c r="DO34" s="1888"/>
      <c r="DP34" s="1888"/>
      <c r="DQ34" s="1888"/>
    </row>
    <row r="35" spans="2:121" s="27" customFormat="1" ht="15.75" customHeight="1" thickTop="1" x14ac:dyDescent="0.2">
      <c r="B35" s="1872">
        <v>19</v>
      </c>
      <c r="C35" s="1873"/>
      <c r="D35" s="1873"/>
      <c r="E35" s="1873"/>
      <c r="F35" s="1877" t="str">
        <f>IF('INGRESO DE DATOS'!A249&lt;&gt;"",'INGRESO DE DATOS'!A249,"")</f>
        <v/>
      </c>
      <c r="G35" s="1878"/>
      <c r="H35" s="1878"/>
      <c r="I35" s="1878"/>
      <c r="J35" s="1878"/>
      <c r="K35" s="1879"/>
      <c r="L35" s="1882"/>
      <c r="M35" s="1883"/>
      <c r="N35" s="1883"/>
      <c r="O35" s="1883"/>
      <c r="P35" s="1884"/>
      <c r="Q35" s="1877" t="str">
        <f>IF('INGRESO DE DATOS'!N249&lt;&gt;"",'INGRESO DE DATOS'!N249,"")</f>
        <v/>
      </c>
      <c r="R35" s="1878"/>
      <c r="S35" s="1878"/>
      <c r="T35" s="1878"/>
      <c r="U35" s="1878"/>
      <c r="V35" s="1879"/>
      <c r="W35" s="1880" t="str">
        <f>IF('INGRESO DE DATOS'!O249&lt;&gt;"",'INGRESO DE DATOS'!O249,"")</f>
        <v/>
      </c>
      <c r="X35" s="1875"/>
      <c r="Y35" s="1875"/>
      <c r="Z35" s="1875"/>
      <c r="AA35" s="1875"/>
      <c r="AB35" s="1881"/>
      <c r="AC35" s="1877"/>
      <c r="AD35" s="1878"/>
      <c r="AE35" s="1878"/>
      <c r="AF35" s="1878"/>
      <c r="AG35" s="1878"/>
      <c r="AH35" s="1878"/>
      <c r="AI35" s="1879"/>
      <c r="AJ35" s="1880" t="str">
        <f>IF(W35="","",W35)</f>
        <v/>
      </c>
      <c r="AK35" s="1875"/>
      <c r="AL35" s="1875"/>
      <c r="AM35" s="1875"/>
      <c r="AN35" s="1875"/>
      <c r="AO35" s="1875"/>
      <c r="AP35" s="1881"/>
      <c r="AQ35" s="1874" t="str">
        <f>IF(Q35="","",IF(Q35&lt;&gt;0,IF(Q35="N.D","N.D",((AJ35*VLOOKUP(Q35,$CZ$14:$DQ$34,10,FALSE))*0.001))))</f>
        <v/>
      </c>
      <c r="AR35" s="1875"/>
      <c r="AS35" s="1875"/>
      <c r="AT35" s="1875"/>
      <c r="AU35" s="1875"/>
      <c r="AV35" s="1876"/>
      <c r="AW35" s="1872">
        <v>41</v>
      </c>
      <c r="AX35" s="1873"/>
      <c r="AY35" s="1873"/>
      <c r="AZ35" s="1873"/>
      <c r="BA35" s="1877" t="str">
        <f>IF('INGRESO DE DATOS'!A275&lt;&gt;"",'INGRESO DE DATOS'!A275,"")</f>
        <v/>
      </c>
      <c r="BB35" s="1878"/>
      <c r="BC35" s="1878"/>
      <c r="BD35" s="1878"/>
      <c r="BE35" s="1878"/>
      <c r="BF35" s="1879"/>
      <c r="BG35" s="1882"/>
      <c r="BH35" s="1883"/>
      <c r="BI35" s="1883"/>
      <c r="BJ35" s="1883"/>
      <c r="BK35" s="1884"/>
      <c r="BL35" s="1882" t="str">
        <f>IF('INGRESO DE DATOS'!N275&lt;&gt;"",'INGRESO DE DATOS'!N275,"")</f>
        <v/>
      </c>
      <c r="BM35" s="1883"/>
      <c r="BN35" s="1883"/>
      <c r="BO35" s="1883"/>
      <c r="BP35" s="1883"/>
      <c r="BQ35" s="1884"/>
      <c r="BR35" s="1880" t="str">
        <f>IF('INGRESO DE DATOS'!O275&lt;&gt;"",'INGRESO DE DATOS'!O275,"")</f>
        <v/>
      </c>
      <c r="BS35" s="1875"/>
      <c r="BT35" s="1875"/>
      <c r="BU35" s="1875"/>
      <c r="BV35" s="1875"/>
      <c r="BW35" s="1881"/>
      <c r="BX35" s="1877"/>
      <c r="BY35" s="1878"/>
      <c r="BZ35" s="1878"/>
      <c r="CA35" s="1878"/>
      <c r="CB35" s="1878"/>
      <c r="CC35" s="1878"/>
      <c r="CD35" s="1879"/>
      <c r="CE35" s="1880" t="str">
        <f>IF(BR35="","",BR35)</f>
        <v/>
      </c>
      <c r="CF35" s="1875"/>
      <c r="CG35" s="1875"/>
      <c r="CH35" s="1875"/>
      <c r="CI35" s="1875"/>
      <c r="CJ35" s="1875"/>
      <c r="CK35" s="1881"/>
      <c r="CL35" s="1874" t="str">
        <f>IF(BL35="","",IF(BL35&lt;&gt;0,IF(BL35="N.D","N.D",((BL35*VLOOKUP(CE35,$CZ$14:$DQ$34,10,FALSE))*0.001))))</f>
        <v/>
      </c>
      <c r="CM35" s="1875"/>
      <c r="CN35" s="1875"/>
      <c r="CO35" s="1875"/>
      <c r="CP35" s="1875"/>
      <c r="CQ35" s="1875"/>
      <c r="CR35" s="1876"/>
    </row>
    <row r="36" spans="2:121" s="27" customFormat="1" ht="15.75" customHeight="1" x14ac:dyDescent="0.2">
      <c r="B36" s="1872">
        <v>20</v>
      </c>
      <c r="C36" s="1873"/>
      <c r="D36" s="1873"/>
      <c r="E36" s="1873"/>
      <c r="F36" s="1877" t="str">
        <f>IF('INGRESO DE DATOS'!A250&lt;&gt;"",'INGRESO DE DATOS'!A250,"")</f>
        <v/>
      </c>
      <c r="G36" s="1878"/>
      <c r="H36" s="1878"/>
      <c r="I36" s="1878"/>
      <c r="J36" s="1878"/>
      <c r="K36" s="1879"/>
      <c r="L36" s="1882"/>
      <c r="M36" s="1883"/>
      <c r="N36" s="1883"/>
      <c r="O36" s="1883"/>
      <c r="P36" s="1884"/>
      <c r="Q36" s="1877" t="str">
        <f>IF('INGRESO DE DATOS'!N250&lt;&gt;"",'INGRESO DE DATOS'!N250,"")</f>
        <v/>
      </c>
      <c r="R36" s="1878"/>
      <c r="S36" s="1878"/>
      <c r="T36" s="1878"/>
      <c r="U36" s="1878"/>
      <c r="V36" s="1879"/>
      <c r="W36" s="1880" t="str">
        <f>IF('INGRESO DE DATOS'!O250&lt;&gt;"",'INGRESO DE DATOS'!O250,"")</f>
        <v/>
      </c>
      <c r="X36" s="1875"/>
      <c r="Y36" s="1875"/>
      <c r="Z36" s="1875"/>
      <c r="AA36" s="1875"/>
      <c r="AB36" s="1881"/>
      <c r="AC36" s="1877"/>
      <c r="AD36" s="1878"/>
      <c r="AE36" s="1878"/>
      <c r="AF36" s="1878"/>
      <c r="AG36" s="1878"/>
      <c r="AH36" s="1878"/>
      <c r="AI36" s="1879"/>
      <c r="AJ36" s="1880" t="str">
        <f>IF(W36="","",W36)</f>
        <v/>
      </c>
      <c r="AK36" s="1875"/>
      <c r="AL36" s="1875"/>
      <c r="AM36" s="1875"/>
      <c r="AN36" s="1875"/>
      <c r="AO36" s="1875"/>
      <c r="AP36" s="1881"/>
      <c r="AQ36" s="1874" t="str">
        <f>IF(Q36="","",IF(Q36&lt;&gt;0,IF(Q36="N.D","N.D",((AJ36*VLOOKUP(Q36,$CZ$14:$DQ$34,10,FALSE))*0.001))))</f>
        <v/>
      </c>
      <c r="AR36" s="1875"/>
      <c r="AS36" s="1875"/>
      <c r="AT36" s="1875"/>
      <c r="AU36" s="1875"/>
      <c r="AV36" s="1876"/>
      <c r="AW36" s="1977" t="s">
        <v>53</v>
      </c>
      <c r="AX36" s="1978"/>
      <c r="AY36" s="1978"/>
      <c r="AZ36" s="1978"/>
      <c r="BA36" s="1978"/>
      <c r="BB36" s="1978"/>
      <c r="BC36" s="1978"/>
      <c r="BD36" s="1978"/>
      <c r="BE36" s="1978"/>
      <c r="BF36" s="1979"/>
      <c r="BG36" s="1980"/>
      <c r="BH36" s="1975"/>
      <c r="BI36" s="1975"/>
      <c r="BJ36" s="1975"/>
      <c r="BK36" s="1976"/>
      <c r="BL36" s="1877"/>
      <c r="BM36" s="1878"/>
      <c r="BN36" s="1878"/>
      <c r="BO36" s="1878"/>
      <c r="BP36" s="1878"/>
      <c r="BQ36" s="1879"/>
      <c r="BR36" s="1880"/>
      <c r="BS36" s="1875"/>
      <c r="BT36" s="1875"/>
      <c r="BU36" s="1875"/>
      <c r="BV36" s="1875"/>
      <c r="BW36" s="1881"/>
      <c r="BX36" s="1877"/>
      <c r="BY36" s="1878"/>
      <c r="BZ36" s="1878"/>
      <c r="CA36" s="1878"/>
      <c r="CB36" s="1878"/>
      <c r="CC36" s="1878"/>
      <c r="CD36" s="1879"/>
      <c r="CE36" s="1880"/>
      <c r="CF36" s="1875"/>
      <c r="CG36" s="1875"/>
      <c r="CH36" s="1875"/>
      <c r="CI36" s="1875"/>
      <c r="CJ36" s="1875"/>
      <c r="CK36" s="1881"/>
      <c r="CL36" s="1880"/>
      <c r="CM36" s="1875"/>
      <c r="CN36" s="1875"/>
      <c r="CO36" s="1875"/>
      <c r="CP36" s="1875"/>
      <c r="CQ36" s="1875"/>
      <c r="CR36" s="1876"/>
    </row>
    <row r="37" spans="2:121" s="27" customFormat="1" ht="15.75" customHeight="1" x14ac:dyDescent="0.2">
      <c r="B37" s="1872">
        <v>21</v>
      </c>
      <c r="C37" s="1873"/>
      <c r="D37" s="1873"/>
      <c r="E37" s="1873"/>
      <c r="F37" s="1877" t="str">
        <f>IF('INGRESO DE DATOS'!A251&lt;&gt;"",'INGRESO DE DATOS'!A251,"")</f>
        <v/>
      </c>
      <c r="G37" s="1878"/>
      <c r="H37" s="1878"/>
      <c r="I37" s="1878"/>
      <c r="J37" s="1878"/>
      <c r="K37" s="1879"/>
      <c r="L37" s="1882"/>
      <c r="M37" s="1883"/>
      <c r="N37" s="1883"/>
      <c r="O37" s="1883"/>
      <c r="P37" s="1884"/>
      <c r="Q37" s="1877" t="str">
        <f>IF('INGRESO DE DATOS'!N251&lt;&gt;"",'INGRESO DE DATOS'!N251,"")</f>
        <v/>
      </c>
      <c r="R37" s="1878"/>
      <c r="S37" s="1878"/>
      <c r="T37" s="1878"/>
      <c r="U37" s="1878"/>
      <c r="V37" s="1879"/>
      <c r="W37" s="1880" t="str">
        <f>IF('INGRESO DE DATOS'!O251&lt;&gt;"",'INGRESO DE DATOS'!O251,"")</f>
        <v/>
      </c>
      <c r="X37" s="1875"/>
      <c r="Y37" s="1875"/>
      <c r="Z37" s="1875"/>
      <c r="AA37" s="1875"/>
      <c r="AB37" s="1881"/>
      <c r="AC37" s="1877"/>
      <c r="AD37" s="1878"/>
      <c r="AE37" s="1878"/>
      <c r="AF37" s="1878"/>
      <c r="AG37" s="1878"/>
      <c r="AH37" s="1878"/>
      <c r="AI37" s="1879"/>
      <c r="AJ37" s="1880" t="str">
        <f>IF(W37="","",W37)</f>
        <v/>
      </c>
      <c r="AK37" s="1875"/>
      <c r="AL37" s="1875"/>
      <c r="AM37" s="1875"/>
      <c r="AN37" s="1875"/>
      <c r="AO37" s="1875"/>
      <c r="AP37" s="1881"/>
      <c r="AQ37" s="1874" t="str">
        <f>IF(Q37="","",IF(Q37&lt;&gt;0,IF(Q37="N.D","N.D",((AJ37*VLOOKUP(Q37,$CZ$14:$DQ$34,10,FALSE))*0.001))))</f>
        <v/>
      </c>
      <c r="AR37" s="1875"/>
      <c r="AS37" s="1875"/>
      <c r="AT37" s="1875"/>
      <c r="AU37" s="1875"/>
      <c r="AV37" s="1876"/>
      <c r="AW37" s="1872">
        <v>42</v>
      </c>
      <c r="AX37" s="1873"/>
      <c r="AY37" s="1873"/>
      <c r="AZ37" s="1873"/>
      <c r="BA37" s="1877" t="str">
        <f>IF('INGRESO DE DATOS'!A277&lt;&gt;"",'INGRESO DE DATOS'!A277,"")</f>
        <v/>
      </c>
      <c r="BB37" s="1878"/>
      <c r="BC37" s="1878"/>
      <c r="BD37" s="1878"/>
      <c r="BE37" s="1878"/>
      <c r="BF37" s="1879"/>
      <c r="BG37" s="1882"/>
      <c r="BH37" s="1883"/>
      <c r="BI37" s="1883"/>
      <c r="BJ37" s="1883"/>
      <c r="BK37" s="1884"/>
      <c r="BL37" s="1882" t="str">
        <f>IF('INGRESO DE DATOS'!N277&lt;&gt;"",'INGRESO DE DATOS'!N277,"")</f>
        <v/>
      </c>
      <c r="BM37" s="1883"/>
      <c r="BN37" s="1883"/>
      <c r="BO37" s="1883"/>
      <c r="BP37" s="1883"/>
      <c r="BQ37" s="1884"/>
      <c r="BR37" s="1880" t="str">
        <f>IF('INGRESO DE DATOS'!O277&lt;&gt;"",'INGRESO DE DATOS'!O277,"")</f>
        <v/>
      </c>
      <c r="BS37" s="1875"/>
      <c r="BT37" s="1875"/>
      <c r="BU37" s="1875"/>
      <c r="BV37" s="1875"/>
      <c r="BW37" s="1881"/>
      <c r="BX37" s="1877"/>
      <c r="BY37" s="1878"/>
      <c r="BZ37" s="1878"/>
      <c r="CA37" s="1878"/>
      <c r="CB37" s="1878"/>
      <c r="CC37" s="1878"/>
      <c r="CD37" s="1879"/>
      <c r="CE37" s="1880" t="str">
        <f>IF(BR37="","",BR37)</f>
        <v/>
      </c>
      <c r="CF37" s="1875"/>
      <c r="CG37" s="1875"/>
      <c r="CH37" s="1875"/>
      <c r="CI37" s="1875"/>
      <c r="CJ37" s="1875"/>
      <c r="CK37" s="1881"/>
      <c r="CL37" s="1874" t="str">
        <f>IF(BL37="","",IF(BL37&lt;&gt;0,IF(BL37="N.D","N.D",((BL37*VLOOKUP(CE37,$CZ$14:$DQ$34,10,FALSE))*0.001))))</f>
        <v/>
      </c>
      <c r="CM37" s="1875"/>
      <c r="CN37" s="1875"/>
      <c r="CO37" s="1875"/>
      <c r="CP37" s="1875"/>
      <c r="CQ37" s="1875"/>
      <c r="CR37" s="1876"/>
    </row>
    <row r="38" spans="2:121" s="27" customFormat="1" ht="15.75" customHeight="1" x14ac:dyDescent="0.2">
      <c r="B38" s="1977" t="s">
        <v>53</v>
      </c>
      <c r="C38" s="1978"/>
      <c r="D38" s="1978"/>
      <c r="E38" s="1978"/>
      <c r="F38" s="1978"/>
      <c r="G38" s="1978"/>
      <c r="H38" s="1978"/>
      <c r="I38" s="1978"/>
      <c r="J38" s="1978"/>
      <c r="K38" s="1979"/>
      <c r="L38" s="1990"/>
      <c r="M38" s="1991"/>
      <c r="N38" s="1991"/>
      <c r="O38" s="1991"/>
      <c r="P38" s="1992"/>
      <c r="Q38" s="1993"/>
      <c r="R38" s="1994"/>
      <c r="S38" s="1994"/>
      <c r="T38" s="1994"/>
      <c r="U38" s="1994"/>
      <c r="V38" s="1995"/>
      <c r="W38" s="1880"/>
      <c r="X38" s="1875"/>
      <c r="Y38" s="1875"/>
      <c r="Z38" s="1875"/>
      <c r="AA38" s="1875"/>
      <c r="AB38" s="1881"/>
      <c r="AC38" s="1877"/>
      <c r="AD38" s="1878"/>
      <c r="AE38" s="1878"/>
      <c r="AF38" s="1878"/>
      <c r="AG38" s="1878"/>
      <c r="AH38" s="1878"/>
      <c r="AI38" s="1879"/>
      <c r="AJ38" s="1880"/>
      <c r="AK38" s="1875"/>
      <c r="AL38" s="1875"/>
      <c r="AM38" s="1875"/>
      <c r="AN38" s="1875"/>
      <c r="AO38" s="1875"/>
      <c r="AP38" s="1881"/>
      <c r="AQ38" s="1874"/>
      <c r="AR38" s="1875"/>
      <c r="AS38" s="1875"/>
      <c r="AT38" s="1875"/>
      <c r="AU38" s="1875"/>
      <c r="AV38" s="1876"/>
      <c r="AW38" s="1974">
        <v>43</v>
      </c>
      <c r="AX38" s="1975"/>
      <c r="AY38" s="1975"/>
      <c r="AZ38" s="1976"/>
      <c r="BA38" s="1877" t="str">
        <f>IF('INGRESO DE DATOS'!A278&lt;&gt;"",'INGRESO DE DATOS'!A278,"")</f>
        <v/>
      </c>
      <c r="BB38" s="1878"/>
      <c r="BC38" s="1878"/>
      <c r="BD38" s="1878"/>
      <c r="BE38" s="1878"/>
      <c r="BF38" s="1879"/>
      <c r="BG38" s="1882"/>
      <c r="BH38" s="1883"/>
      <c r="BI38" s="1883"/>
      <c r="BJ38" s="1883"/>
      <c r="BK38" s="1884"/>
      <c r="BL38" s="1882" t="str">
        <f>IF('INGRESO DE DATOS'!N278&lt;&gt;"",'INGRESO DE DATOS'!N278,"")</f>
        <v/>
      </c>
      <c r="BM38" s="1883"/>
      <c r="BN38" s="1883"/>
      <c r="BO38" s="1883"/>
      <c r="BP38" s="1883"/>
      <c r="BQ38" s="1884"/>
      <c r="BR38" s="1880" t="str">
        <f>IF('INGRESO DE DATOS'!O278&lt;&gt;"",'INGRESO DE DATOS'!O278,"")</f>
        <v/>
      </c>
      <c r="BS38" s="1875"/>
      <c r="BT38" s="1875"/>
      <c r="BU38" s="1875"/>
      <c r="BV38" s="1875"/>
      <c r="BW38" s="1881"/>
      <c r="BX38" s="1877"/>
      <c r="BY38" s="1878"/>
      <c r="BZ38" s="1878"/>
      <c r="CA38" s="1878"/>
      <c r="CB38" s="1878"/>
      <c r="CC38" s="1878"/>
      <c r="CD38" s="1879"/>
      <c r="CE38" s="1880" t="str">
        <f>IF(BR38="","",BR38)</f>
        <v/>
      </c>
      <c r="CF38" s="1875"/>
      <c r="CG38" s="1875"/>
      <c r="CH38" s="1875"/>
      <c r="CI38" s="1875"/>
      <c r="CJ38" s="1875"/>
      <c r="CK38" s="1881"/>
      <c r="CL38" s="1874" t="str">
        <f>IF(BL38="","",IF(BL38&lt;&gt;0,IF(BL38="N.D","N.D",((BL38*VLOOKUP(CE38,$CZ$14:$DQ$34,10,FALSE))*0.001))))</f>
        <v/>
      </c>
      <c r="CM38" s="1875"/>
      <c r="CN38" s="1875"/>
      <c r="CO38" s="1875"/>
      <c r="CP38" s="1875"/>
      <c r="CQ38" s="1875"/>
      <c r="CR38" s="1876"/>
    </row>
    <row r="39" spans="2:121" s="27" customFormat="1" ht="15.75" customHeight="1" x14ac:dyDescent="0.2">
      <c r="B39" s="2018">
        <v>22</v>
      </c>
      <c r="C39" s="2019"/>
      <c r="D39" s="2019"/>
      <c r="E39" s="2019"/>
      <c r="F39" s="1981" t="str">
        <f>IF('INGRESO DE DATOS'!A253&lt;&gt;"",'INGRESO DE DATOS'!A253,"")</f>
        <v/>
      </c>
      <c r="G39" s="1982"/>
      <c r="H39" s="1982"/>
      <c r="I39" s="1982"/>
      <c r="J39" s="1982"/>
      <c r="K39" s="1983"/>
      <c r="L39" s="2020"/>
      <c r="M39" s="2021"/>
      <c r="N39" s="2021"/>
      <c r="O39" s="2021"/>
      <c r="P39" s="2022"/>
      <c r="Q39" s="1981" t="str">
        <f>IF('INGRESO DE DATOS'!N253&lt;&gt;"",'INGRESO DE DATOS'!N253,"")</f>
        <v/>
      </c>
      <c r="R39" s="1982"/>
      <c r="S39" s="1982"/>
      <c r="T39" s="1982"/>
      <c r="U39" s="1982"/>
      <c r="V39" s="1983"/>
      <c r="W39" s="1984" t="str">
        <f>IF('INGRESO DE DATOS'!O253&lt;&gt;"",'INGRESO DE DATOS'!O253,"")</f>
        <v/>
      </c>
      <c r="X39" s="1985"/>
      <c r="Y39" s="1985"/>
      <c r="Z39" s="1985"/>
      <c r="AA39" s="1985"/>
      <c r="AB39" s="1986"/>
      <c r="AC39" s="1981"/>
      <c r="AD39" s="1982"/>
      <c r="AE39" s="1982"/>
      <c r="AF39" s="1982"/>
      <c r="AG39" s="1982"/>
      <c r="AH39" s="1982"/>
      <c r="AI39" s="1983"/>
      <c r="AJ39" s="1984" t="str">
        <f>IF(W39="","",W39)</f>
        <v/>
      </c>
      <c r="AK39" s="1985"/>
      <c r="AL39" s="1985"/>
      <c r="AM39" s="1985"/>
      <c r="AN39" s="1985"/>
      <c r="AO39" s="1985"/>
      <c r="AP39" s="1986"/>
      <c r="AQ39" s="2003" t="str">
        <f>IF(Q39="","",IF(Q39&lt;&gt;0,IF(Q39="N.D","N.D",((AJ39*VLOOKUP(Q39,$CZ$14:$DQ$34,10,FALSE))*0.001))))</f>
        <v/>
      </c>
      <c r="AR39" s="1985"/>
      <c r="AS39" s="1985"/>
      <c r="AT39" s="1985"/>
      <c r="AU39" s="1985"/>
      <c r="AV39" s="2004"/>
      <c r="AW39" s="2005">
        <v>44</v>
      </c>
      <c r="AX39" s="2006"/>
      <c r="AY39" s="2006"/>
      <c r="AZ39" s="2006"/>
      <c r="BA39" s="2007" t="str">
        <f>IF('INGRESO DE DATOS'!A279&lt;&gt;"",'INGRESO DE DATOS'!A279,"")</f>
        <v>MUESTRA CONTROL</v>
      </c>
      <c r="BB39" s="2008"/>
      <c r="BC39" s="2008"/>
      <c r="BD39" s="2008"/>
      <c r="BE39" s="2008"/>
      <c r="BF39" s="2009"/>
      <c r="BG39" s="1987"/>
      <c r="BH39" s="1988"/>
      <c r="BI39" s="1988"/>
      <c r="BJ39" s="1988"/>
      <c r="BK39" s="1989"/>
      <c r="BL39" s="1987" t="str">
        <f>IF('INGRESO DE DATOS'!N279&lt;&gt;"",'INGRESO DE DATOS'!N279,"")</f>
        <v/>
      </c>
      <c r="BM39" s="1988"/>
      <c r="BN39" s="1988"/>
      <c r="BO39" s="1988"/>
      <c r="BP39" s="1988"/>
      <c r="BQ39" s="1989"/>
      <c r="BR39" s="1984" t="str">
        <f>IF('INGRESO DE DATOS'!O279&lt;&gt;"",'INGRESO DE DATOS'!O279,"")</f>
        <v/>
      </c>
      <c r="BS39" s="1985"/>
      <c r="BT39" s="1985"/>
      <c r="BU39" s="1985"/>
      <c r="BV39" s="1985"/>
      <c r="BW39" s="1986"/>
      <c r="BX39" s="1981"/>
      <c r="BY39" s="1982"/>
      <c r="BZ39" s="1982"/>
      <c r="CA39" s="1982"/>
      <c r="CB39" s="1982"/>
      <c r="CC39" s="1982"/>
      <c r="CD39" s="1983"/>
      <c r="CE39" s="1984" t="str">
        <f>IF(BR39="","",BR39)</f>
        <v/>
      </c>
      <c r="CF39" s="1985"/>
      <c r="CG39" s="1985"/>
      <c r="CH39" s="1985"/>
      <c r="CI39" s="1985"/>
      <c r="CJ39" s="1985"/>
      <c r="CK39" s="1986"/>
      <c r="CL39" s="2003" t="str">
        <f>IF(BL39="","",IF(BL39&lt;&gt;0,IF(BL39="N.D","N.D",((BL39*VLOOKUP(CE39,$CZ$14:$DQ$34,10,FALSE))*0.001))))</f>
        <v/>
      </c>
      <c r="CM39" s="1985"/>
      <c r="CN39" s="1985"/>
      <c r="CO39" s="1985"/>
      <c r="CP39" s="1985"/>
      <c r="CQ39" s="1985"/>
      <c r="CR39" s="2004"/>
    </row>
    <row r="40" spans="2:121" s="774" customFormat="1" ht="16.5" customHeight="1" x14ac:dyDescent="0.2">
      <c r="B40" s="1996" t="s">
        <v>54</v>
      </c>
      <c r="C40" s="1997"/>
      <c r="D40" s="1997"/>
      <c r="E40" s="1997"/>
      <c r="F40" s="1997"/>
      <c r="G40" s="2000" t="s">
        <v>303</v>
      </c>
      <c r="H40" s="2001"/>
      <c r="I40" s="2001"/>
      <c r="J40" s="2001"/>
      <c r="K40" s="2001"/>
      <c r="L40" s="2001"/>
      <c r="M40" s="2002"/>
      <c r="N40" s="2011" t="s">
        <v>254</v>
      </c>
      <c r="O40" s="2012"/>
      <c r="P40" s="2012"/>
      <c r="Q40" s="2012"/>
      <c r="R40" s="2012"/>
      <c r="S40" s="2012"/>
      <c r="T40" s="2012"/>
      <c r="U40" s="2012"/>
      <c r="V40" s="2012"/>
      <c r="W40" s="2012"/>
      <c r="X40" s="2012"/>
      <c r="Y40" s="2012"/>
      <c r="Z40" s="2012"/>
      <c r="AA40" s="2012"/>
      <c r="AB40" s="2012"/>
      <c r="AC40" s="2013"/>
      <c r="AD40" s="790" t="s">
        <v>55</v>
      </c>
      <c r="AM40" s="2016" t="s">
        <v>353</v>
      </c>
      <c r="AN40" s="2016"/>
      <c r="AO40" s="2016"/>
      <c r="AP40" s="2016"/>
      <c r="AQ40" s="2016"/>
      <c r="AR40" s="2016"/>
      <c r="AS40" s="2016"/>
      <c r="AT40" s="2016"/>
      <c r="AU40" s="2016"/>
      <c r="AV40" s="2016"/>
      <c r="AW40" s="2016"/>
      <c r="AX40" s="2016"/>
      <c r="AY40" s="2016"/>
      <c r="AZ40" s="2016"/>
      <c r="BA40" s="2016"/>
      <c r="BB40" s="2016"/>
      <c r="BC40" s="2016"/>
      <c r="BD40" s="2016"/>
      <c r="BE40" s="2016"/>
      <c r="BF40" s="2016"/>
      <c r="BG40" s="2016"/>
      <c r="BH40" s="2016"/>
      <c r="BI40" s="2016"/>
      <c r="BJ40" s="2016"/>
      <c r="BK40" s="2016"/>
      <c r="BL40" s="2016"/>
      <c r="BM40" s="2016"/>
      <c r="BN40" s="2016"/>
      <c r="BO40" s="2016"/>
      <c r="BP40" s="2016"/>
      <c r="BQ40" s="2016"/>
      <c r="BR40" s="2016"/>
      <c r="BS40" s="2016"/>
      <c r="BT40" s="2016"/>
      <c r="BU40" s="2016"/>
      <c r="BV40" s="2016"/>
      <c r="BW40" s="2016"/>
      <c r="BX40" s="2016"/>
      <c r="BY40" s="2016"/>
      <c r="BZ40" s="2016"/>
      <c r="CA40" s="2016"/>
      <c r="CB40" s="2016"/>
      <c r="CC40" s="2016"/>
      <c r="CD40" s="2016"/>
      <c r="CE40" s="2016"/>
      <c r="CF40" s="2016"/>
      <c r="CG40" s="2016"/>
      <c r="CH40" s="2016"/>
      <c r="CI40" s="2016"/>
      <c r="CJ40" s="2016"/>
      <c r="CK40" s="2016"/>
      <c r="CL40" s="2016"/>
      <c r="CM40" s="2016"/>
      <c r="CN40" s="2016"/>
      <c r="CO40" s="2016"/>
      <c r="CP40" s="2016"/>
      <c r="CQ40" s="2016"/>
      <c r="CR40" s="791"/>
      <c r="CS40" s="792"/>
      <c r="CT40" s="792"/>
      <c r="CU40" s="792"/>
      <c r="CV40" s="792"/>
      <c r="CW40" s="792"/>
      <c r="CX40" s="792"/>
      <c r="CY40" s="792"/>
      <c r="CZ40" s="792"/>
      <c r="DA40" s="792"/>
      <c r="DB40" s="792"/>
      <c r="DC40" s="792"/>
      <c r="DD40" s="792"/>
      <c r="DE40" s="792"/>
      <c r="DF40" s="792"/>
      <c r="DG40" s="792"/>
      <c r="DH40" s="792"/>
      <c r="DI40" s="792"/>
      <c r="DJ40" s="792"/>
      <c r="DK40" s="792"/>
      <c r="DL40" s="792"/>
      <c r="DM40" s="792"/>
      <c r="DN40" s="792"/>
      <c r="DO40" s="792"/>
    </row>
    <row r="41" spans="2:121" s="774" customFormat="1" ht="10.5" customHeight="1" x14ac:dyDescent="0.2">
      <c r="B41" s="1996"/>
      <c r="C41" s="1997"/>
      <c r="D41" s="1997"/>
      <c r="E41" s="1997"/>
      <c r="F41" s="1997"/>
      <c r="G41" s="793"/>
      <c r="H41" s="2010"/>
      <c r="I41" s="2010"/>
      <c r="J41" s="2010"/>
      <c r="K41" s="2010"/>
      <c r="L41" s="2010"/>
      <c r="M41" s="794"/>
      <c r="N41" s="2011"/>
      <c r="O41" s="2012"/>
      <c r="P41" s="2012"/>
      <c r="Q41" s="2012"/>
      <c r="R41" s="2012"/>
      <c r="S41" s="2012"/>
      <c r="T41" s="2012"/>
      <c r="U41" s="2012"/>
      <c r="V41" s="2012"/>
      <c r="W41" s="2012"/>
      <c r="X41" s="2012"/>
      <c r="Y41" s="2012"/>
      <c r="Z41" s="2012"/>
      <c r="AA41" s="2012"/>
      <c r="AB41" s="2012"/>
      <c r="AC41" s="2013"/>
      <c r="AD41" s="659"/>
      <c r="AE41" s="2017"/>
      <c r="AF41" s="2017"/>
      <c r="AG41" s="2017"/>
      <c r="AH41" s="2017"/>
      <c r="AI41" s="2017"/>
      <c r="AJ41" s="2017"/>
      <c r="AK41" s="2017"/>
      <c r="AL41" s="2017"/>
      <c r="AM41" s="2017"/>
      <c r="AN41" s="2017"/>
      <c r="AO41" s="2017"/>
      <c r="AP41" s="2017"/>
      <c r="AQ41" s="2017"/>
      <c r="AR41" s="2017"/>
      <c r="AS41" s="2017"/>
      <c r="AT41" s="2017"/>
      <c r="AU41" s="2017"/>
      <c r="AV41" s="2017"/>
      <c r="AW41" s="2017"/>
      <c r="AX41" s="2017"/>
      <c r="AY41" s="2017"/>
      <c r="AZ41" s="2017"/>
      <c r="BA41" s="2017"/>
      <c r="BB41" s="2017"/>
      <c r="BC41" s="2017"/>
      <c r="BD41" s="2017"/>
      <c r="BE41" s="2017"/>
      <c r="BF41" s="2017"/>
      <c r="BG41" s="2017"/>
      <c r="BH41" s="2017"/>
      <c r="BI41" s="2017"/>
      <c r="BJ41" s="2017"/>
      <c r="BK41" s="2017"/>
      <c r="BL41" s="2017"/>
      <c r="BM41" s="2017"/>
      <c r="BN41" s="2017"/>
      <c r="BO41" s="2017"/>
      <c r="BP41" s="2017"/>
      <c r="BQ41" s="2017"/>
      <c r="BR41" s="2017"/>
      <c r="BS41" s="2017"/>
      <c r="BT41" s="2017"/>
      <c r="BU41" s="2017"/>
      <c r="BV41" s="2017"/>
      <c r="BW41" s="2017"/>
      <c r="BX41" s="2017"/>
      <c r="BY41" s="2017"/>
      <c r="BZ41" s="2017"/>
      <c r="CA41" s="2017"/>
      <c r="CB41" s="2017"/>
      <c r="CC41" s="2017"/>
      <c r="CD41" s="2017"/>
      <c r="CE41" s="2017"/>
      <c r="CF41" s="2017"/>
      <c r="CG41" s="2017"/>
      <c r="CH41" s="2017"/>
      <c r="CI41" s="2017"/>
      <c r="CJ41" s="2017"/>
      <c r="CK41" s="2017"/>
      <c r="CL41" s="2017"/>
      <c r="CM41" s="2017"/>
      <c r="CN41" s="2017"/>
      <c r="CO41" s="2017"/>
      <c r="CP41" s="2017"/>
      <c r="CQ41" s="2017"/>
      <c r="CR41" s="791"/>
      <c r="CS41" s="792"/>
      <c r="CT41" s="792"/>
      <c r="CU41" s="792"/>
      <c r="CV41" s="792"/>
      <c r="CW41" s="792"/>
      <c r="CX41" s="792"/>
      <c r="CY41" s="792"/>
      <c r="CZ41" s="792"/>
      <c r="DA41" s="792"/>
      <c r="DB41" s="792"/>
      <c r="DC41" s="792"/>
      <c r="DD41" s="792"/>
      <c r="DE41" s="792"/>
      <c r="DF41" s="792"/>
      <c r="DG41" s="792"/>
      <c r="DH41" s="792"/>
      <c r="DI41" s="792"/>
      <c r="DJ41" s="792"/>
      <c r="DK41" s="792"/>
      <c r="DL41" s="792"/>
      <c r="DM41" s="792"/>
      <c r="DN41" s="792"/>
      <c r="DO41" s="792"/>
    </row>
    <row r="42" spans="2:121" s="774" customFormat="1" ht="3.75" customHeight="1" x14ac:dyDescent="0.2">
      <c r="B42" s="1998"/>
      <c r="C42" s="1999"/>
      <c r="D42" s="1999"/>
      <c r="E42" s="1999"/>
      <c r="F42" s="1999"/>
      <c r="G42" s="795"/>
      <c r="H42" s="796"/>
      <c r="I42" s="796"/>
      <c r="J42" s="796"/>
      <c r="K42" s="796"/>
      <c r="L42" s="796"/>
      <c r="M42" s="797"/>
      <c r="N42" s="2014"/>
      <c r="O42" s="2010"/>
      <c r="P42" s="2010"/>
      <c r="Q42" s="2010"/>
      <c r="R42" s="2010"/>
      <c r="S42" s="2010"/>
      <c r="T42" s="2010"/>
      <c r="U42" s="2010"/>
      <c r="V42" s="2010"/>
      <c r="W42" s="2010"/>
      <c r="X42" s="2010"/>
      <c r="Y42" s="2010"/>
      <c r="Z42" s="2010"/>
      <c r="AA42" s="2010"/>
      <c r="AB42" s="2010"/>
      <c r="AC42" s="2015"/>
      <c r="AD42" s="660"/>
      <c r="AE42" s="2016"/>
      <c r="AF42" s="2016"/>
      <c r="AG42" s="2016"/>
      <c r="AH42" s="2016"/>
      <c r="AI42" s="2016"/>
      <c r="AJ42" s="2016"/>
      <c r="AK42" s="2016"/>
      <c r="AL42" s="2016"/>
      <c r="AM42" s="2016"/>
      <c r="AN42" s="2016"/>
      <c r="AO42" s="2016"/>
      <c r="AP42" s="2016"/>
      <c r="AQ42" s="2016"/>
      <c r="AR42" s="2016"/>
      <c r="AS42" s="2016"/>
      <c r="AT42" s="2016"/>
      <c r="AU42" s="2016"/>
      <c r="AV42" s="2016"/>
      <c r="AW42" s="2016"/>
      <c r="AX42" s="2016"/>
      <c r="AY42" s="2016"/>
      <c r="AZ42" s="2016"/>
      <c r="BA42" s="2016"/>
      <c r="BB42" s="2016"/>
      <c r="BC42" s="2016"/>
      <c r="BD42" s="2016"/>
      <c r="BE42" s="2016"/>
      <c r="BF42" s="2016"/>
      <c r="BG42" s="2016"/>
      <c r="BH42" s="2016"/>
      <c r="BI42" s="2016"/>
      <c r="BJ42" s="2016"/>
      <c r="BK42" s="2016"/>
      <c r="BL42" s="2016"/>
      <c r="BM42" s="2016"/>
      <c r="BN42" s="2016"/>
      <c r="BO42" s="2016"/>
      <c r="BP42" s="2016"/>
      <c r="BQ42" s="2016"/>
      <c r="BR42" s="2016"/>
      <c r="BS42" s="2016"/>
      <c r="BT42" s="2016"/>
      <c r="BU42" s="2016"/>
      <c r="BV42" s="2016"/>
      <c r="BW42" s="2016"/>
      <c r="BX42" s="2016"/>
      <c r="BY42" s="2016"/>
      <c r="BZ42" s="2016"/>
      <c r="CA42" s="2016"/>
      <c r="CB42" s="2016"/>
      <c r="CC42" s="2016"/>
      <c r="CD42" s="2016"/>
      <c r="CE42" s="2016"/>
      <c r="CF42" s="2016"/>
      <c r="CG42" s="2016"/>
      <c r="CH42" s="2016"/>
      <c r="CI42" s="2016"/>
      <c r="CJ42" s="2016"/>
      <c r="CK42" s="2016"/>
      <c r="CL42" s="2016"/>
      <c r="CM42" s="2016"/>
      <c r="CN42" s="2016"/>
      <c r="CO42" s="2016"/>
      <c r="CP42" s="2016"/>
      <c r="CQ42" s="2016"/>
      <c r="CR42" s="791"/>
      <c r="CS42" s="792"/>
      <c r="CT42" s="792"/>
      <c r="CU42" s="792"/>
      <c r="CV42" s="792"/>
      <c r="CW42" s="792"/>
      <c r="CX42" s="792"/>
      <c r="CY42" s="792"/>
      <c r="CZ42" s="792"/>
      <c r="DA42" s="792"/>
      <c r="DB42" s="792"/>
      <c r="DC42" s="792"/>
      <c r="DD42" s="792"/>
      <c r="DE42" s="792"/>
      <c r="DF42" s="792"/>
      <c r="DG42" s="792"/>
      <c r="DH42" s="792"/>
      <c r="DI42" s="792"/>
      <c r="DJ42" s="792"/>
      <c r="DK42" s="792"/>
      <c r="DL42" s="792"/>
      <c r="DM42" s="792"/>
      <c r="DN42" s="792"/>
      <c r="DO42" s="792"/>
    </row>
    <row r="43" spans="2:121" s="774" customFormat="1" ht="16.5" customHeight="1" x14ac:dyDescent="0.2">
      <c r="B43" s="2023" t="s">
        <v>56</v>
      </c>
      <c r="C43" s="2024"/>
      <c r="D43" s="2024"/>
      <c r="E43" s="2024"/>
      <c r="F43" s="2024"/>
      <c r="G43" s="2025"/>
      <c r="H43" s="2025"/>
      <c r="I43" s="2025"/>
      <c r="J43" s="2025"/>
      <c r="K43" s="2025"/>
      <c r="L43" s="2025"/>
      <c r="M43" s="2026"/>
      <c r="N43" s="2038" t="s">
        <v>255</v>
      </c>
      <c r="O43" s="2039"/>
      <c r="P43" s="2039"/>
      <c r="Q43" s="2039"/>
      <c r="R43" s="2039"/>
      <c r="S43" s="2039"/>
      <c r="T43" s="2039"/>
      <c r="U43" s="2040"/>
      <c r="V43" s="1902" t="str">
        <f>IF('INGRESO DE DATOS'!E243&lt;&gt;"",'INGRESO DE DATOS'!E243,"")</f>
        <v/>
      </c>
      <c r="W43" s="1903"/>
      <c r="X43" s="1903"/>
      <c r="Y43" s="1903"/>
      <c r="Z43" s="1903"/>
      <c r="AA43" s="1903"/>
      <c r="AB43" s="1903"/>
      <c r="AC43" s="2041"/>
      <c r="AD43" s="661"/>
      <c r="AE43" s="2042"/>
      <c r="AF43" s="2042"/>
      <c r="AG43" s="2042"/>
      <c r="AH43" s="2042"/>
      <c r="AI43" s="2042"/>
      <c r="AJ43" s="2042"/>
      <c r="AK43" s="2042"/>
      <c r="AL43" s="2042"/>
      <c r="AM43" s="2042"/>
      <c r="AN43" s="2042"/>
      <c r="AO43" s="2042"/>
      <c r="AP43" s="2042"/>
      <c r="AQ43" s="2042"/>
      <c r="AR43" s="2042"/>
      <c r="AS43" s="2042"/>
      <c r="AT43" s="2042"/>
      <c r="AU43" s="2042"/>
      <c r="AV43" s="2042"/>
      <c r="AW43" s="2042"/>
      <c r="AX43" s="2042"/>
      <c r="AY43" s="2042"/>
      <c r="AZ43" s="2042"/>
      <c r="BA43" s="2042"/>
      <c r="BB43" s="2042"/>
      <c r="BC43" s="2042"/>
      <c r="BD43" s="2042"/>
      <c r="BE43" s="2042"/>
      <c r="BF43" s="2042"/>
      <c r="BG43" s="2042"/>
      <c r="BH43" s="2042"/>
      <c r="BI43" s="2042"/>
      <c r="BJ43" s="2042"/>
      <c r="BK43" s="2042"/>
      <c r="BL43" s="2042"/>
      <c r="BM43" s="2042"/>
      <c r="BN43" s="2042"/>
      <c r="BO43" s="2042"/>
      <c r="BP43" s="2042"/>
      <c r="BQ43" s="2042"/>
      <c r="BR43" s="2042"/>
      <c r="BS43" s="2042"/>
      <c r="BT43" s="2042"/>
      <c r="BU43" s="2042"/>
      <c r="BV43" s="2042"/>
      <c r="BW43" s="2042"/>
      <c r="BX43" s="2042"/>
      <c r="BY43" s="2042"/>
      <c r="BZ43" s="2042"/>
      <c r="CA43" s="2042"/>
      <c r="CB43" s="2042"/>
      <c r="CC43" s="2042"/>
      <c r="CD43" s="2042"/>
      <c r="CE43" s="2042"/>
      <c r="CF43" s="2042"/>
      <c r="CG43" s="2042"/>
      <c r="CH43" s="2042"/>
      <c r="CI43" s="2042"/>
      <c r="CJ43" s="2042"/>
      <c r="CK43" s="2042"/>
      <c r="CL43" s="2042"/>
      <c r="CM43" s="2042"/>
      <c r="CN43" s="2042"/>
      <c r="CO43" s="2042"/>
      <c r="CP43" s="2042"/>
      <c r="CQ43" s="2042"/>
      <c r="CR43" s="778"/>
    </row>
    <row r="44" spans="2:121" s="774" customFormat="1" ht="16.5" customHeight="1" x14ac:dyDescent="0.2">
      <c r="B44" s="2032" t="s">
        <v>57</v>
      </c>
      <c r="C44" s="2033"/>
      <c r="D44" s="2033"/>
      <c r="E44" s="2033"/>
      <c r="F44" s="2033"/>
      <c r="G44" s="2035"/>
      <c r="H44" s="2035"/>
      <c r="I44" s="2035"/>
      <c r="J44" s="2035"/>
      <c r="K44" s="2035"/>
      <c r="L44" s="2035"/>
      <c r="M44" s="2036"/>
      <c r="N44" s="2027" t="s">
        <v>259</v>
      </c>
      <c r="O44" s="2028"/>
      <c r="P44" s="2028"/>
      <c r="Q44" s="2028"/>
      <c r="R44" s="2028"/>
      <c r="S44" s="2028"/>
      <c r="T44" s="2028"/>
      <c r="U44" s="2029"/>
      <c r="V44" s="1877" t="str">
        <f>IF('INGRESO DE DATOS'!E247&lt;&gt;"",'INGRESO DE DATOS'!E247,"")</f>
        <v/>
      </c>
      <c r="W44" s="1878"/>
      <c r="X44" s="1878"/>
      <c r="Y44" s="1878"/>
      <c r="Z44" s="1878"/>
      <c r="AA44" s="1878"/>
      <c r="AB44" s="1878"/>
      <c r="AC44" s="2030"/>
      <c r="AD44" s="702"/>
      <c r="AE44" s="2031"/>
      <c r="AF44" s="2031"/>
      <c r="AG44" s="2031"/>
      <c r="AH44" s="2031"/>
      <c r="AI44" s="2031"/>
      <c r="AJ44" s="2031"/>
      <c r="AK44" s="2031"/>
      <c r="AL44" s="2031"/>
      <c r="AM44" s="2031"/>
      <c r="AN44" s="2031"/>
      <c r="AO44" s="2031"/>
      <c r="AP44" s="2031"/>
      <c r="AQ44" s="2031"/>
      <c r="AR44" s="2031"/>
      <c r="AS44" s="2031"/>
      <c r="AT44" s="2031"/>
      <c r="AU44" s="2031"/>
      <c r="AV44" s="2031"/>
      <c r="AW44" s="2031"/>
      <c r="AX44" s="2031"/>
      <c r="AY44" s="2031"/>
      <c r="AZ44" s="2031"/>
      <c r="BA44" s="2031"/>
      <c r="BB44" s="2031"/>
      <c r="BC44" s="2031"/>
      <c r="BD44" s="2031"/>
      <c r="BE44" s="2031"/>
      <c r="BF44" s="2031"/>
      <c r="BG44" s="2031"/>
      <c r="BH44" s="2031"/>
      <c r="BI44" s="2031"/>
      <c r="BJ44" s="2031"/>
      <c r="BK44" s="2031"/>
      <c r="BL44" s="2031"/>
      <c r="BM44" s="2031"/>
      <c r="BN44" s="2031"/>
      <c r="BO44" s="2031"/>
      <c r="BP44" s="2031"/>
      <c r="BQ44" s="2031"/>
      <c r="BR44" s="2031"/>
      <c r="BS44" s="2031"/>
      <c r="BT44" s="2031"/>
      <c r="BU44" s="2031"/>
      <c r="BV44" s="2031"/>
      <c r="BW44" s="2031"/>
      <c r="BX44" s="2031"/>
      <c r="BY44" s="2031"/>
      <c r="BZ44" s="2031"/>
      <c r="CA44" s="2031"/>
      <c r="CB44" s="2031"/>
      <c r="CC44" s="2031"/>
      <c r="CD44" s="2031"/>
      <c r="CE44" s="2031"/>
      <c r="CF44" s="2031"/>
      <c r="CG44" s="2031"/>
      <c r="CH44" s="2031"/>
      <c r="CI44" s="2031"/>
      <c r="CJ44" s="2031"/>
      <c r="CK44" s="2031"/>
      <c r="CL44" s="2031"/>
      <c r="CM44" s="2031"/>
      <c r="CN44" s="2031"/>
      <c r="CO44" s="2031"/>
      <c r="CP44" s="2031"/>
      <c r="CQ44" s="2031"/>
      <c r="CR44" s="798"/>
    </row>
    <row r="45" spans="2:121" s="774" customFormat="1" ht="16.5" customHeight="1" x14ac:dyDescent="0.2">
      <c r="B45" s="2032" t="s">
        <v>58</v>
      </c>
      <c r="C45" s="2033"/>
      <c r="D45" s="2033"/>
      <c r="E45" s="2033"/>
      <c r="F45" s="2033"/>
      <c r="G45" s="2035"/>
      <c r="H45" s="2035"/>
      <c r="I45" s="2035"/>
      <c r="J45" s="2035"/>
      <c r="K45" s="2035"/>
      <c r="L45" s="2035"/>
      <c r="M45" s="2036"/>
      <c r="N45" s="2027" t="s">
        <v>256</v>
      </c>
      <c r="O45" s="2028"/>
      <c r="P45" s="2028"/>
      <c r="Q45" s="2028"/>
      <c r="R45" s="2028"/>
      <c r="S45" s="2028"/>
      <c r="T45" s="2028"/>
      <c r="U45" s="2029"/>
      <c r="V45" s="1877" t="str">
        <f>IF('INGRESO DE DATOS'!E251&lt;&gt;"",'INGRESO DE DATOS'!E251,"")</f>
        <v/>
      </c>
      <c r="W45" s="1878"/>
      <c r="X45" s="1878"/>
      <c r="Y45" s="1878"/>
      <c r="Z45" s="1878"/>
      <c r="AA45" s="1878"/>
      <c r="AB45" s="1878"/>
      <c r="AC45" s="2030"/>
      <c r="AD45" s="799" t="s">
        <v>59</v>
      </c>
      <c r="AE45" s="799"/>
      <c r="AF45" s="799"/>
      <c r="AG45" s="799"/>
      <c r="AH45" s="799"/>
      <c r="AI45" s="2055" t="str">
        <f>IF('INGRESO DE DATOS'!O280&lt;&gt;"",'INGRESO DE DATOS'!O280,"")</f>
        <v/>
      </c>
      <c r="AJ45" s="2055"/>
      <c r="AK45" s="2055"/>
      <c r="AL45" s="2055"/>
      <c r="AM45" s="2055"/>
      <c r="AN45" s="2055"/>
      <c r="AO45" s="2055"/>
      <c r="AP45" s="2055"/>
      <c r="AQ45" s="2055"/>
      <c r="AR45" s="2055"/>
      <c r="AS45" s="2055"/>
      <c r="AT45" s="2055"/>
      <c r="AU45" s="2055"/>
      <c r="AV45" s="2055"/>
      <c r="AW45" s="2055"/>
      <c r="AX45" s="2055"/>
      <c r="AY45" s="2055"/>
      <c r="AZ45" s="2055"/>
      <c r="BA45" s="2055"/>
      <c r="BB45" s="2055"/>
      <c r="BC45" s="2055"/>
      <c r="BD45" s="2055"/>
      <c r="BE45" s="2055"/>
      <c r="BF45" s="2055"/>
      <c r="BG45" s="2055"/>
      <c r="BH45" s="2055"/>
      <c r="BI45" s="2055"/>
      <c r="BJ45" s="2055"/>
      <c r="BK45" s="2055"/>
      <c r="BL45" s="2055"/>
      <c r="BM45" s="2055"/>
      <c r="BN45" s="2055"/>
      <c r="BO45" s="2055"/>
      <c r="BP45" s="2055"/>
      <c r="BQ45" s="2055"/>
      <c r="BR45" s="2055"/>
      <c r="BS45" s="2055"/>
      <c r="BT45" s="2055"/>
      <c r="BU45" s="2055"/>
      <c r="BV45" s="2055"/>
      <c r="BW45" s="2055"/>
      <c r="BX45" s="2055"/>
      <c r="BY45" s="2055"/>
      <c r="BZ45" s="2055"/>
      <c r="CA45" s="2055"/>
      <c r="CB45" s="2055"/>
      <c r="CC45" s="2055"/>
      <c r="CD45" s="2055"/>
      <c r="CE45" s="2055"/>
      <c r="CF45" s="2055"/>
      <c r="CG45" s="2055"/>
      <c r="CH45" s="2055"/>
      <c r="CI45" s="2055"/>
      <c r="CJ45" s="2055"/>
      <c r="CK45" s="2055"/>
      <c r="CL45" s="2055"/>
      <c r="CM45" s="2055"/>
      <c r="CN45" s="2055"/>
      <c r="CO45" s="2055"/>
      <c r="CP45" s="2055"/>
      <c r="CQ45" s="2055"/>
      <c r="CR45" s="800"/>
    </row>
    <row r="46" spans="2:121" s="774" customFormat="1" ht="16.5" customHeight="1" x14ac:dyDescent="0.2">
      <c r="B46" s="2032" t="s">
        <v>60</v>
      </c>
      <c r="C46" s="2033"/>
      <c r="D46" s="2033"/>
      <c r="E46" s="2033"/>
      <c r="F46" s="2033"/>
      <c r="G46" s="1873"/>
      <c r="H46" s="1873"/>
      <c r="I46" s="1873"/>
      <c r="J46" s="1873"/>
      <c r="K46" s="1873"/>
      <c r="L46" s="1873"/>
      <c r="M46" s="2034"/>
      <c r="N46" s="2056" t="s">
        <v>304</v>
      </c>
      <c r="O46" s="2057"/>
      <c r="P46" s="2057"/>
      <c r="Q46" s="2057"/>
      <c r="R46" s="2057"/>
      <c r="S46" s="2057"/>
      <c r="T46" s="2057"/>
      <c r="U46" s="2058"/>
      <c r="V46" s="1993" t="str">
        <f>IF('INGRESO DE DATOS'!E255&lt;&gt;"",'INGRESO DE DATOS'!E255,"")</f>
        <v/>
      </c>
      <c r="W46" s="1994"/>
      <c r="X46" s="1994"/>
      <c r="Y46" s="1994"/>
      <c r="Z46" s="1994"/>
      <c r="AA46" s="1994"/>
      <c r="AB46" s="1994"/>
      <c r="AC46" s="2065"/>
      <c r="AD46" s="773"/>
      <c r="AE46" s="776"/>
      <c r="AF46" s="776"/>
      <c r="AG46" s="776"/>
      <c r="AH46" s="776"/>
      <c r="AI46" s="2037" t="s">
        <v>8</v>
      </c>
      <c r="AJ46" s="2037"/>
      <c r="AK46" s="2037"/>
      <c r="AL46" s="2037"/>
      <c r="AM46" s="2037"/>
      <c r="AN46" s="2037"/>
      <c r="AO46" s="2037"/>
      <c r="AP46" s="2037"/>
      <c r="AQ46" s="2037"/>
      <c r="AR46" s="2037"/>
      <c r="AS46" s="2037"/>
      <c r="AT46" s="2037"/>
      <c r="AU46" s="2037"/>
      <c r="AV46" s="2037"/>
      <c r="AW46" s="2037"/>
      <c r="AX46" s="2037"/>
      <c r="AY46" s="2037"/>
      <c r="AZ46" s="2037"/>
      <c r="BA46" s="2037"/>
      <c r="BB46" s="2037"/>
      <c r="BC46" s="2037"/>
      <c r="BD46" s="2037"/>
      <c r="BE46" s="2037"/>
      <c r="BF46" s="2037"/>
      <c r="BG46" s="2037"/>
      <c r="BH46" s="2037"/>
      <c r="BI46" s="2037"/>
      <c r="BJ46" s="2037"/>
      <c r="BK46" s="2037"/>
      <c r="BL46" s="2037"/>
      <c r="BM46" s="2037"/>
      <c r="BN46" s="2037"/>
      <c r="BO46" s="2037"/>
      <c r="BP46" s="2037"/>
      <c r="BQ46" s="2037"/>
      <c r="BR46" s="2037"/>
      <c r="BS46" s="2037"/>
      <c r="BT46" s="2037"/>
      <c r="BU46" s="2037"/>
      <c r="BV46" s="2037"/>
      <c r="BW46" s="2037"/>
      <c r="BX46" s="2037"/>
      <c r="BY46" s="2037"/>
      <c r="BZ46" s="2037"/>
      <c r="CA46" s="2037"/>
      <c r="CB46" s="2037"/>
      <c r="CC46" s="2037"/>
      <c r="CD46" s="2037"/>
      <c r="CE46" s="2037"/>
      <c r="CF46" s="2037"/>
      <c r="CG46" s="2037"/>
      <c r="CH46" s="2037"/>
      <c r="CI46" s="2037"/>
      <c r="CJ46" s="2037"/>
      <c r="CK46" s="2037"/>
      <c r="CL46" s="2037"/>
      <c r="CM46" s="2037"/>
      <c r="CN46" s="2037"/>
      <c r="CO46" s="2037"/>
      <c r="CP46" s="2037"/>
      <c r="CQ46" s="2037"/>
      <c r="CR46" s="778"/>
    </row>
    <row r="47" spans="2:121" s="774" customFormat="1" ht="11.25" customHeight="1" x14ac:dyDescent="0.2">
      <c r="B47" s="2047" t="s">
        <v>70</v>
      </c>
      <c r="C47" s="2048"/>
      <c r="D47" s="2048"/>
      <c r="E47" s="2048"/>
      <c r="F47" s="2048"/>
      <c r="G47" s="2051"/>
      <c r="H47" s="2051"/>
      <c r="I47" s="2051"/>
      <c r="J47" s="2051"/>
      <c r="K47" s="2051"/>
      <c r="L47" s="2051"/>
      <c r="M47" s="2052"/>
      <c r="N47" s="2059"/>
      <c r="O47" s="2060"/>
      <c r="P47" s="2060"/>
      <c r="Q47" s="2060"/>
      <c r="R47" s="2060"/>
      <c r="S47" s="2060"/>
      <c r="T47" s="2060"/>
      <c r="U47" s="2061"/>
      <c r="V47" s="2066"/>
      <c r="W47" s="2067"/>
      <c r="X47" s="2067"/>
      <c r="Y47" s="2067"/>
      <c r="Z47" s="2067"/>
      <c r="AA47" s="2067"/>
      <c r="AB47" s="2067"/>
      <c r="AC47" s="2068"/>
      <c r="AD47" s="801" t="s">
        <v>61</v>
      </c>
      <c r="AE47" s="802"/>
      <c r="AF47" s="802"/>
      <c r="AG47" s="802"/>
      <c r="AH47" s="802"/>
      <c r="AI47" s="2072"/>
      <c r="AJ47" s="2072"/>
      <c r="AK47" s="2072"/>
      <c r="AL47" s="2072"/>
      <c r="AM47" s="2072"/>
      <c r="AN47" s="2072"/>
      <c r="AO47" s="2072"/>
      <c r="AP47" s="2072"/>
      <c r="AQ47" s="2072"/>
      <c r="AR47" s="2072"/>
      <c r="AS47" s="2072"/>
      <c r="AT47" s="2072"/>
      <c r="AU47" s="2072"/>
      <c r="AV47" s="2072"/>
      <c r="AW47" s="2072"/>
      <c r="AX47" s="2072"/>
      <c r="AY47" s="2072"/>
      <c r="AZ47" s="2072"/>
      <c r="BA47" s="2072"/>
      <c r="BB47" s="2072"/>
      <c r="BC47" s="2072"/>
      <c r="BD47" s="2072"/>
      <c r="BE47" s="2072"/>
      <c r="BF47" s="2072"/>
      <c r="BG47" s="2072"/>
      <c r="BH47" s="2072"/>
      <c r="BI47" s="2072"/>
      <c r="BJ47" s="2072"/>
      <c r="BK47" s="2072"/>
      <c r="BL47" s="2072"/>
      <c r="BM47" s="2072"/>
      <c r="BN47" s="2072"/>
      <c r="BO47" s="2072"/>
      <c r="BP47" s="2072"/>
      <c r="BQ47" s="2072"/>
      <c r="BR47" s="2072"/>
      <c r="BS47" s="2072"/>
      <c r="BT47" s="2072"/>
      <c r="BU47" s="2072"/>
      <c r="BV47" s="2072"/>
      <c r="BW47" s="2072"/>
      <c r="BX47" s="2072"/>
      <c r="BY47" s="2072"/>
      <c r="BZ47" s="2072"/>
      <c r="CA47" s="2072"/>
      <c r="CB47" s="2072"/>
      <c r="CC47" s="2072"/>
      <c r="CD47" s="2072"/>
      <c r="CE47" s="2072"/>
      <c r="CF47" s="2072"/>
      <c r="CG47" s="2072"/>
      <c r="CH47" s="2072"/>
      <c r="CI47" s="2072"/>
      <c r="CJ47" s="2072"/>
      <c r="CK47" s="2072"/>
      <c r="CL47" s="2072"/>
      <c r="CM47" s="2072"/>
      <c r="CN47" s="2072"/>
      <c r="CO47" s="2072"/>
      <c r="CP47" s="2072"/>
      <c r="CQ47" s="2072"/>
      <c r="CR47" s="800"/>
    </row>
    <row r="48" spans="2:121" s="774" customFormat="1" ht="10.5" customHeight="1" x14ac:dyDescent="0.2">
      <c r="B48" s="2049"/>
      <c r="C48" s="2050"/>
      <c r="D48" s="2050"/>
      <c r="E48" s="2050"/>
      <c r="F48" s="2050"/>
      <c r="G48" s="2053"/>
      <c r="H48" s="2053"/>
      <c r="I48" s="2053"/>
      <c r="J48" s="2053"/>
      <c r="K48" s="2053"/>
      <c r="L48" s="2053"/>
      <c r="M48" s="2054"/>
      <c r="N48" s="2062"/>
      <c r="O48" s="2063"/>
      <c r="P48" s="2063"/>
      <c r="Q48" s="2063"/>
      <c r="R48" s="2063"/>
      <c r="S48" s="2063"/>
      <c r="T48" s="2063"/>
      <c r="U48" s="2064"/>
      <c r="V48" s="2069"/>
      <c r="W48" s="2070"/>
      <c r="X48" s="2070"/>
      <c r="Y48" s="2070"/>
      <c r="Z48" s="2070"/>
      <c r="AA48" s="2070"/>
      <c r="AB48" s="2070"/>
      <c r="AC48" s="2071"/>
      <c r="AD48" s="702"/>
      <c r="AE48" s="803"/>
      <c r="AF48" s="803"/>
      <c r="AG48" s="803"/>
      <c r="AH48" s="803"/>
      <c r="AI48" s="2037" t="s">
        <v>8</v>
      </c>
      <c r="AJ48" s="2037"/>
      <c r="AK48" s="2037"/>
      <c r="AL48" s="2037"/>
      <c r="AM48" s="2037"/>
      <c r="AN48" s="2037"/>
      <c r="AO48" s="2037"/>
      <c r="AP48" s="2037"/>
      <c r="AQ48" s="2037"/>
      <c r="AR48" s="2037"/>
      <c r="AS48" s="2037"/>
      <c r="AT48" s="2037"/>
      <c r="AU48" s="2037"/>
      <c r="AV48" s="2037"/>
      <c r="AW48" s="2037"/>
      <c r="AX48" s="2037"/>
      <c r="AY48" s="2037"/>
      <c r="AZ48" s="2037"/>
      <c r="BA48" s="2037"/>
      <c r="BB48" s="2037"/>
      <c r="BC48" s="2037"/>
      <c r="BD48" s="2037"/>
      <c r="BE48" s="2037"/>
      <c r="BF48" s="2037"/>
      <c r="BG48" s="2037"/>
      <c r="BH48" s="2037"/>
      <c r="BI48" s="2037"/>
      <c r="BJ48" s="2037"/>
      <c r="BK48" s="2037"/>
      <c r="BL48" s="2037"/>
      <c r="BM48" s="2037"/>
      <c r="BN48" s="2037"/>
      <c r="BO48" s="2037"/>
      <c r="BP48" s="2037"/>
      <c r="BQ48" s="2037"/>
      <c r="BR48" s="2037"/>
      <c r="BS48" s="2037"/>
      <c r="BT48" s="2037"/>
      <c r="BU48" s="2037"/>
      <c r="BV48" s="2037"/>
      <c r="BW48" s="2037"/>
      <c r="BX48" s="2037"/>
      <c r="BY48" s="2037"/>
      <c r="BZ48" s="2037"/>
      <c r="CA48" s="2037"/>
      <c r="CB48" s="2037"/>
      <c r="CC48" s="2037"/>
      <c r="CD48" s="2037"/>
      <c r="CE48" s="2037"/>
      <c r="CF48" s="2037"/>
      <c r="CG48" s="2037"/>
      <c r="CH48" s="2037"/>
      <c r="CI48" s="2037"/>
      <c r="CJ48" s="2037"/>
      <c r="CK48" s="2037"/>
      <c r="CL48" s="2037"/>
      <c r="CM48" s="2037"/>
      <c r="CN48" s="2037"/>
      <c r="CO48" s="2037"/>
      <c r="CP48" s="2037"/>
      <c r="CQ48" s="2037"/>
      <c r="CR48" s="804"/>
    </row>
    <row r="49" spans="2:96" s="774" customFormat="1" ht="9.75" customHeight="1" x14ac:dyDescent="0.2">
      <c r="B49" s="2043" t="s">
        <v>290</v>
      </c>
      <c r="C49" s="2043"/>
      <c r="D49" s="2043"/>
      <c r="E49" s="2043"/>
      <c r="F49" s="2043"/>
      <c r="G49" s="2043"/>
      <c r="H49" s="2043"/>
      <c r="I49" s="2043"/>
      <c r="J49" s="2043"/>
      <c r="K49" s="2043"/>
      <c r="L49" s="2043"/>
      <c r="M49" s="2043"/>
      <c r="N49" s="2044"/>
      <c r="O49" s="2044"/>
      <c r="P49" s="2044"/>
      <c r="Q49" s="2044"/>
      <c r="R49" s="2044"/>
      <c r="S49" s="2044"/>
      <c r="T49" s="2044"/>
      <c r="U49" s="2044"/>
      <c r="V49" s="2044"/>
      <c r="CL49" s="2045" t="s">
        <v>305</v>
      </c>
      <c r="CM49" s="2045"/>
      <c r="CN49" s="2045"/>
      <c r="CO49" s="2045"/>
      <c r="CP49" s="2045"/>
      <c r="CQ49" s="2045"/>
      <c r="CR49" s="2046"/>
    </row>
    <row r="50" spans="2:96" s="774" customFormat="1" ht="12" x14ac:dyDescent="0.2"/>
    <row r="51" spans="2:96" s="27" customFormat="1" x14ac:dyDescent="0.2"/>
    <row r="52" spans="2:96" s="27" customFormat="1" x14ac:dyDescent="0.2">
      <c r="U52" s="805"/>
    </row>
  </sheetData>
  <sheetProtection password="979F" sheet="1" objects="1" scenarios="1"/>
  <mergeCells count="545">
    <mergeCell ref="B49:V49"/>
    <mergeCell ref="CL49:CR49"/>
    <mergeCell ref="B47:F48"/>
    <mergeCell ref="G47:M48"/>
    <mergeCell ref="B44:F44"/>
    <mergeCell ref="G44:M44"/>
    <mergeCell ref="V45:AC45"/>
    <mergeCell ref="AI45:CQ45"/>
    <mergeCell ref="N46:U48"/>
    <mergeCell ref="V46:AC48"/>
    <mergeCell ref="AI47:CQ47"/>
    <mergeCell ref="AI48:CQ48"/>
    <mergeCell ref="B43:F43"/>
    <mergeCell ref="G43:M43"/>
    <mergeCell ref="N44:U44"/>
    <mergeCell ref="V44:AC44"/>
    <mergeCell ref="AE44:CQ44"/>
    <mergeCell ref="B46:F46"/>
    <mergeCell ref="G46:M46"/>
    <mergeCell ref="B45:F45"/>
    <mergeCell ref="G45:M45"/>
    <mergeCell ref="N45:U45"/>
    <mergeCell ref="AI46:CQ46"/>
    <mergeCell ref="N43:U43"/>
    <mergeCell ref="V43:AC43"/>
    <mergeCell ref="AE43:CQ43"/>
    <mergeCell ref="H41:L41"/>
    <mergeCell ref="BX39:CD39"/>
    <mergeCell ref="CE39:CK39"/>
    <mergeCell ref="CL39:CR39"/>
    <mergeCell ref="BL39:BQ39"/>
    <mergeCell ref="BR39:BW39"/>
    <mergeCell ref="B40:F42"/>
    <mergeCell ref="G40:M40"/>
    <mergeCell ref="AQ39:AV39"/>
    <mergeCell ref="AW39:AZ39"/>
    <mergeCell ref="BA39:BF39"/>
    <mergeCell ref="N40:AC42"/>
    <mergeCell ref="AM40:CQ40"/>
    <mergeCell ref="AE41:CQ42"/>
    <mergeCell ref="AW38:AZ38"/>
    <mergeCell ref="BA38:BF38"/>
    <mergeCell ref="BX38:CD38"/>
    <mergeCell ref="CE38:CK38"/>
    <mergeCell ref="CL38:CR38"/>
    <mergeCell ref="B39:E39"/>
    <mergeCell ref="F39:K39"/>
    <mergeCell ref="L39:P39"/>
    <mergeCell ref="Q39:V39"/>
    <mergeCell ref="W39:AB39"/>
    <mergeCell ref="AC39:AI39"/>
    <mergeCell ref="AJ39:AP39"/>
    <mergeCell ref="BG38:BK38"/>
    <mergeCell ref="BL38:BQ38"/>
    <mergeCell ref="BR38:BW38"/>
    <mergeCell ref="BG39:BK39"/>
    <mergeCell ref="B38:K38"/>
    <mergeCell ref="L38:P38"/>
    <mergeCell ref="Q38:V38"/>
    <mergeCell ref="W38:AB38"/>
    <mergeCell ref="AC38:AI38"/>
    <mergeCell ref="AJ38:AP38"/>
    <mergeCell ref="AQ38:AV38"/>
    <mergeCell ref="BR37:BW37"/>
    <mergeCell ref="BX37:CD37"/>
    <mergeCell ref="CE37:CK37"/>
    <mergeCell ref="CL37:CR37"/>
    <mergeCell ref="BR36:BW36"/>
    <mergeCell ref="BX36:CD36"/>
    <mergeCell ref="CE36:CK36"/>
    <mergeCell ref="CL36:CR36"/>
    <mergeCell ref="W37:AB37"/>
    <mergeCell ref="AC37:AI37"/>
    <mergeCell ref="AW37:AZ37"/>
    <mergeCell ref="BA37:BF37"/>
    <mergeCell ref="BG37:BK37"/>
    <mergeCell ref="BL37:BQ37"/>
    <mergeCell ref="AW36:BF36"/>
    <mergeCell ref="BL36:BQ36"/>
    <mergeCell ref="Q34:V34"/>
    <mergeCell ref="B35:E35"/>
    <mergeCell ref="F35:K35"/>
    <mergeCell ref="W34:AB34"/>
    <mergeCell ref="AC34:AI34"/>
    <mergeCell ref="AJ34:AP34"/>
    <mergeCell ref="AJ37:AP37"/>
    <mergeCell ref="AQ37:AV37"/>
    <mergeCell ref="AQ34:AV34"/>
    <mergeCell ref="BG36:BK36"/>
    <mergeCell ref="B36:E36"/>
    <mergeCell ref="F36:K36"/>
    <mergeCell ref="L36:P36"/>
    <mergeCell ref="Q36:V36"/>
    <mergeCell ref="W36:AB36"/>
    <mergeCell ref="AC36:AI36"/>
    <mergeCell ref="AJ36:AP36"/>
    <mergeCell ref="AQ36:AV36"/>
    <mergeCell ref="AW35:AZ35"/>
    <mergeCell ref="L35:P35"/>
    <mergeCell ref="Q35:V35"/>
    <mergeCell ref="W35:AB35"/>
    <mergeCell ref="AC35:AI35"/>
    <mergeCell ref="AJ35:AP35"/>
    <mergeCell ref="AQ35:AV35"/>
    <mergeCell ref="B37:E37"/>
    <mergeCell ref="F37:K37"/>
    <mergeCell ref="L37:P37"/>
    <mergeCell ref="Q37:V37"/>
    <mergeCell ref="AW34:AZ34"/>
    <mergeCell ref="B34:E34"/>
    <mergeCell ref="F34:K34"/>
    <mergeCell ref="L34:P34"/>
    <mergeCell ref="CL32:CR32"/>
    <mergeCell ref="B33:E33"/>
    <mergeCell ref="F33:K33"/>
    <mergeCell ref="L33:P33"/>
    <mergeCell ref="Q33:V33"/>
    <mergeCell ref="W33:AB33"/>
    <mergeCell ref="AC33:AI33"/>
    <mergeCell ref="AJ33:AP33"/>
    <mergeCell ref="AQ33:AV33"/>
    <mergeCell ref="AW33:AZ33"/>
    <mergeCell ref="BA32:BF32"/>
    <mergeCell ref="BG32:BK32"/>
    <mergeCell ref="BL32:BQ32"/>
    <mergeCell ref="BR32:BW32"/>
    <mergeCell ref="BX32:CD32"/>
    <mergeCell ref="CE32:CK32"/>
    <mergeCell ref="CL33:CR33"/>
    <mergeCell ref="BA33:BF33"/>
    <mergeCell ref="BG33:BK33"/>
    <mergeCell ref="BL33:BQ33"/>
    <mergeCell ref="BR33:BW33"/>
    <mergeCell ref="BX33:CD33"/>
    <mergeCell ref="CE33:CK33"/>
    <mergeCell ref="B32:K32"/>
    <mergeCell ref="L32:P32"/>
    <mergeCell ref="Q32:V32"/>
    <mergeCell ref="W32:AB32"/>
    <mergeCell ref="AC32:AI32"/>
    <mergeCell ref="AJ32:AP32"/>
    <mergeCell ref="AQ32:AV32"/>
    <mergeCell ref="AW32:AZ32"/>
    <mergeCell ref="L28:P28"/>
    <mergeCell ref="Q28:V28"/>
    <mergeCell ref="W28:AB28"/>
    <mergeCell ref="AC28:AI28"/>
    <mergeCell ref="AJ28:AP28"/>
    <mergeCell ref="AQ30:AV30"/>
    <mergeCell ref="BA31:BF31"/>
    <mergeCell ref="BG31:BK31"/>
    <mergeCell ref="BL31:BQ31"/>
    <mergeCell ref="AW30:BF30"/>
    <mergeCell ref="BG30:BK30"/>
    <mergeCell ref="BL30:BQ30"/>
    <mergeCell ref="CL30:CR30"/>
    <mergeCell ref="B31:E31"/>
    <mergeCell ref="F31:K31"/>
    <mergeCell ref="L31:P31"/>
    <mergeCell ref="Q31:V31"/>
    <mergeCell ref="W31:AB31"/>
    <mergeCell ref="AC31:AI31"/>
    <mergeCell ref="AJ31:AP31"/>
    <mergeCell ref="AQ31:AV31"/>
    <mergeCell ref="BX30:CD30"/>
    <mergeCell ref="CE31:CK31"/>
    <mergeCell ref="CL31:CR31"/>
    <mergeCell ref="B30:E30"/>
    <mergeCell ref="AW31:AZ31"/>
    <mergeCell ref="BR31:BW31"/>
    <mergeCell ref="BX31:CD31"/>
    <mergeCell ref="BR30:BW30"/>
    <mergeCell ref="F28:K28"/>
    <mergeCell ref="F30:K30"/>
    <mergeCell ref="L30:P30"/>
    <mergeCell ref="Q30:V30"/>
    <mergeCell ref="W30:AB30"/>
    <mergeCell ref="AC30:AI30"/>
    <mergeCell ref="AJ30:AP30"/>
    <mergeCell ref="CL28:CR28"/>
    <mergeCell ref="B29:E29"/>
    <mergeCell ref="F29:K29"/>
    <mergeCell ref="L29:P29"/>
    <mergeCell ref="Q29:V29"/>
    <mergeCell ref="W29:AB29"/>
    <mergeCell ref="AC29:AI29"/>
    <mergeCell ref="AJ29:AP29"/>
    <mergeCell ref="AQ28:AV28"/>
    <mergeCell ref="AW28:AZ28"/>
    <mergeCell ref="BA28:BF28"/>
    <mergeCell ref="BG28:BK28"/>
    <mergeCell ref="AQ29:AV29"/>
    <mergeCell ref="AW29:AZ29"/>
    <mergeCell ref="BL28:BQ28"/>
    <mergeCell ref="BR28:BW28"/>
    <mergeCell ref="CE30:CK30"/>
    <mergeCell ref="BA27:BF27"/>
    <mergeCell ref="BG26:BK26"/>
    <mergeCell ref="BL26:BQ26"/>
    <mergeCell ref="BX29:CD29"/>
    <mergeCell ref="CE29:CK29"/>
    <mergeCell ref="CL29:CR29"/>
    <mergeCell ref="BA29:BF29"/>
    <mergeCell ref="BG29:BK29"/>
    <mergeCell ref="BL29:BQ29"/>
    <mergeCell ref="BR29:BW29"/>
    <mergeCell ref="CL27:CR27"/>
    <mergeCell ref="CL26:CR26"/>
    <mergeCell ref="BX28:CD28"/>
    <mergeCell ref="AJ27:AP27"/>
    <mergeCell ref="AQ26:AV26"/>
    <mergeCell ref="AW26:AZ26"/>
    <mergeCell ref="CE28:CK28"/>
    <mergeCell ref="B28:E28"/>
    <mergeCell ref="BX26:CD26"/>
    <mergeCell ref="CE26:CK26"/>
    <mergeCell ref="AQ27:AV27"/>
    <mergeCell ref="AW27:AZ27"/>
    <mergeCell ref="BA26:BF26"/>
    <mergeCell ref="B27:E27"/>
    <mergeCell ref="F27:K27"/>
    <mergeCell ref="L27:P27"/>
    <mergeCell ref="Q27:V27"/>
    <mergeCell ref="W27:AB27"/>
    <mergeCell ref="AC27:AI27"/>
    <mergeCell ref="BR26:BW26"/>
    <mergeCell ref="BX27:CD27"/>
    <mergeCell ref="CE27:CK27"/>
    <mergeCell ref="BG27:BK27"/>
    <mergeCell ref="BL27:BQ27"/>
    <mergeCell ref="BR27:BW27"/>
    <mergeCell ref="B26:K26"/>
    <mergeCell ref="L26:P26"/>
    <mergeCell ref="Q26:V26"/>
    <mergeCell ref="W26:AB26"/>
    <mergeCell ref="AC26:AI26"/>
    <mergeCell ref="AJ26:AP26"/>
    <mergeCell ref="BG25:BK25"/>
    <mergeCell ref="BL25:BQ25"/>
    <mergeCell ref="BR23:BW23"/>
    <mergeCell ref="B25:E25"/>
    <mergeCell ref="F25:K25"/>
    <mergeCell ref="L25:P25"/>
    <mergeCell ref="Q25:V25"/>
    <mergeCell ref="W25:AB25"/>
    <mergeCell ref="AC25:AI25"/>
    <mergeCell ref="AC23:AI23"/>
    <mergeCell ref="AJ23:AP23"/>
    <mergeCell ref="AJ25:AP25"/>
    <mergeCell ref="AQ25:AV25"/>
    <mergeCell ref="AW25:AZ25"/>
    <mergeCell ref="BA25:BF25"/>
    <mergeCell ref="BR25:BW25"/>
    <mergeCell ref="Q24:V24"/>
    <mergeCell ref="W24:AB24"/>
    <mergeCell ref="AQ24:AV24"/>
    <mergeCell ref="AW24:BF24"/>
    <mergeCell ref="BX25:CD25"/>
    <mergeCell ref="CE25:CK25"/>
    <mergeCell ref="CL25:CR25"/>
    <mergeCell ref="BL23:BQ23"/>
    <mergeCell ref="B24:E24"/>
    <mergeCell ref="BX23:CD23"/>
    <mergeCell ref="BL24:BQ24"/>
    <mergeCell ref="BR24:BW24"/>
    <mergeCell ref="BX24:CD24"/>
    <mergeCell ref="AC24:AI24"/>
    <mergeCell ref="AJ24:AP24"/>
    <mergeCell ref="B23:E23"/>
    <mergeCell ref="F23:K23"/>
    <mergeCell ref="CE24:CK24"/>
    <mergeCell ref="CL24:CR24"/>
    <mergeCell ref="CE23:CK23"/>
    <mergeCell ref="BG24:BK24"/>
    <mergeCell ref="BG23:BK23"/>
    <mergeCell ref="CL23:CR23"/>
    <mergeCell ref="L23:P23"/>
    <mergeCell ref="Q23:V23"/>
    <mergeCell ref="W23:AB23"/>
    <mergeCell ref="F24:K24"/>
    <mergeCell ref="L24:P24"/>
    <mergeCell ref="CE22:CK22"/>
    <mergeCell ref="CL22:CR22"/>
    <mergeCell ref="BA22:BF22"/>
    <mergeCell ref="BG22:BK22"/>
    <mergeCell ref="B22:E22"/>
    <mergeCell ref="F22:K22"/>
    <mergeCell ref="L22:P22"/>
    <mergeCell ref="Q22:V22"/>
    <mergeCell ref="W22:AB22"/>
    <mergeCell ref="AC22:AI22"/>
    <mergeCell ref="BX22:CD22"/>
    <mergeCell ref="AJ21:AP21"/>
    <mergeCell ref="BL22:BQ22"/>
    <mergeCell ref="BR22:BW22"/>
    <mergeCell ref="AJ22:AP22"/>
    <mergeCell ref="AQ22:AV22"/>
    <mergeCell ref="AW22:AZ22"/>
    <mergeCell ref="AQ23:AV23"/>
    <mergeCell ref="AW23:AZ23"/>
    <mergeCell ref="BA23:BF23"/>
    <mergeCell ref="CL20:CR20"/>
    <mergeCell ref="BG20:BK20"/>
    <mergeCell ref="BL20:BQ20"/>
    <mergeCell ref="BR20:BW20"/>
    <mergeCell ref="AQ21:AV21"/>
    <mergeCell ref="BX21:CD21"/>
    <mergeCell ref="BL21:BQ21"/>
    <mergeCell ref="BR21:BW21"/>
    <mergeCell ref="AQ20:AV20"/>
    <mergeCell ref="BA20:BF20"/>
    <mergeCell ref="AW21:AZ21"/>
    <mergeCell ref="BA21:BF21"/>
    <mergeCell ref="BX20:CD20"/>
    <mergeCell ref="CE21:CK21"/>
    <mergeCell ref="CE20:CK20"/>
    <mergeCell ref="CL21:CR21"/>
    <mergeCell ref="BG21:BK21"/>
    <mergeCell ref="B20:K20"/>
    <mergeCell ref="L20:P20"/>
    <mergeCell ref="Q20:V20"/>
    <mergeCell ref="W20:AB20"/>
    <mergeCell ref="AC20:AI20"/>
    <mergeCell ref="AJ20:AP20"/>
    <mergeCell ref="W21:AB21"/>
    <mergeCell ref="AC21:AI21"/>
    <mergeCell ref="AW20:AZ20"/>
    <mergeCell ref="B21:E21"/>
    <mergeCell ref="F21:K21"/>
    <mergeCell ref="L21:P21"/>
    <mergeCell ref="Q21:V21"/>
    <mergeCell ref="BX19:CD19"/>
    <mergeCell ref="CE19:CK19"/>
    <mergeCell ref="CL19:CR19"/>
    <mergeCell ref="AQ18:AV18"/>
    <mergeCell ref="AJ19:AP19"/>
    <mergeCell ref="AQ19:AV19"/>
    <mergeCell ref="AW19:AZ19"/>
    <mergeCell ref="BR18:BW18"/>
    <mergeCell ref="BX18:CD18"/>
    <mergeCell ref="AW18:BF18"/>
    <mergeCell ref="BG18:BK18"/>
    <mergeCell ref="BL18:BQ18"/>
    <mergeCell ref="BR19:BW19"/>
    <mergeCell ref="BA19:BF19"/>
    <mergeCell ref="BG19:BK19"/>
    <mergeCell ref="BL19:BQ19"/>
    <mergeCell ref="L19:P19"/>
    <mergeCell ref="Q19:V19"/>
    <mergeCell ref="W19:AB19"/>
    <mergeCell ref="AC19:AI19"/>
    <mergeCell ref="AC18:AI18"/>
    <mergeCell ref="AJ18:AP18"/>
    <mergeCell ref="B18:E18"/>
    <mergeCell ref="F18:K18"/>
    <mergeCell ref="L18:P18"/>
    <mergeCell ref="Q18:V18"/>
    <mergeCell ref="W18:AB18"/>
    <mergeCell ref="B19:E19"/>
    <mergeCell ref="F19:K19"/>
    <mergeCell ref="AC17:AI17"/>
    <mergeCell ref="AJ17:AP17"/>
    <mergeCell ref="AQ17:AV17"/>
    <mergeCell ref="AW17:AZ17"/>
    <mergeCell ref="BL17:BQ17"/>
    <mergeCell ref="B17:E17"/>
    <mergeCell ref="F17:K17"/>
    <mergeCell ref="L17:P17"/>
    <mergeCell ref="Q17:V17"/>
    <mergeCell ref="W17:AB17"/>
    <mergeCell ref="BA17:BF17"/>
    <mergeCell ref="BG17:BK17"/>
    <mergeCell ref="L16:P16"/>
    <mergeCell ref="Q16:V16"/>
    <mergeCell ref="W16:AB16"/>
    <mergeCell ref="AC15:AI15"/>
    <mergeCell ref="AC14:AI14"/>
    <mergeCell ref="B16:E16"/>
    <mergeCell ref="F16:K16"/>
    <mergeCell ref="AC16:AI16"/>
    <mergeCell ref="AJ15:AP15"/>
    <mergeCell ref="B15:E15"/>
    <mergeCell ref="F15:K15"/>
    <mergeCell ref="L15:P15"/>
    <mergeCell ref="Q15:V15"/>
    <mergeCell ref="W15:AB15"/>
    <mergeCell ref="AJ14:AP14"/>
    <mergeCell ref="L14:P14"/>
    <mergeCell ref="Q14:V14"/>
    <mergeCell ref="W14:AB14"/>
    <mergeCell ref="B11:E13"/>
    <mergeCell ref="F11:K13"/>
    <mergeCell ref="L11:P13"/>
    <mergeCell ref="Q11:V13"/>
    <mergeCell ref="W11:AB11"/>
    <mergeCell ref="X12:AA12"/>
    <mergeCell ref="B14:E14"/>
    <mergeCell ref="F14:K14"/>
    <mergeCell ref="AJ16:AP16"/>
    <mergeCell ref="AQ16:AV16"/>
    <mergeCell ref="AW16:AZ16"/>
    <mergeCell ref="BR11:BW11"/>
    <mergeCell ref="BX11:CD11"/>
    <mergeCell ref="CE11:CK11"/>
    <mergeCell ref="BY12:CC12"/>
    <mergeCell ref="CF12:CJ12"/>
    <mergeCell ref="AK12:AO12"/>
    <mergeCell ref="BS12:BV12"/>
    <mergeCell ref="BX15:CD15"/>
    <mergeCell ref="CE15:CK15"/>
    <mergeCell ref="BA16:BF16"/>
    <mergeCell ref="BG16:BK16"/>
    <mergeCell ref="BA15:BF15"/>
    <mergeCell ref="BL16:BQ16"/>
    <mergeCell ref="BR16:BW16"/>
    <mergeCell ref="BX16:CD16"/>
    <mergeCell ref="CE16:CK16"/>
    <mergeCell ref="AQ14:AV14"/>
    <mergeCell ref="AW14:AZ14"/>
    <mergeCell ref="CL11:CR11"/>
    <mergeCell ref="AD12:AH12"/>
    <mergeCell ref="AT12:AV12"/>
    <mergeCell ref="AJ11:AP11"/>
    <mergeCell ref="AQ11:AV11"/>
    <mergeCell ref="AW11:AZ13"/>
    <mergeCell ref="BA11:BF13"/>
    <mergeCell ref="BG11:BK13"/>
    <mergeCell ref="BL11:BQ13"/>
    <mergeCell ref="AC11:AI11"/>
    <mergeCell ref="BW9:BX9"/>
    <mergeCell ref="CF9:CG9"/>
    <mergeCell ref="CO9:CP9"/>
    <mergeCell ref="BY7:BZ7"/>
    <mergeCell ref="CA7:CF7"/>
    <mergeCell ref="CG7:CH7"/>
    <mergeCell ref="CI7:CN7"/>
    <mergeCell ref="CO7:CP7"/>
    <mergeCell ref="BP7:BQ7"/>
    <mergeCell ref="BR7:BX7"/>
    <mergeCell ref="BQ9:BR9"/>
    <mergeCell ref="F9:G9"/>
    <mergeCell ref="AQ7:AR7"/>
    <mergeCell ref="AS7:AX7"/>
    <mergeCell ref="AY7:AZ7"/>
    <mergeCell ref="BA7:BO7"/>
    <mergeCell ref="L9:M9"/>
    <mergeCell ref="S9:T9"/>
    <mergeCell ref="Y9:Z9"/>
    <mergeCell ref="AE9:AF9"/>
    <mergeCell ref="AN9:AO9"/>
    <mergeCell ref="AV9:AW9"/>
    <mergeCell ref="BD9:BE9"/>
    <mergeCell ref="BJ9:BK9"/>
    <mergeCell ref="CG2:CR3"/>
    <mergeCell ref="CG4:CR4"/>
    <mergeCell ref="CG5:CR5"/>
    <mergeCell ref="O7:R7"/>
    <mergeCell ref="S7:T7"/>
    <mergeCell ref="U7:AD7"/>
    <mergeCell ref="AE7:AF7"/>
    <mergeCell ref="AG7:AP7"/>
    <mergeCell ref="F2:BU3"/>
    <mergeCell ref="BV2:CF3"/>
    <mergeCell ref="F4:BU5"/>
    <mergeCell ref="BV4:CF4"/>
    <mergeCell ref="BV5:CF5"/>
    <mergeCell ref="CZ14:DH14"/>
    <mergeCell ref="DI14:DQ14"/>
    <mergeCell ref="CZ15:DH15"/>
    <mergeCell ref="DI15:DQ15"/>
    <mergeCell ref="BG14:BK14"/>
    <mergeCell ref="BL15:BQ15"/>
    <mergeCell ref="BR15:BW15"/>
    <mergeCell ref="CO12:CR12"/>
    <mergeCell ref="AQ13:AV13"/>
    <mergeCell ref="CL13:CQ13"/>
    <mergeCell ref="BR14:BW14"/>
    <mergeCell ref="BX14:CD14"/>
    <mergeCell ref="CE14:CK14"/>
    <mergeCell ref="CL14:CR14"/>
    <mergeCell ref="BA14:BF14"/>
    <mergeCell ref="BL14:BQ14"/>
    <mergeCell ref="CL15:CR15"/>
    <mergeCell ref="AQ15:AV15"/>
    <mergeCell ref="AW15:AZ15"/>
    <mergeCell ref="CZ17:DH17"/>
    <mergeCell ref="DI17:DQ17"/>
    <mergeCell ref="CZ16:DH16"/>
    <mergeCell ref="DI16:DQ16"/>
    <mergeCell ref="BG15:BK15"/>
    <mergeCell ref="BR17:BW17"/>
    <mergeCell ref="CL17:CR17"/>
    <mergeCell ref="CZ18:DH18"/>
    <mergeCell ref="DI18:DQ18"/>
    <mergeCell ref="CL16:CR16"/>
    <mergeCell ref="CL18:CR18"/>
    <mergeCell ref="CE18:CK18"/>
    <mergeCell ref="BX17:CD17"/>
    <mergeCell ref="CE17:CK17"/>
    <mergeCell ref="CZ19:DH19"/>
    <mergeCell ref="DI19:DQ19"/>
    <mergeCell ref="CZ20:DH20"/>
    <mergeCell ref="DI20:DQ20"/>
    <mergeCell ref="CZ21:DH21"/>
    <mergeCell ref="DI21:DQ21"/>
    <mergeCell ref="CZ23:DH23"/>
    <mergeCell ref="DI23:DQ23"/>
    <mergeCell ref="CZ24:DH24"/>
    <mergeCell ref="DI24:DQ24"/>
    <mergeCell ref="DI22:DQ22"/>
    <mergeCell ref="CZ22:DH22"/>
    <mergeCell ref="CZ25:DH25"/>
    <mergeCell ref="DI25:DQ25"/>
    <mergeCell ref="CZ26:DH26"/>
    <mergeCell ref="DI26:DQ26"/>
    <mergeCell ref="CZ27:DH27"/>
    <mergeCell ref="DI27:DQ27"/>
    <mergeCell ref="CZ28:DH28"/>
    <mergeCell ref="DI28:DQ28"/>
    <mergeCell ref="CZ29:DH29"/>
    <mergeCell ref="DI29:DQ29"/>
    <mergeCell ref="CZ30:DH30"/>
    <mergeCell ref="DI30:DQ30"/>
    <mergeCell ref="CZ31:DH31"/>
    <mergeCell ref="DI31:DQ31"/>
    <mergeCell ref="CZ32:DH32"/>
    <mergeCell ref="DI32:DQ32"/>
    <mergeCell ref="CZ33:DH33"/>
    <mergeCell ref="DI33:DQ33"/>
    <mergeCell ref="CZ34:DH34"/>
    <mergeCell ref="DI34:DQ34"/>
    <mergeCell ref="CL34:CR34"/>
    <mergeCell ref="CL35:CR35"/>
    <mergeCell ref="BA34:BF34"/>
    <mergeCell ref="BG34:BK34"/>
    <mergeCell ref="BL34:BQ34"/>
    <mergeCell ref="BR34:BW34"/>
    <mergeCell ref="BX34:CD34"/>
    <mergeCell ref="CE34:CK34"/>
    <mergeCell ref="BX35:CD35"/>
    <mergeCell ref="CE35:CK35"/>
    <mergeCell ref="BR35:BW35"/>
    <mergeCell ref="BA35:BF35"/>
    <mergeCell ref="BG35:BK35"/>
    <mergeCell ref="BL35:BQ35"/>
  </mergeCells>
  <printOptions horizontalCentered="1" verticalCentered="1"/>
  <pageMargins left="0" right="0" top="0" bottom="0" header="0" footer="0"/>
  <pageSetup scale="89" orientation="landscape" r:id="rId1"/>
  <colBreaks count="1" manualBreakCount="1">
    <brk id="96" min="1" max="48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10">
    <tabColor rgb="FFCFDDED"/>
  </sheetPr>
  <dimension ref="A1:AU154"/>
  <sheetViews>
    <sheetView showGridLines="0" showRowColHeaders="0" topLeftCell="A22" workbookViewId="0">
      <selection activeCell="AY26" sqref="AY26"/>
    </sheetView>
  </sheetViews>
  <sheetFormatPr baseColWidth="10" defaultRowHeight="14.25" x14ac:dyDescent="0.2"/>
  <cols>
    <col min="1" max="1" width="1" style="27" customWidth="1"/>
    <col min="2" max="2" width="5.140625" style="27" customWidth="1"/>
    <col min="3" max="3" width="6" style="27" customWidth="1"/>
    <col min="4" max="4" width="4.42578125" style="27" customWidth="1"/>
    <col min="5" max="5" width="4" style="27" customWidth="1"/>
    <col min="6" max="6" width="2.7109375" style="27" customWidth="1"/>
    <col min="7" max="7" width="3.5703125" style="27" customWidth="1"/>
    <col min="8" max="8" width="3.28515625" style="27" customWidth="1"/>
    <col min="9" max="9" width="4.28515625" style="27" customWidth="1"/>
    <col min="10" max="10" width="3.5703125" style="27" customWidth="1"/>
    <col min="11" max="11" width="3.28515625" style="27" customWidth="1"/>
    <col min="12" max="12" width="4.42578125" style="27" customWidth="1"/>
    <col min="13" max="13" width="1.28515625" style="27" customWidth="1"/>
    <col min="14" max="14" width="3.5703125" style="27" customWidth="1"/>
    <col min="15" max="15" width="2.140625" style="27" customWidth="1"/>
    <col min="16" max="16" width="5.7109375" style="27" customWidth="1"/>
    <col min="17" max="17" width="1.7109375" style="27" customWidth="1"/>
    <col min="18" max="18" width="3.5703125" style="27" customWidth="1"/>
    <col min="19" max="19" width="1.7109375" style="27" customWidth="1"/>
    <col min="20" max="20" width="4.85546875" style="27" customWidth="1"/>
    <col min="21" max="21" width="3.42578125" style="27" customWidth="1"/>
    <col min="22" max="22" width="2.7109375" style="27" customWidth="1"/>
    <col min="23" max="23" width="0.85546875" style="27" customWidth="1"/>
    <col min="24" max="24" width="4.42578125" style="27" customWidth="1"/>
    <col min="25" max="25" width="5.7109375" style="27" customWidth="1"/>
    <col min="26" max="26" width="4.85546875" style="27" customWidth="1"/>
    <col min="27" max="27" width="3.5703125" style="27" customWidth="1"/>
    <col min="28" max="28" width="2.140625" style="27" customWidth="1"/>
    <col min="29" max="29" width="3.140625" style="27" customWidth="1"/>
    <col min="30" max="30" width="3" style="27" customWidth="1"/>
    <col min="31" max="31" width="4" style="27" customWidth="1"/>
    <col min="32" max="33" width="3.5703125" style="27" customWidth="1"/>
    <col min="34" max="34" width="3.28515625" style="27" customWidth="1"/>
    <col min="35" max="36" width="3.5703125" style="27" customWidth="1"/>
    <col min="37" max="37" width="1.28515625" style="27" customWidth="1"/>
    <col min="38" max="38" width="3.7109375" style="27" customWidth="1"/>
    <col min="39" max="39" width="3.5703125" style="27" customWidth="1"/>
    <col min="40" max="40" width="2.42578125" style="27" customWidth="1"/>
    <col min="41" max="41" width="0.85546875" style="27" customWidth="1"/>
    <col min="42" max="43" width="4" style="27" customWidth="1"/>
    <col min="44" max="44" width="2.28515625" style="27" customWidth="1"/>
    <col min="45" max="45" width="11.42578125" style="27" customWidth="1"/>
    <col min="46" max="47" width="11.42578125" style="26" hidden="1" customWidth="1"/>
    <col min="48" max="16384" width="11.42578125" style="27"/>
  </cols>
  <sheetData>
    <row r="1" spans="1:47" ht="3" customHeight="1" x14ac:dyDescent="0.2"/>
    <row r="2" spans="1:47" ht="21.75" customHeight="1" x14ac:dyDescent="0.2">
      <c r="B2" s="1445"/>
      <c r="C2" s="1445"/>
      <c r="D2" s="2073" t="s">
        <v>133</v>
      </c>
      <c r="E2" s="2073"/>
      <c r="F2" s="2073"/>
      <c r="G2" s="2073"/>
      <c r="H2" s="2073"/>
      <c r="I2" s="2073"/>
      <c r="J2" s="2073"/>
      <c r="K2" s="2073"/>
      <c r="L2" s="2073"/>
      <c r="M2" s="2073"/>
      <c r="N2" s="2073"/>
      <c r="O2" s="2073"/>
      <c r="P2" s="2073"/>
      <c r="Q2" s="2073"/>
      <c r="R2" s="2073"/>
      <c r="S2" s="2073"/>
      <c r="T2" s="2073"/>
      <c r="U2" s="2073"/>
      <c r="V2" s="2073"/>
      <c r="W2" s="2073"/>
      <c r="X2" s="2073"/>
      <c r="Y2" s="2073"/>
      <c r="Z2" s="2073"/>
      <c r="AA2" s="2073"/>
      <c r="AB2" s="2073"/>
      <c r="AC2" s="2073"/>
      <c r="AD2" s="2073"/>
      <c r="AE2" s="2073"/>
      <c r="AF2" s="2073"/>
      <c r="AG2" s="2073"/>
      <c r="AH2" s="2074" t="s">
        <v>74</v>
      </c>
      <c r="AI2" s="2074"/>
      <c r="AJ2" s="2074"/>
      <c r="AK2" s="2074"/>
      <c r="AL2" s="2074"/>
      <c r="AM2" s="2074" t="s">
        <v>11</v>
      </c>
      <c r="AN2" s="2074"/>
      <c r="AO2" s="2074"/>
      <c r="AP2" s="2074"/>
      <c r="AQ2" s="2074"/>
      <c r="AR2" s="2074"/>
    </row>
    <row r="3" spans="1:47" ht="12.75" customHeight="1" x14ac:dyDescent="0.2">
      <c r="B3" s="1446"/>
      <c r="C3" s="1446"/>
      <c r="D3" s="2075" t="s">
        <v>288</v>
      </c>
      <c r="E3" s="2075"/>
      <c r="F3" s="2075"/>
      <c r="G3" s="2075"/>
      <c r="H3" s="2075"/>
      <c r="I3" s="2075"/>
      <c r="J3" s="2075"/>
      <c r="K3" s="2075"/>
      <c r="L3" s="2075"/>
      <c r="M3" s="2075"/>
      <c r="N3" s="2075"/>
      <c r="O3" s="2075"/>
      <c r="P3" s="2075"/>
      <c r="Q3" s="2075"/>
      <c r="R3" s="2075"/>
      <c r="S3" s="2075"/>
      <c r="T3" s="2075"/>
      <c r="U3" s="2075"/>
      <c r="V3" s="2075"/>
      <c r="W3" s="2075"/>
      <c r="X3" s="2075"/>
      <c r="Y3" s="2075"/>
      <c r="Z3" s="2075"/>
      <c r="AA3" s="2075"/>
      <c r="AB3" s="2075"/>
      <c r="AC3" s="2075"/>
      <c r="AD3" s="2075"/>
      <c r="AE3" s="2075"/>
      <c r="AF3" s="2075"/>
      <c r="AG3" s="2075"/>
      <c r="AH3" s="2077" t="s">
        <v>72</v>
      </c>
      <c r="AI3" s="2077"/>
      <c r="AJ3" s="2077"/>
      <c r="AK3" s="2077"/>
      <c r="AL3" s="2077"/>
      <c r="AM3" s="2077" t="s">
        <v>72</v>
      </c>
      <c r="AN3" s="2077"/>
      <c r="AO3" s="2077"/>
      <c r="AP3" s="2077"/>
      <c r="AQ3" s="2077"/>
      <c r="AR3" s="2077"/>
    </row>
    <row r="4" spans="1:47" ht="15" customHeight="1" x14ac:dyDescent="0.2">
      <c r="B4" s="1447"/>
      <c r="C4" s="1447"/>
      <c r="D4" s="2076"/>
      <c r="E4" s="2076"/>
      <c r="F4" s="2076"/>
      <c r="G4" s="2076"/>
      <c r="H4" s="2076"/>
      <c r="I4" s="2076"/>
      <c r="J4" s="2076"/>
      <c r="K4" s="2076"/>
      <c r="L4" s="2076"/>
      <c r="M4" s="2076"/>
      <c r="N4" s="2076"/>
      <c r="O4" s="2076"/>
      <c r="P4" s="2076"/>
      <c r="Q4" s="2076"/>
      <c r="R4" s="2076"/>
      <c r="S4" s="2076"/>
      <c r="T4" s="2076"/>
      <c r="U4" s="2076"/>
      <c r="V4" s="2076"/>
      <c r="W4" s="2076"/>
      <c r="X4" s="2076"/>
      <c r="Y4" s="2076"/>
      <c r="Z4" s="2076"/>
      <c r="AA4" s="2076"/>
      <c r="AB4" s="2076"/>
      <c r="AC4" s="2076"/>
      <c r="AD4" s="2076"/>
      <c r="AE4" s="2076"/>
      <c r="AF4" s="2076"/>
      <c r="AG4" s="2076"/>
      <c r="AH4" s="2078" t="str">
        <f>IF('INGRESO DE DATOS'!C293&lt;&gt;0,'INGRESO DE DATOS'!C293,"")</f>
        <v/>
      </c>
      <c r="AI4" s="2078"/>
      <c r="AJ4" s="2078"/>
      <c r="AK4" s="2078"/>
      <c r="AL4" s="2078"/>
      <c r="AM4" s="2079" t="str">
        <f>IF('INGRESO DE DATOS'!C294&lt;&gt;0,'INGRESO DE DATOS'!C294,"")</f>
        <v/>
      </c>
      <c r="AN4" s="2080"/>
      <c r="AO4" s="2080"/>
      <c r="AP4" s="2080"/>
      <c r="AQ4" s="2080"/>
      <c r="AR4" s="2081"/>
    </row>
    <row r="5" spans="1:47" ht="4.5" customHeight="1" x14ac:dyDescent="0.2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4"/>
    </row>
    <row r="6" spans="1:47" s="50" customFormat="1" ht="12.75" customHeight="1" x14ac:dyDescent="0.15">
      <c r="B6" s="46" t="s">
        <v>29</v>
      </c>
      <c r="C6" s="36"/>
      <c r="D6" s="36"/>
      <c r="E6" s="36"/>
      <c r="F6" s="2045" t="s">
        <v>134</v>
      </c>
      <c r="G6" s="2045"/>
      <c r="H6" s="151"/>
      <c r="I6" s="36"/>
      <c r="J6" s="2045" t="s">
        <v>135</v>
      </c>
      <c r="K6" s="2045"/>
      <c r="L6" s="2045"/>
      <c r="M6" s="2045"/>
      <c r="N6" s="2045"/>
      <c r="O6" s="2045"/>
      <c r="P6" s="2045"/>
      <c r="Q6" s="2045"/>
      <c r="R6" s="151"/>
      <c r="S6" s="36"/>
      <c r="T6" s="2045" t="s">
        <v>102</v>
      </c>
      <c r="U6" s="2045"/>
      <c r="V6" s="2045"/>
      <c r="W6" s="2045"/>
      <c r="X6" s="2045"/>
      <c r="Y6" s="2045"/>
      <c r="Z6" s="2045"/>
      <c r="AA6" s="151"/>
      <c r="AB6" s="36"/>
      <c r="AC6" s="2045" t="s">
        <v>103</v>
      </c>
      <c r="AD6" s="2045"/>
      <c r="AE6" s="2045"/>
      <c r="AF6" s="154" t="s">
        <v>97</v>
      </c>
      <c r="AG6" s="2045" t="s">
        <v>104</v>
      </c>
      <c r="AH6" s="2045"/>
      <c r="AI6" s="2045"/>
      <c r="AJ6" s="2045"/>
      <c r="AK6" s="2045"/>
      <c r="AL6" s="2045"/>
      <c r="AM6" s="2045"/>
      <c r="AN6" s="2045"/>
      <c r="AO6" s="2045"/>
      <c r="AP6" s="2045"/>
      <c r="AQ6" s="151"/>
      <c r="AR6" s="37"/>
      <c r="AT6" s="35"/>
      <c r="AU6" s="35"/>
    </row>
    <row r="7" spans="1:47" s="50" customFormat="1" ht="5.25" customHeight="1" x14ac:dyDescent="0.2">
      <c r="B7" s="46"/>
      <c r="C7" s="36"/>
      <c r="D7" s="36"/>
      <c r="E7" s="36"/>
      <c r="F7" s="143"/>
      <c r="G7" s="143"/>
      <c r="H7" s="36"/>
      <c r="I7" s="36"/>
      <c r="J7" s="143"/>
      <c r="K7" s="143"/>
      <c r="L7" s="143"/>
      <c r="M7" s="143"/>
      <c r="N7" s="143"/>
      <c r="O7" s="143"/>
      <c r="P7" s="143"/>
      <c r="Q7" s="143"/>
      <c r="R7" s="36"/>
      <c r="S7" s="36"/>
      <c r="T7" s="143"/>
      <c r="U7" s="143"/>
      <c r="V7" s="143"/>
      <c r="W7" s="143"/>
      <c r="X7" s="143"/>
      <c r="Y7" s="143"/>
      <c r="Z7" s="143"/>
      <c r="AA7" s="36"/>
      <c r="AB7" s="36"/>
      <c r="AC7" s="143"/>
      <c r="AD7" s="143"/>
      <c r="AE7" s="143"/>
      <c r="AF7" s="36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36"/>
      <c r="AR7" s="37"/>
      <c r="AT7" s="26"/>
      <c r="AU7" s="26"/>
    </row>
    <row r="8" spans="1:47" ht="4.5" customHeight="1" x14ac:dyDescent="0.25">
      <c r="B8" s="4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152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47"/>
      <c r="AT8" s="39"/>
      <c r="AU8" s="39"/>
    </row>
    <row r="9" spans="1:47" s="50" customFormat="1" ht="12.75" customHeight="1" x14ac:dyDescent="0.25">
      <c r="A9" s="36"/>
      <c r="B9" s="2083" t="s">
        <v>136</v>
      </c>
      <c r="C9" s="2044"/>
      <c r="D9" s="154"/>
      <c r="E9" s="143"/>
      <c r="F9" s="2045" t="s">
        <v>137</v>
      </c>
      <c r="G9" s="2045"/>
      <c r="H9" s="151"/>
      <c r="I9" s="143"/>
      <c r="J9" s="2045" t="s">
        <v>138</v>
      </c>
      <c r="K9" s="2045"/>
      <c r="L9" s="151"/>
      <c r="M9" s="36"/>
      <c r="N9" s="36"/>
      <c r="O9" s="2045" t="s">
        <v>139</v>
      </c>
      <c r="P9" s="2045"/>
      <c r="Q9" s="2045"/>
      <c r="R9" s="154" t="s">
        <v>97</v>
      </c>
      <c r="S9" s="2045"/>
      <c r="T9" s="2045"/>
      <c r="U9" s="2045"/>
      <c r="V9" s="2045"/>
      <c r="W9" s="2045"/>
      <c r="X9" s="2045"/>
      <c r="Y9" s="2045"/>
      <c r="Z9" s="2045"/>
      <c r="AA9" s="146"/>
      <c r="AB9" s="36"/>
      <c r="AC9" s="2082" t="s">
        <v>35</v>
      </c>
      <c r="AD9" s="2045"/>
      <c r="AE9" s="2045"/>
      <c r="AF9" s="154"/>
      <c r="AG9" s="36"/>
      <c r="AH9" s="36"/>
      <c r="AI9" s="2045" t="s">
        <v>36</v>
      </c>
      <c r="AJ9" s="2045"/>
      <c r="AK9" s="146"/>
      <c r="AL9" s="151"/>
      <c r="AM9" s="36"/>
      <c r="AN9" s="2045" t="s">
        <v>37</v>
      </c>
      <c r="AO9" s="2045"/>
      <c r="AP9" s="2045"/>
      <c r="AQ9" s="151"/>
      <c r="AR9" s="37"/>
      <c r="AT9" s="40"/>
      <c r="AU9" s="40"/>
    </row>
    <row r="10" spans="1:47" ht="2.25" customHeight="1" x14ac:dyDescent="0.2">
      <c r="B10" s="155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155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9"/>
      <c r="AT10" s="41"/>
      <c r="AU10" s="41"/>
    </row>
    <row r="11" spans="1:47" s="126" customFormat="1" ht="15.75" customHeight="1" x14ac:dyDescent="0.2">
      <c r="B11" s="2105" t="s">
        <v>47</v>
      </c>
      <c r="C11" s="2092" t="s">
        <v>48</v>
      </c>
      <c r="D11" s="2093"/>
      <c r="E11" s="2092" t="s">
        <v>261</v>
      </c>
      <c r="F11" s="2098"/>
      <c r="G11" s="2101" t="s">
        <v>49</v>
      </c>
      <c r="H11" s="2098"/>
      <c r="I11" s="1503" t="s">
        <v>247</v>
      </c>
      <c r="J11" s="1503"/>
      <c r="K11" s="1503"/>
      <c r="L11" s="1503" t="s">
        <v>248</v>
      </c>
      <c r="M11" s="1503"/>
      <c r="N11" s="1503"/>
      <c r="O11" s="1503"/>
      <c r="P11" s="2101" t="s">
        <v>246</v>
      </c>
      <c r="Q11" s="2102"/>
      <c r="R11" s="2098"/>
      <c r="S11" s="2101" t="s">
        <v>50</v>
      </c>
      <c r="T11" s="2102"/>
      <c r="U11" s="2102"/>
      <c r="V11" s="2093"/>
      <c r="W11" s="2092" t="s">
        <v>47</v>
      </c>
      <c r="X11" s="2093"/>
      <c r="Y11" s="2092" t="s">
        <v>48</v>
      </c>
      <c r="Z11" s="2093"/>
      <c r="AA11" s="2092" t="s">
        <v>261</v>
      </c>
      <c r="AB11" s="2098"/>
      <c r="AC11" s="1503" t="s">
        <v>49</v>
      </c>
      <c r="AD11" s="1503"/>
      <c r="AE11" s="1503" t="s">
        <v>247</v>
      </c>
      <c r="AF11" s="1503"/>
      <c r="AG11" s="1503"/>
      <c r="AH11" s="1503" t="s">
        <v>248</v>
      </c>
      <c r="AI11" s="1503"/>
      <c r="AJ11" s="1503"/>
      <c r="AK11" s="2101" t="s">
        <v>246</v>
      </c>
      <c r="AL11" s="2102"/>
      <c r="AM11" s="2102"/>
      <c r="AN11" s="2098"/>
      <c r="AO11" s="2101" t="s">
        <v>50</v>
      </c>
      <c r="AP11" s="2102"/>
      <c r="AQ11" s="2102"/>
      <c r="AR11" s="2093"/>
      <c r="AT11" s="41"/>
      <c r="AU11" s="41"/>
    </row>
    <row r="12" spans="1:47" s="126" customFormat="1" ht="12" customHeight="1" x14ac:dyDescent="0.2">
      <c r="B12" s="2106"/>
      <c r="C12" s="2094"/>
      <c r="D12" s="2095"/>
      <c r="E12" s="2094"/>
      <c r="F12" s="2099"/>
      <c r="G12" s="2108"/>
      <c r="H12" s="2099"/>
      <c r="I12" s="1504"/>
      <c r="J12" s="1504"/>
      <c r="K12" s="1504"/>
      <c r="L12" s="1504"/>
      <c r="M12" s="1504"/>
      <c r="N12" s="1504"/>
      <c r="O12" s="1504"/>
      <c r="P12" s="145" t="s">
        <v>51</v>
      </c>
      <c r="Q12" s="2115" t="s">
        <v>90</v>
      </c>
      <c r="R12" s="2116"/>
      <c r="S12" s="2108" t="s">
        <v>51</v>
      </c>
      <c r="T12" s="2110"/>
      <c r="U12" s="2117" t="s">
        <v>98</v>
      </c>
      <c r="V12" s="2118"/>
      <c r="W12" s="2094"/>
      <c r="X12" s="2095"/>
      <c r="Y12" s="2094"/>
      <c r="Z12" s="2095"/>
      <c r="AA12" s="2094"/>
      <c r="AB12" s="2099"/>
      <c r="AC12" s="1504"/>
      <c r="AD12" s="1504"/>
      <c r="AE12" s="1504"/>
      <c r="AF12" s="1504"/>
      <c r="AG12" s="1504"/>
      <c r="AH12" s="1504"/>
      <c r="AI12" s="1504"/>
      <c r="AJ12" s="1504"/>
      <c r="AK12" s="2119" t="s">
        <v>51</v>
      </c>
      <c r="AL12" s="2120"/>
      <c r="AM12" s="2121" t="s">
        <v>90</v>
      </c>
      <c r="AN12" s="2122"/>
      <c r="AO12" s="2108" t="s">
        <v>51</v>
      </c>
      <c r="AP12" s="2110"/>
      <c r="AQ12" s="2117" t="s">
        <v>98</v>
      </c>
      <c r="AR12" s="2123"/>
      <c r="AT12" s="26"/>
      <c r="AU12" s="26"/>
    </row>
    <row r="13" spans="1:47" ht="2.25" customHeight="1" thickBot="1" x14ac:dyDescent="0.25">
      <c r="B13" s="2107"/>
      <c r="C13" s="2096"/>
      <c r="D13" s="2097"/>
      <c r="E13" s="2096"/>
      <c r="F13" s="2100"/>
      <c r="G13" s="2109"/>
      <c r="H13" s="2100"/>
      <c r="I13" s="1505"/>
      <c r="J13" s="1505"/>
      <c r="K13" s="1505"/>
      <c r="L13" s="1505"/>
      <c r="M13" s="1505"/>
      <c r="N13" s="1505"/>
      <c r="O13" s="1505"/>
      <c r="P13" s="42"/>
      <c r="Q13" s="43"/>
      <c r="R13" s="44"/>
      <c r="S13" s="42"/>
      <c r="T13" s="43"/>
      <c r="U13" s="43"/>
      <c r="V13" s="45"/>
      <c r="W13" s="2096"/>
      <c r="X13" s="2097"/>
      <c r="Y13" s="2096"/>
      <c r="Z13" s="2097"/>
      <c r="AA13" s="2096"/>
      <c r="AB13" s="2100"/>
      <c r="AC13" s="1505"/>
      <c r="AD13" s="1505"/>
      <c r="AE13" s="1505"/>
      <c r="AF13" s="1505"/>
      <c r="AG13" s="1505"/>
      <c r="AH13" s="1505"/>
      <c r="AI13" s="1505"/>
      <c r="AJ13" s="1505"/>
      <c r="AK13" s="42"/>
      <c r="AL13" s="43"/>
      <c r="AM13" s="43"/>
      <c r="AN13" s="44"/>
      <c r="AO13" s="42"/>
      <c r="AP13" s="43"/>
      <c r="AQ13" s="43"/>
      <c r="AR13" s="45"/>
    </row>
    <row r="14" spans="1:47" ht="14.1" customHeight="1" thickTop="1" thickBot="1" x14ac:dyDescent="0.25">
      <c r="B14" s="141">
        <v>1</v>
      </c>
      <c r="C14" s="2085" t="e">
        <f>IF('INGRESO DE DATOS'!#REF!&lt;&gt;0,'INGRESO DE DATOS'!#REF!,"")</f>
        <v>#REF!</v>
      </c>
      <c r="D14" s="2086"/>
      <c r="E14" s="2124"/>
      <c r="F14" s="2125"/>
      <c r="G14" s="2126" t="str">
        <f>IF('INGRESO DE DATOS'!B299&lt;&gt;0,'INGRESO DE DATOS'!B299,"")</f>
        <v/>
      </c>
      <c r="H14" s="2127"/>
      <c r="I14" s="2091" t="str">
        <f>IF('INGRESO DE DATOS'!D299&lt;&gt;"",'INGRESO DE DATOS'!D299,"")</f>
        <v/>
      </c>
      <c r="J14" s="2091"/>
      <c r="K14" s="2091"/>
      <c r="L14" s="2084"/>
      <c r="M14" s="2084"/>
      <c r="N14" s="2084"/>
      <c r="O14" s="2084"/>
      <c r="P14" s="2091" t="str">
        <f t="shared" ref="P14:P19" si="0">IF(I14="","",IF(I14="N.D","N.D",IF(I14&gt;0,+I14*(VLOOKUP(G14,$AT$14:$AU$21,2,0))-$D$47)))</f>
        <v/>
      </c>
      <c r="Q14" s="2091"/>
      <c r="R14" s="2091"/>
      <c r="S14" s="2111" t="str">
        <f>IF(P14="","",IF(P14&lt;=0,"N.D",IF(P14&gt;0,P14*0.02083333*50/('INGRESO DE DATOS'!C299),"")))</f>
        <v/>
      </c>
      <c r="T14" s="2084"/>
      <c r="U14" s="2112"/>
      <c r="V14" s="2104"/>
      <c r="W14" s="2113">
        <v>23</v>
      </c>
      <c r="X14" s="2114"/>
      <c r="Y14" s="2085" t="str">
        <f>IF('INGRESO DE DATOS'!B33&lt;&gt;0,'INGRESO DE DATOS'!B33,"")</f>
        <v>MUESTRA CONTROL</v>
      </c>
      <c r="Z14" s="2086"/>
      <c r="AA14" s="2087"/>
      <c r="AB14" s="2088"/>
      <c r="AC14" s="2089" t="str">
        <f>IF('INGRESO DE DATOS'!B325&lt;&gt;0,'INGRESO DE DATOS'!B325,"")</f>
        <v/>
      </c>
      <c r="AD14" s="2090"/>
      <c r="AE14" s="2091" t="str">
        <f>IF('INGRESO DE DATOS'!D325&lt;&gt;"",'INGRESO DE DATOS'!D325,"")</f>
        <v/>
      </c>
      <c r="AF14" s="2091"/>
      <c r="AG14" s="2091"/>
      <c r="AH14" s="2084"/>
      <c r="AI14" s="2084"/>
      <c r="AJ14" s="2084"/>
      <c r="AK14" s="2091" t="str">
        <f>IF(AE14="","",IF(AE14="N.D","N.D",IF(AE14&gt;0,+AE14*(VLOOKUP(AC14,$AT$14:$AU$21,2,0))-$D$47)))</f>
        <v/>
      </c>
      <c r="AL14" s="2091"/>
      <c r="AM14" s="2091"/>
      <c r="AN14" s="2091"/>
      <c r="AO14" s="2103" t="str">
        <f>IF(AK14="","",IF(AK14&lt;=0,"N.D",IF(AK14&gt;0,AK14*(0.02083333)*50/('INGRESO DE DATOS'!C325),"")))</f>
        <v/>
      </c>
      <c r="AP14" s="2084"/>
      <c r="AQ14" s="2084"/>
      <c r="AR14" s="2104"/>
      <c r="AT14" s="147" t="s">
        <v>101</v>
      </c>
      <c r="AU14" s="148">
        <v>1</v>
      </c>
    </row>
    <row r="15" spans="1:47" ht="14.1" customHeight="1" thickTop="1" thickBot="1" x14ac:dyDescent="0.25">
      <c r="B15" s="142">
        <v>2</v>
      </c>
      <c r="C15" s="2128" t="str">
        <f>IF('INGRESO DE DATOS'!B12&lt;&gt;0,'INGRESO DE DATOS'!B12,"")</f>
        <v/>
      </c>
      <c r="D15" s="2129"/>
      <c r="E15" s="2087"/>
      <c r="F15" s="2088"/>
      <c r="G15" s="2126" t="str">
        <f>IF('INGRESO DE DATOS'!B300&lt;&gt;0,'INGRESO DE DATOS'!B300,"")</f>
        <v/>
      </c>
      <c r="H15" s="2127"/>
      <c r="I15" s="2091" t="str">
        <f>IF('INGRESO DE DATOS'!D300&lt;&gt;"",'INGRESO DE DATOS'!D300,"")</f>
        <v/>
      </c>
      <c r="J15" s="2091"/>
      <c r="K15" s="2091"/>
      <c r="L15" s="2130"/>
      <c r="M15" s="2130"/>
      <c r="N15" s="2130"/>
      <c r="O15" s="2130"/>
      <c r="P15" s="2091" t="str">
        <f t="shared" si="0"/>
        <v/>
      </c>
      <c r="Q15" s="2091"/>
      <c r="R15" s="2091"/>
      <c r="S15" s="2111" t="str">
        <f>IF(P15="","",IF(P15&lt;=0,"N.D",IF(P15&gt;0,P15*0.02083333*50/('INGRESO DE DATOS'!C300),"")))</f>
        <v/>
      </c>
      <c r="T15" s="2084"/>
      <c r="U15" s="2112"/>
      <c r="V15" s="2104"/>
      <c r="W15" s="2133">
        <v>24</v>
      </c>
      <c r="X15" s="2134"/>
      <c r="Y15" s="2131" t="str">
        <f>IF('INGRESO DE DATOS'!B34&lt;&gt;0,'INGRESO DE DATOS'!B34,"")</f>
        <v/>
      </c>
      <c r="Z15" s="2132"/>
      <c r="AA15" s="2087"/>
      <c r="AB15" s="2088"/>
      <c r="AC15" s="2089" t="str">
        <f>IF('INGRESO DE DATOS'!B326&lt;&gt;0,'INGRESO DE DATOS'!B326,"")</f>
        <v/>
      </c>
      <c r="AD15" s="2090"/>
      <c r="AE15" s="2091" t="str">
        <f>IF('INGRESO DE DATOS'!D326&lt;&gt;"",'INGRESO DE DATOS'!D326,"")</f>
        <v/>
      </c>
      <c r="AF15" s="2091"/>
      <c r="AG15" s="2091"/>
      <c r="AH15" s="2130"/>
      <c r="AI15" s="2130"/>
      <c r="AJ15" s="2130"/>
      <c r="AK15" s="2091" t="str">
        <f>IF(AE15="","",IF(AE15="N.D","N.D",IF(AE15&gt;0,+AE15*(VLOOKUP(AC15,$AT$14:$AU$21,2,0))-$D$47)))</f>
        <v/>
      </c>
      <c r="AL15" s="2091"/>
      <c r="AM15" s="2091"/>
      <c r="AN15" s="2091"/>
      <c r="AO15" s="2103" t="str">
        <f>IF(AK15="","",IF(AK15&lt;=0,"N.D",IF(AK15&gt;0,AK15*(0.02083333)*50/('INGRESO DE DATOS'!C326),"")))</f>
        <v/>
      </c>
      <c r="AP15" s="2084"/>
      <c r="AQ15" s="2084"/>
      <c r="AR15" s="2104"/>
      <c r="AT15" s="149" t="s">
        <v>143</v>
      </c>
      <c r="AU15" s="148">
        <v>2</v>
      </c>
    </row>
    <row r="16" spans="1:47" ht="14.1" customHeight="1" thickTop="1" thickBot="1" x14ac:dyDescent="0.25">
      <c r="B16" s="142">
        <v>3</v>
      </c>
      <c r="C16" s="2128" t="str">
        <f>IF('INGRESO DE DATOS'!B13&lt;&gt;0,'INGRESO DE DATOS'!B13,"")</f>
        <v/>
      </c>
      <c r="D16" s="2129"/>
      <c r="E16" s="2087"/>
      <c r="F16" s="2088"/>
      <c r="G16" s="2126" t="str">
        <f>IF('INGRESO DE DATOS'!B301&lt;&gt;0,'INGRESO DE DATOS'!B301,"")</f>
        <v/>
      </c>
      <c r="H16" s="2127"/>
      <c r="I16" s="2091" t="str">
        <f>IF('INGRESO DE DATOS'!D301&lt;&gt;"",'INGRESO DE DATOS'!D301,"")</f>
        <v/>
      </c>
      <c r="J16" s="2091"/>
      <c r="K16" s="2091"/>
      <c r="L16" s="2130"/>
      <c r="M16" s="2130"/>
      <c r="N16" s="2130"/>
      <c r="O16" s="2130"/>
      <c r="P16" s="2091" t="str">
        <f t="shared" si="0"/>
        <v/>
      </c>
      <c r="Q16" s="2091"/>
      <c r="R16" s="2091"/>
      <c r="S16" s="2103" t="str">
        <f>IF(P16="","",IF(P16&lt;=0,"N.D",IF(P16&gt;0,P16*0.02083333*50/('INGRESO DE DATOS'!C301),"")))</f>
        <v/>
      </c>
      <c r="T16" s="2084"/>
      <c r="U16" s="2112"/>
      <c r="V16" s="2104"/>
      <c r="W16" s="2133">
        <v>25</v>
      </c>
      <c r="X16" s="2134"/>
      <c r="Y16" s="2131" t="str">
        <f>IF('INGRESO DE DATOS'!B35&lt;&gt;0,'INGRESO DE DATOS'!B35,"")</f>
        <v/>
      </c>
      <c r="Z16" s="2132"/>
      <c r="AA16" s="2087"/>
      <c r="AB16" s="2088"/>
      <c r="AC16" s="2089" t="str">
        <f>IF('INGRESO DE DATOS'!B327&lt;&gt;0,'INGRESO DE DATOS'!B327,"")</f>
        <v/>
      </c>
      <c r="AD16" s="2090"/>
      <c r="AE16" s="2091" t="str">
        <f>IF('INGRESO DE DATOS'!D327&lt;&gt;"",'INGRESO DE DATOS'!D327,"")</f>
        <v/>
      </c>
      <c r="AF16" s="2091"/>
      <c r="AG16" s="2091"/>
      <c r="AH16" s="2130"/>
      <c r="AI16" s="2130"/>
      <c r="AJ16" s="2130"/>
      <c r="AK16" s="2091" t="str">
        <f>IF(AE16="","",IF(AE16="N.D","N.D",IF(AE16&gt;0,+AE16*(VLOOKUP(AC16,$AT$14:$AU$21,2,0))-$D$47)))</f>
        <v/>
      </c>
      <c r="AL16" s="2091"/>
      <c r="AM16" s="2091"/>
      <c r="AN16" s="2091"/>
      <c r="AO16" s="2103" t="str">
        <f>IF(AK16="","",IF(AK16&lt;=0,"N.D",IF(AK16&gt;0,AK16*(0.02083333)*50/('INGRESO DE DATOS'!C327),"")))</f>
        <v/>
      </c>
      <c r="AP16" s="2084"/>
      <c r="AQ16" s="2084"/>
      <c r="AR16" s="2104"/>
      <c r="AT16" s="149" t="s">
        <v>144</v>
      </c>
      <c r="AU16" s="148">
        <v>5</v>
      </c>
    </row>
    <row r="17" spans="2:47" ht="14.1" customHeight="1" thickTop="1" thickBot="1" x14ac:dyDescent="0.25">
      <c r="B17" s="142">
        <v>4</v>
      </c>
      <c r="C17" s="2128" t="str">
        <f>IF('INGRESO DE DATOS'!B14&lt;&gt;0,'INGRESO DE DATOS'!B14,"")</f>
        <v/>
      </c>
      <c r="D17" s="2129"/>
      <c r="E17" s="2087"/>
      <c r="F17" s="2088"/>
      <c r="G17" s="2126" t="str">
        <f>IF('INGRESO DE DATOS'!B302&lt;&gt;0,'INGRESO DE DATOS'!B302,"")</f>
        <v/>
      </c>
      <c r="H17" s="2127"/>
      <c r="I17" s="2091" t="str">
        <f>IF('INGRESO DE DATOS'!D302&lt;&gt;"",'INGRESO DE DATOS'!D302,"")</f>
        <v/>
      </c>
      <c r="J17" s="2091"/>
      <c r="K17" s="2091"/>
      <c r="L17" s="2130"/>
      <c r="M17" s="2130"/>
      <c r="N17" s="2130"/>
      <c r="O17" s="2130"/>
      <c r="P17" s="2091" t="str">
        <f t="shared" si="0"/>
        <v/>
      </c>
      <c r="Q17" s="2091"/>
      <c r="R17" s="2091"/>
      <c r="S17" s="2103" t="str">
        <f>IF(P17="","",IF(P17&lt;=0,"N.D",IF(P17&gt;0,P17*0.02083333*50/('INGRESO DE DATOS'!C302),"")))</f>
        <v/>
      </c>
      <c r="T17" s="2084"/>
      <c r="U17" s="2112"/>
      <c r="V17" s="2104"/>
      <c r="W17" s="2133">
        <v>26</v>
      </c>
      <c r="X17" s="2134"/>
      <c r="Y17" s="2131" t="str">
        <f>IF('INGRESO DE DATOS'!B36&lt;&gt;0,'INGRESO DE DATOS'!B36,"")</f>
        <v/>
      </c>
      <c r="Z17" s="2132"/>
      <c r="AA17" s="2087"/>
      <c r="AB17" s="2088"/>
      <c r="AC17" s="2089" t="str">
        <f>IF('INGRESO DE DATOS'!B328&lt;&gt;0,'INGRESO DE DATOS'!B328,"")</f>
        <v/>
      </c>
      <c r="AD17" s="2090"/>
      <c r="AE17" s="2091" t="str">
        <f>IF('INGRESO DE DATOS'!D328&lt;&gt;"",'INGRESO DE DATOS'!D328,"")</f>
        <v/>
      </c>
      <c r="AF17" s="2091"/>
      <c r="AG17" s="2091"/>
      <c r="AH17" s="2130"/>
      <c r="AI17" s="2130"/>
      <c r="AJ17" s="2130"/>
      <c r="AK17" s="2091" t="str">
        <f>IF(AE17="","",IF(AE17="N.D","N.D",IF(AE17&gt;0,+AE17*(VLOOKUP(AC17,$AT$14:$AU$21,2,0))-$D$47)))</f>
        <v/>
      </c>
      <c r="AL17" s="2091"/>
      <c r="AM17" s="2091"/>
      <c r="AN17" s="2091"/>
      <c r="AO17" s="2103" t="str">
        <f>IF(AK17="","",IF(AK17&lt;=0,"N.D",IF(AK17&gt;0,AK17*(0.02083333)*50/('INGRESO DE DATOS'!C328),"")))</f>
        <v/>
      </c>
      <c r="AP17" s="2084"/>
      <c r="AQ17" s="2084"/>
      <c r="AR17" s="2104"/>
      <c r="AT17" s="150">
        <v>1.1000000000000001</v>
      </c>
      <c r="AU17" s="148">
        <v>10</v>
      </c>
    </row>
    <row r="18" spans="2:47" ht="14.1" customHeight="1" thickTop="1" thickBot="1" x14ac:dyDescent="0.25">
      <c r="B18" s="142">
        <v>5</v>
      </c>
      <c r="C18" s="2128" t="str">
        <f>IF('INGRESO DE DATOS'!B15&lt;&gt;0,'INGRESO DE DATOS'!B15,"")</f>
        <v/>
      </c>
      <c r="D18" s="2129"/>
      <c r="E18" s="2087"/>
      <c r="F18" s="2088"/>
      <c r="G18" s="2126" t="str">
        <f>IF('INGRESO DE DATOS'!B303&lt;&gt;0,'INGRESO DE DATOS'!B303,"")</f>
        <v/>
      </c>
      <c r="H18" s="2127"/>
      <c r="I18" s="2091" t="str">
        <f>IF('INGRESO DE DATOS'!D303&lt;&gt;"",'INGRESO DE DATOS'!D303,"")</f>
        <v/>
      </c>
      <c r="J18" s="2091"/>
      <c r="K18" s="2091"/>
      <c r="L18" s="2130"/>
      <c r="M18" s="2130"/>
      <c r="N18" s="2130"/>
      <c r="O18" s="2130"/>
      <c r="P18" s="2091" t="str">
        <f t="shared" si="0"/>
        <v/>
      </c>
      <c r="Q18" s="2091"/>
      <c r="R18" s="2091"/>
      <c r="S18" s="2103" t="str">
        <f>IF(P18="","",IF(P18&lt;=0,"N.D",IF(P18&gt;0,P18*0.02083333*50/('INGRESO DE DATOS'!C303),"")))</f>
        <v/>
      </c>
      <c r="T18" s="2084"/>
      <c r="U18" s="2112"/>
      <c r="V18" s="2104"/>
      <c r="W18" s="2139" t="s">
        <v>262</v>
      </c>
      <c r="X18" s="2140"/>
      <c r="Y18" s="2140"/>
      <c r="Z18" s="2140"/>
      <c r="AA18" s="156"/>
      <c r="AB18" s="156"/>
      <c r="AC18" s="2089"/>
      <c r="AD18" s="2089"/>
      <c r="AE18" s="2137" t="str">
        <f>IF('INGRESO DE DATOS'!D329&lt;&gt;"",'INGRESO DE DATOS'!D329,"")</f>
        <v/>
      </c>
      <c r="AF18" s="2137"/>
      <c r="AG18" s="2137"/>
      <c r="AH18" s="169"/>
      <c r="AI18" s="169"/>
      <c r="AJ18" s="169"/>
      <c r="AK18" s="2137"/>
      <c r="AL18" s="2137"/>
      <c r="AM18" s="2137"/>
      <c r="AN18" s="2137"/>
      <c r="AO18" s="2135"/>
      <c r="AP18" s="2130"/>
      <c r="AQ18" s="2130"/>
      <c r="AR18" s="2136"/>
      <c r="AT18" s="150">
        <v>1.2</v>
      </c>
      <c r="AU18" s="148">
        <v>20</v>
      </c>
    </row>
    <row r="19" spans="2:47" ht="14.1" customHeight="1" thickTop="1" thickBot="1" x14ac:dyDescent="0.25">
      <c r="B19" s="142">
        <v>6</v>
      </c>
      <c r="C19" s="2128" t="str">
        <f>IF('INGRESO DE DATOS'!B16&lt;&gt;0,'INGRESO DE DATOS'!B16,"")</f>
        <v/>
      </c>
      <c r="D19" s="2129"/>
      <c r="E19" s="2087"/>
      <c r="F19" s="2088"/>
      <c r="G19" s="2126" t="str">
        <f>IF('INGRESO DE DATOS'!B304&lt;&gt;0,'INGRESO DE DATOS'!B304,"")</f>
        <v/>
      </c>
      <c r="H19" s="2127"/>
      <c r="I19" s="2091" t="str">
        <f>IF('INGRESO DE DATOS'!D304&lt;&gt;"",'INGRESO DE DATOS'!D304,"")</f>
        <v/>
      </c>
      <c r="J19" s="2091"/>
      <c r="K19" s="2091"/>
      <c r="L19" s="2130"/>
      <c r="M19" s="2130"/>
      <c r="N19" s="2130"/>
      <c r="O19" s="2130"/>
      <c r="P19" s="2091" t="str">
        <f t="shared" si="0"/>
        <v/>
      </c>
      <c r="Q19" s="2091"/>
      <c r="R19" s="2091"/>
      <c r="S19" s="2103" t="str">
        <f>IF(P19="","",IF(P19&lt;=0,"N.D",IF(P19&gt;0,P19*0.02083333*50/('INGRESO DE DATOS'!C304),"")))</f>
        <v/>
      </c>
      <c r="T19" s="2084"/>
      <c r="U19" s="2112"/>
      <c r="V19" s="2104"/>
      <c r="W19" s="2133">
        <v>27</v>
      </c>
      <c r="X19" s="2134"/>
      <c r="Y19" s="2128" t="str">
        <f>IF('INGRESO DE DATOS'!B37&lt;&gt;0,'INGRESO DE DATOS'!B37,"")</f>
        <v/>
      </c>
      <c r="Z19" s="2129"/>
      <c r="AA19" s="2087"/>
      <c r="AB19" s="2088"/>
      <c r="AC19" s="2089" t="str">
        <f>IF('INGRESO DE DATOS'!B330&lt;&gt;0,'INGRESO DE DATOS'!B330,"")</f>
        <v/>
      </c>
      <c r="AD19" s="2090"/>
      <c r="AE19" s="2091" t="str">
        <f>IF('INGRESO DE DATOS'!D330&lt;&gt;"",'INGRESO DE DATOS'!D330,"")</f>
        <v/>
      </c>
      <c r="AF19" s="2091"/>
      <c r="AG19" s="2091"/>
      <c r="AH19" s="2130"/>
      <c r="AI19" s="2130"/>
      <c r="AJ19" s="2130"/>
      <c r="AK19" s="2091" t="str">
        <f>IF(AE19="","",IF(AE19="N.D","N.D",IF(AE19&gt;0,+AE19*(VLOOKUP(AC19,$AT$14:$AU$21,2,0))-$D$47)))</f>
        <v/>
      </c>
      <c r="AL19" s="2091"/>
      <c r="AM19" s="2091"/>
      <c r="AN19" s="2091"/>
      <c r="AO19" s="2103" t="str">
        <f>IF(AK19="","",IF(AK19&lt;=0,"N.D",IF(AK19&gt;0,AK19*(0.02083333)*50/('INGRESO DE DATOS'!C330),"")))</f>
        <v/>
      </c>
      <c r="AP19" s="2084"/>
      <c r="AQ19" s="2084"/>
      <c r="AR19" s="2104"/>
      <c r="AT19" s="150">
        <v>1.3</v>
      </c>
      <c r="AU19" s="148">
        <v>30</v>
      </c>
    </row>
    <row r="20" spans="2:47" ht="14.1" customHeight="1" thickTop="1" thickBot="1" x14ac:dyDescent="0.25">
      <c r="B20" s="2141" t="s">
        <v>263</v>
      </c>
      <c r="C20" s="2142"/>
      <c r="D20" s="2142"/>
      <c r="E20" s="2142"/>
      <c r="F20" s="2142"/>
      <c r="G20" s="2138"/>
      <c r="H20" s="2138"/>
      <c r="I20" s="2137" t="str">
        <f>IF('INGRESO DE DATOS'!D305&lt;&gt;"",'INGRESO DE DATOS'!D305,"")</f>
        <v/>
      </c>
      <c r="J20" s="2137"/>
      <c r="K20" s="2137"/>
      <c r="L20" s="169"/>
      <c r="M20" s="169"/>
      <c r="N20" s="127"/>
      <c r="O20" s="127"/>
      <c r="P20" s="2137"/>
      <c r="Q20" s="2137"/>
      <c r="R20" s="2137"/>
      <c r="S20" s="2143"/>
      <c r="T20" s="2130"/>
      <c r="U20" s="2144"/>
      <c r="V20" s="2136"/>
      <c r="W20" s="2134">
        <v>28</v>
      </c>
      <c r="X20" s="2134"/>
      <c r="Y20" s="2128" t="str">
        <f>IF('INGRESO DE DATOS'!B38&lt;&gt;0,'INGRESO DE DATOS'!B38,"")</f>
        <v/>
      </c>
      <c r="Z20" s="2129"/>
      <c r="AA20" s="2087"/>
      <c r="AB20" s="2088"/>
      <c r="AC20" s="2089" t="str">
        <f>IF('INGRESO DE DATOS'!B331&lt;&gt;0,'INGRESO DE DATOS'!B331,"")</f>
        <v/>
      </c>
      <c r="AD20" s="2090"/>
      <c r="AE20" s="2091" t="str">
        <f>IF('INGRESO DE DATOS'!D331&lt;&gt;"",'INGRESO DE DATOS'!D331,"")</f>
        <v/>
      </c>
      <c r="AF20" s="2091"/>
      <c r="AG20" s="2091"/>
      <c r="AH20" s="2130"/>
      <c r="AI20" s="2130"/>
      <c r="AJ20" s="2130"/>
      <c r="AK20" s="2091" t="str">
        <f>IF(AE20="","",IF(AE20="N.D","N.D",IF(AE20&gt;0,+AE20*(VLOOKUP(AC20,$AT$14:$AU$21,2,0))-$D$47)))</f>
        <v/>
      </c>
      <c r="AL20" s="2091"/>
      <c r="AM20" s="2091"/>
      <c r="AN20" s="2091"/>
      <c r="AO20" s="2103" t="str">
        <f>IF(AK20="","",IF(AK20&lt;=0,"N.D",IF(AK20&gt;0,AK20*(0.02083333)*50/('INGRESO DE DATOS'!C331),"")))</f>
        <v/>
      </c>
      <c r="AP20" s="2084"/>
      <c r="AQ20" s="2084"/>
      <c r="AR20" s="2104"/>
      <c r="AT20" s="150">
        <v>1.4</v>
      </c>
      <c r="AU20" s="148">
        <v>40</v>
      </c>
    </row>
    <row r="21" spans="2:47" ht="14.1" customHeight="1" thickTop="1" thickBot="1" x14ac:dyDescent="0.25">
      <c r="B21" s="142">
        <v>7</v>
      </c>
      <c r="C21" s="2128" t="str">
        <f>IF('INGRESO DE DATOS'!B17&lt;&gt;0,'INGRESO DE DATOS'!B17,"")</f>
        <v/>
      </c>
      <c r="D21" s="2129"/>
      <c r="E21" s="2087"/>
      <c r="F21" s="2088"/>
      <c r="G21" s="2126" t="str">
        <f>IF('INGRESO DE DATOS'!B306&lt;&gt;0,'INGRESO DE DATOS'!B306,"")</f>
        <v/>
      </c>
      <c r="H21" s="2127"/>
      <c r="I21" s="2091" t="str">
        <f>IF('INGRESO DE DATOS'!D306&lt;&gt;"",'INGRESO DE DATOS'!D306,"")</f>
        <v/>
      </c>
      <c r="J21" s="2091"/>
      <c r="K21" s="2091"/>
      <c r="L21" s="2130"/>
      <c r="M21" s="2130"/>
      <c r="N21" s="2130"/>
      <c r="O21" s="2130"/>
      <c r="P21" s="2091" t="str">
        <f>IF(I21="","",IF(I21="N.D","N.D",IF(I21&gt;0,+I21*(VLOOKUP(G21,$AT$14:$AU$21,2,0))-$D$47)))</f>
        <v/>
      </c>
      <c r="Q21" s="2091"/>
      <c r="R21" s="2091"/>
      <c r="S21" s="2103" t="str">
        <f>IF(P21="","",IF(P21&lt;=0,"N.D",IF(P21&gt;0,P21*0.02083333*50/('INGRESO DE DATOS'!C306),"")))</f>
        <v/>
      </c>
      <c r="T21" s="2084"/>
      <c r="U21" s="2112"/>
      <c r="V21" s="2104"/>
      <c r="W21" s="2133">
        <v>29</v>
      </c>
      <c r="X21" s="2134"/>
      <c r="Y21" s="2128" t="str">
        <f>IF('INGRESO DE DATOS'!B39&lt;&gt;0,'INGRESO DE DATOS'!B39,"")</f>
        <v/>
      </c>
      <c r="Z21" s="2129"/>
      <c r="AA21" s="2087"/>
      <c r="AB21" s="2088"/>
      <c r="AC21" s="2089" t="str">
        <f>IF('INGRESO DE DATOS'!B332&lt;&gt;0,'INGRESO DE DATOS'!B332,"")</f>
        <v/>
      </c>
      <c r="AD21" s="2090"/>
      <c r="AE21" s="2091" t="str">
        <f>IF('INGRESO DE DATOS'!D332&lt;&gt;"",'INGRESO DE DATOS'!D332,"")</f>
        <v/>
      </c>
      <c r="AF21" s="2091"/>
      <c r="AG21" s="2091"/>
      <c r="AH21" s="2130"/>
      <c r="AI21" s="2130"/>
      <c r="AJ21" s="2130"/>
      <c r="AK21" s="2091" t="str">
        <f>IF(AE21="","",IF(AE21="N.D","N.D",IF(AE21&gt;0,+AE21*(VLOOKUP(AC21,$AT$14:$AU$21,2,0))-$D$47)))</f>
        <v/>
      </c>
      <c r="AL21" s="2091"/>
      <c r="AM21" s="2091"/>
      <c r="AN21" s="2091"/>
      <c r="AO21" s="2103" t="str">
        <f>IF(AK21="","",IF(AK21&lt;=0,"N.D",IF(AK21&gt;0,AK21*(0.02083333)*50/('INGRESO DE DATOS'!C332),"")))</f>
        <v/>
      </c>
      <c r="AP21" s="2084"/>
      <c r="AQ21" s="2084"/>
      <c r="AR21" s="2104"/>
      <c r="AT21" s="150">
        <v>1.5</v>
      </c>
      <c r="AU21" s="148">
        <v>50</v>
      </c>
    </row>
    <row r="22" spans="2:47" ht="14.1" customHeight="1" thickTop="1" x14ac:dyDescent="0.2">
      <c r="B22" s="142">
        <v>8</v>
      </c>
      <c r="C22" s="2128" t="str">
        <f>IF('INGRESO DE DATOS'!B18&lt;&gt;0,'INGRESO DE DATOS'!B18,"")</f>
        <v/>
      </c>
      <c r="D22" s="2129"/>
      <c r="E22" s="2087"/>
      <c r="F22" s="2088"/>
      <c r="G22" s="2126" t="str">
        <f>IF('INGRESO DE DATOS'!B307&lt;&gt;0,'INGRESO DE DATOS'!B307,"")</f>
        <v/>
      </c>
      <c r="H22" s="2127"/>
      <c r="I22" s="2091" t="str">
        <f>IF('INGRESO DE DATOS'!D307&lt;&gt;"",'INGRESO DE DATOS'!D307,"")</f>
        <v/>
      </c>
      <c r="J22" s="2091"/>
      <c r="K22" s="2091"/>
      <c r="L22" s="2130"/>
      <c r="M22" s="2130"/>
      <c r="N22" s="2130"/>
      <c r="O22" s="2130"/>
      <c r="P22" s="2091" t="str">
        <f>IF(I22="","",IF(I22="N.D","N.D",IF(I22&gt;0,+I22*(VLOOKUP(G22,$AT$14:$AU$21,2,0))-$D$47)))</f>
        <v/>
      </c>
      <c r="Q22" s="2091"/>
      <c r="R22" s="2091"/>
      <c r="S22" s="2103" t="str">
        <f>IF(P22="","",IF(P22&lt;=0,"N.D",IF(P22&gt;0,P22*0.02083333*50/('INGRESO DE DATOS'!C307),"")))</f>
        <v/>
      </c>
      <c r="T22" s="2084"/>
      <c r="U22" s="2112"/>
      <c r="V22" s="2104"/>
      <c r="W22" s="2133">
        <v>30</v>
      </c>
      <c r="X22" s="2134"/>
      <c r="Y22" s="2128" t="str">
        <f>IF('INGRESO DE DATOS'!B40&lt;&gt;0,'INGRESO DE DATOS'!B40,"")</f>
        <v/>
      </c>
      <c r="Z22" s="2129"/>
      <c r="AA22" s="2087"/>
      <c r="AB22" s="2088"/>
      <c r="AC22" s="2089" t="str">
        <f>IF('INGRESO DE DATOS'!B333&lt;&gt;0,'INGRESO DE DATOS'!B333,"")</f>
        <v/>
      </c>
      <c r="AD22" s="2090"/>
      <c r="AE22" s="2091" t="str">
        <f>IF('INGRESO DE DATOS'!D333&lt;&gt;"",'INGRESO DE DATOS'!D333,"")</f>
        <v/>
      </c>
      <c r="AF22" s="2091"/>
      <c r="AG22" s="2091"/>
      <c r="AH22" s="2130"/>
      <c r="AI22" s="2130"/>
      <c r="AJ22" s="2130"/>
      <c r="AK22" s="2091" t="str">
        <f>IF(AE22="","",IF(AE22="N.D","N.D",IF(AE22&gt;0,+AE22*(VLOOKUP(AC22,$AT$14:$AU$21,2,0))-$D$47)))</f>
        <v/>
      </c>
      <c r="AL22" s="2091"/>
      <c r="AM22" s="2091"/>
      <c r="AN22" s="2091"/>
      <c r="AO22" s="2103" t="str">
        <f>IF(AK22="","",IF(AK22&lt;=0,"N.D",IF(AK22&gt;0,AK22*(0.02083333)*50/('INGRESO DE DATOS'!C333),"")))</f>
        <v/>
      </c>
      <c r="AP22" s="2084"/>
      <c r="AQ22" s="2084"/>
      <c r="AR22" s="2104"/>
      <c r="AT22" s="51"/>
      <c r="AU22" s="51"/>
    </row>
    <row r="23" spans="2:47" ht="14.1" customHeight="1" x14ac:dyDescent="0.2">
      <c r="B23" s="142">
        <v>9</v>
      </c>
      <c r="C23" s="2128" t="str">
        <f>IF('INGRESO DE DATOS'!B19&lt;&gt;0,'INGRESO DE DATOS'!B19,"")</f>
        <v/>
      </c>
      <c r="D23" s="2129"/>
      <c r="E23" s="2087"/>
      <c r="F23" s="2088"/>
      <c r="G23" s="2126" t="str">
        <f>IF('INGRESO DE DATOS'!B308&lt;&gt;0,'INGRESO DE DATOS'!B308,"")</f>
        <v/>
      </c>
      <c r="H23" s="2127"/>
      <c r="I23" s="2091" t="str">
        <f>IF('INGRESO DE DATOS'!D308&lt;&gt;"",'INGRESO DE DATOS'!D308,"")</f>
        <v/>
      </c>
      <c r="J23" s="2091"/>
      <c r="K23" s="2091"/>
      <c r="L23" s="2130"/>
      <c r="M23" s="2130"/>
      <c r="N23" s="2130"/>
      <c r="O23" s="2130"/>
      <c r="P23" s="2091" t="str">
        <f>IF(I23="","",IF(I23="N.D","N.D",IF(I23&gt;0,+I23*(VLOOKUP(G23,$AT$14:$AU$21,2,0))-$D$47)))</f>
        <v/>
      </c>
      <c r="Q23" s="2091"/>
      <c r="R23" s="2091"/>
      <c r="S23" s="2103" t="str">
        <f>IF(P23="","",IF(P23&lt;=0,"N.D",IF(P23&gt;0,P23*0.02083333*50/('INGRESO DE DATOS'!C308),"")))</f>
        <v/>
      </c>
      <c r="T23" s="2084"/>
      <c r="U23" s="2112"/>
      <c r="V23" s="2104"/>
      <c r="W23" s="2133">
        <v>31</v>
      </c>
      <c r="X23" s="2134"/>
      <c r="Y23" s="2128" t="str">
        <f>IF('INGRESO DE DATOS'!B41&lt;&gt;0,'INGRESO DE DATOS'!B41,"")</f>
        <v/>
      </c>
      <c r="Z23" s="2129"/>
      <c r="AA23" s="2087"/>
      <c r="AB23" s="2088"/>
      <c r="AC23" s="2089" t="str">
        <f>IF('INGRESO DE DATOS'!B334&lt;&gt;0,'INGRESO DE DATOS'!B334,"")</f>
        <v/>
      </c>
      <c r="AD23" s="2090"/>
      <c r="AE23" s="2091" t="str">
        <f>IF('INGRESO DE DATOS'!D334&lt;&gt;"",'INGRESO DE DATOS'!D334,"")</f>
        <v/>
      </c>
      <c r="AF23" s="2091"/>
      <c r="AG23" s="2091"/>
      <c r="AH23" s="2130"/>
      <c r="AI23" s="2130"/>
      <c r="AJ23" s="2130"/>
      <c r="AK23" s="2091" t="str">
        <f>IF(AE23="","",IF(AE23="N.D","N.D",IF(AE23&gt;0,+AE23*(VLOOKUP(AC23,$AT$14:$AU$21,2,0))-$D$47)))</f>
        <v/>
      </c>
      <c r="AL23" s="2091"/>
      <c r="AM23" s="2091"/>
      <c r="AN23" s="2091"/>
      <c r="AO23" s="2103" t="str">
        <f>IF(AK23="","",IF(AK23&lt;=0,"N.D",IF(AK23&gt;0,AK23*(0.02083333)*50/('INGRESO DE DATOS'!C334),"")))</f>
        <v/>
      </c>
      <c r="AP23" s="2084"/>
      <c r="AQ23" s="2084"/>
      <c r="AR23" s="2104"/>
      <c r="AT23" s="51"/>
      <c r="AU23" s="51"/>
    </row>
    <row r="24" spans="2:47" ht="14.1" customHeight="1" x14ac:dyDescent="0.2">
      <c r="B24" s="142">
        <v>10</v>
      </c>
      <c r="C24" s="2128" t="str">
        <f>IF('INGRESO DE DATOS'!B20&lt;&gt;0,'INGRESO DE DATOS'!B20,"")</f>
        <v/>
      </c>
      <c r="D24" s="2129"/>
      <c r="E24" s="2087"/>
      <c r="F24" s="2088"/>
      <c r="G24" s="2126" t="str">
        <f>IF('INGRESO DE DATOS'!B309&lt;&gt;0,'INGRESO DE DATOS'!B309,"")</f>
        <v/>
      </c>
      <c r="H24" s="2127"/>
      <c r="I24" s="2091" t="str">
        <f>IF('INGRESO DE DATOS'!D309&lt;&gt;"",'INGRESO DE DATOS'!D309,"")</f>
        <v/>
      </c>
      <c r="J24" s="2091"/>
      <c r="K24" s="2091"/>
      <c r="L24" s="2130"/>
      <c r="M24" s="2130"/>
      <c r="N24" s="2130"/>
      <c r="O24" s="2130"/>
      <c r="P24" s="2091" t="str">
        <f>IF(I24="","",IF(I24="N.D","N.D",IF(I24&gt;0,+I24*(VLOOKUP(G24,$AT$14:$AU$21,2,0))-$D$47)))</f>
        <v/>
      </c>
      <c r="Q24" s="2091"/>
      <c r="R24" s="2091"/>
      <c r="S24" s="2103" t="str">
        <f>IF(P24="","",IF(P24&lt;=0,"N.D",IF(P24&gt;0,P24*0.02083333*50/('INGRESO DE DATOS'!C309),"")))</f>
        <v/>
      </c>
      <c r="T24" s="2084"/>
      <c r="U24" s="2112"/>
      <c r="V24" s="2104"/>
      <c r="W24" s="2139" t="s">
        <v>262</v>
      </c>
      <c r="X24" s="2140"/>
      <c r="Y24" s="2140"/>
      <c r="Z24" s="2140"/>
      <c r="AA24" s="156"/>
      <c r="AB24" s="156"/>
      <c r="AC24" s="2089"/>
      <c r="AD24" s="2089"/>
      <c r="AE24" s="2137" t="str">
        <f>IF('INGRESO DE DATOS'!D335&lt;&gt;"",'INGRESO DE DATOS'!D335,"")</f>
        <v/>
      </c>
      <c r="AF24" s="2137"/>
      <c r="AG24" s="2137"/>
      <c r="AH24" s="169"/>
      <c r="AI24" s="169"/>
      <c r="AJ24" s="169"/>
      <c r="AK24" s="2137"/>
      <c r="AL24" s="2137"/>
      <c r="AM24" s="2137"/>
      <c r="AN24" s="2137"/>
      <c r="AO24" s="2135"/>
      <c r="AP24" s="2130"/>
      <c r="AQ24" s="2130"/>
      <c r="AR24" s="2136"/>
      <c r="AT24" s="51"/>
      <c r="AU24" s="51"/>
    </row>
    <row r="25" spans="2:47" ht="14.1" customHeight="1" x14ac:dyDescent="0.2">
      <c r="B25" s="142">
        <v>11</v>
      </c>
      <c r="C25" s="2128" t="str">
        <f>IF('INGRESO DE DATOS'!B21&lt;&gt;0,'INGRESO DE DATOS'!B21,"")</f>
        <v/>
      </c>
      <c r="D25" s="2129"/>
      <c r="E25" s="2087"/>
      <c r="F25" s="2088"/>
      <c r="G25" s="2126" t="str">
        <f>IF('INGRESO DE DATOS'!B310&lt;&gt;0,'INGRESO DE DATOS'!B310,"")</f>
        <v/>
      </c>
      <c r="H25" s="2127"/>
      <c r="I25" s="2091" t="str">
        <f>IF('INGRESO DE DATOS'!D310&lt;&gt;"",'INGRESO DE DATOS'!D310,"")</f>
        <v/>
      </c>
      <c r="J25" s="2091"/>
      <c r="K25" s="2091"/>
      <c r="L25" s="2130"/>
      <c r="M25" s="2130"/>
      <c r="N25" s="2130"/>
      <c r="O25" s="2130"/>
      <c r="P25" s="2091" t="str">
        <f>IF(I25="","",IF(I25="N.D","N.D",IF(I25&gt;0,+I25*(VLOOKUP(G25,$AT$14:$AU$21,2,0))-$D$47)))</f>
        <v/>
      </c>
      <c r="Q25" s="2091"/>
      <c r="R25" s="2091"/>
      <c r="S25" s="2103" t="str">
        <f>IF(P25="","",IF(P25&lt;=0,"N.D",IF(P25&gt;0,P25*0.02083333*50/('INGRESO DE DATOS'!C310),"")))</f>
        <v/>
      </c>
      <c r="T25" s="2084"/>
      <c r="U25" s="2112"/>
      <c r="V25" s="2104"/>
      <c r="W25" s="2133">
        <v>32</v>
      </c>
      <c r="X25" s="2134"/>
      <c r="Y25" s="2128" t="str">
        <f>IF('INGRESO DE DATOS'!B42&lt;&gt;0,'INGRESO DE DATOS'!B42,"")</f>
        <v/>
      </c>
      <c r="Z25" s="2129"/>
      <c r="AA25" s="2087"/>
      <c r="AB25" s="2088"/>
      <c r="AC25" s="2089" t="str">
        <f>IF('INGRESO DE DATOS'!B336&lt;&gt;0,'INGRESO DE DATOS'!B336,"")</f>
        <v/>
      </c>
      <c r="AD25" s="2090"/>
      <c r="AE25" s="2091" t="str">
        <f>IF('INGRESO DE DATOS'!D336&lt;&gt;"",'INGRESO DE DATOS'!D336,"")</f>
        <v/>
      </c>
      <c r="AF25" s="2091"/>
      <c r="AG25" s="2091"/>
      <c r="AH25" s="2130"/>
      <c r="AI25" s="2130"/>
      <c r="AJ25" s="2130"/>
      <c r="AK25" s="2091" t="str">
        <f>IF(AE25="","",IF(AE25="N.D","N.D",IF(AE25&gt;0,+AE25*(VLOOKUP(AC25,$AT$14:$AU$21,2,0))-$D$47)))</f>
        <v/>
      </c>
      <c r="AL25" s="2091"/>
      <c r="AM25" s="2091"/>
      <c r="AN25" s="2091"/>
      <c r="AO25" s="2103" t="str">
        <f>IF(AK25="","",IF(AK25&lt;=0,"N.D",IF(AK25&gt;0,AK25*(0.02083333)*50/('INGRESO DE DATOS'!C336),"")))</f>
        <v/>
      </c>
      <c r="AP25" s="2084"/>
      <c r="AQ25" s="2084"/>
      <c r="AR25" s="2104"/>
      <c r="AT25" s="51"/>
      <c r="AU25" s="51"/>
    </row>
    <row r="26" spans="2:47" ht="14.1" customHeight="1" x14ac:dyDescent="0.2">
      <c r="B26" s="2141" t="s">
        <v>263</v>
      </c>
      <c r="C26" s="2142"/>
      <c r="D26" s="2142"/>
      <c r="E26" s="2142"/>
      <c r="F26" s="2142"/>
      <c r="G26" s="2138"/>
      <c r="H26" s="2138"/>
      <c r="I26" s="2137" t="str">
        <f>IF('INGRESO DE DATOS'!D311&lt;&gt;"",'INGRESO DE DATOS'!D311,"")</f>
        <v/>
      </c>
      <c r="J26" s="2137"/>
      <c r="K26" s="2137"/>
      <c r="L26" s="169"/>
      <c r="M26" s="169"/>
      <c r="N26" s="127"/>
      <c r="O26" s="127"/>
      <c r="P26" s="2137"/>
      <c r="Q26" s="2137"/>
      <c r="R26" s="2137"/>
      <c r="S26" s="2143"/>
      <c r="T26" s="2130"/>
      <c r="U26" s="2144"/>
      <c r="V26" s="2136"/>
      <c r="W26" s="2133">
        <v>33</v>
      </c>
      <c r="X26" s="2134"/>
      <c r="Y26" s="2128" t="str">
        <f>IF('INGRESO DE DATOS'!B43&lt;&gt;0,'INGRESO DE DATOS'!B43,"")</f>
        <v/>
      </c>
      <c r="Z26" s="2129"/>
      <c r="AA26" s="2087"/>
      <c r="AB26" s="2088"/>
      <c r="AC26" s="2089" t="str">
        <f>IF('INGRESO DE DATOS'!B337&lt;&gt;0,'INGRESO DE DATOS'!B337,"")</f>
        <v/>
      </c>
      <c r="AD26" s="2090"/>
      <c r="AE26" s="2091" t="str">
        <f>IF('INGRESO DE DATOS'!D337&lt;&gt;"",'INGRESO DE DATOS'!D337,"")</f>
        <v/>
      </c>
      <c r="AF26" s="2091"/>
      <c r="AG26" s="2091"/>
      <c r="AH26" s="2130"/>
      <c r="AI26" s="2130"/>
      <c r="AJ26" s="2130"/>
      <c r="AK26" s="2091" t="str">
        <f>IF(AE26="","",IF(AE26="N.D","N.D",IF(AE26&gt;0,+AE26*(VLOOKUP(AC26,$AT$14:$AU$21,2,0))-$D$47)))</f>
        <v/>
      </c>
      <c r="AL26" s="2091"/>
      <c r="AM26" s="2091"/>
      <c r="AN26" s="2091"/>
      <c r="AO26" s="2103" t="str">
        <f>IF(AK26="","",IF(AK26&lt;=0,"N.D",IF(AK26&gt;0,AK26*(0.02083333)*50/('INGRESO DE DATOS'!C337),"")))</f>
        <v/>
      </c>
      <c r="AP26" s="2084"/>
      <c r="AQ26" s="2084"/>
      <c r="AR26" s="2104"/>
      <c r="AT26" s="51"/>
      <c r="AU26" s="51"/>
    </row>
    <row r="27" spans="2:47" ht="14.1" customHeight="1" x14ac:dyDescent="0.2">
      <c r="B27" s="142">
        <v>12</v>
      </c>
      <c r="C27" s="2128" t="str">
        <f>IF('INGRESO DE DATOS'!B22&lt;&gt;0,'INGRESO DE DATOS'!B22,"")</f>
        <v/>
      </c>
      <c r="D27" s="2129"/>
      <c r="E27" s="2087"/>
      <c r="F27" s="2088"/>
      <c r="G27" s="2126" t="str">
        <f>IF('INGRESO DE DATOS'!B312&lt;&gt;0,'INGRESO DE DATOS'!B312,"")</f>
        <v/>
      </c>
      <c r="H27" s="2127"/>
      <c r="I27" s="2091" t="str">
        <f>IF('INGRESO DE DATOS'!D312&lt;&gt;"",'INGRESO DE DATOS'!D312,"")</f>
        <v/>
      </c>
      <c r="J27" s="2091"/>
      <c r="K27" s="2091"/>
      <c r="L27" s="2130"/>
      <c r="M27" s="2130"/>
      <c r="N27" s="2130"/>
      <c r="O27" s="2130"/>
      <c r="P27" s="2091" t="str">
        <f>IF(I27="","",IF(I27="N.D","N.D",IF(I27&gt;0,+I27*(VLOOKUP(G27,$AT$14:$AU$21,2,0))-$D$47)))</f>
        <v/>
      </c>
      <c r="Q27" s="2091"/>
      <c r="R27" s="2091"/>
      <c r="S27" s="2103" t="str">
        <f>IF(P27="","",IF(P27&lt;=0,"N.D",IF(P27&gt;0,P27*0.02083333*50/('INGRESO DE DATOS'!C312),"")))</f>
        <v/>
      </c>
      <c r="T27" s="2084"/>
      <c r="U27" s="2112"/>
      <c r="V27" s="2104"/>
      <c r="W27" s="2133">
        <v>34</v>
      </c>
      <c r="X27" s="2134"/>
      <c r="Y27" s="2128" t="str">
        <f>IF('INGRESO DE DATOS'!B44&lt;&gt;0,'INGRESO DE DATOS'!B44,"")</f>
        <v/>
      </c>
      <c r="Z27" s="2129"/>
      <c r="AA27" s="2087"/>
      <c r="AB27" s="2088"/>
      <c r="AC27" s="2089" t="str">
        <f>IF('INGRESO DE DATOS'!B338&lt;&gt;0,'INGRESO DE DATOS'!B338,"")</f>
        <v/>
      </c>
      <c r="AD27" s="2090"/>
      <c r="AE27" s="2091" t="str">
        <f>IF('INGRESO DE DATOS'!D338&lt;&gt;"",'INGRESO DE DATOS'!D338,"")</f>
        <v/>
      </c>
      <c r="AF27" s="2091"/>
      <c r="AG27" s="2091"/>
      <c r="AH27" s="2130"/>
      <c r="AI27" s="2130"/>
      <c r="AJ27" s="2130"/>
      <c r="AK27" s="2091" t="str">
        <f>IF(AE27="","",IF(AE27="N.D","N.D",IF(AE27&gt;0,+AE27*(VLOOKUP(AC27,$AT$14:$AU$21,2,0))-$D$47)))</f>
        <v/>
      </c>
      <c r="AL27" s="2091"/>
      <c r="AM27" s="2091"/>
      <c r="AN27" s="2091"/>
      <c r="AO27" s="2103" t="str">
        <f>IF(AK27="","",IF(AK27&lt;=0,"N.D",IF(AK27&gt;0,AK27*(0.02083333)*50/('INGRESO DE DATOS'!C338),"")))</f>
        <v/>
      </c>
      <c r="AP27" s="2084"/>
      <c r="AQ27" s="2084"/>
      <c r="AR27" s="2104"/>
      <c r="AT27" s="51"/>
      <c r="AU27" s="51"/>
    </row>
    <row r="28" spans="2:47" ht="14.1" customHeight="1" x14ac:dyDescent="0.2">
      <c r="B28" s="142">
        <v>13</v>
      </c>
      <c r="C28" s="2128" t="str">
        <f>IF('INGRESO DE DATOS'!B23&lt;&gt;0,'INGRESO DE DATOS'!B23,"")</f>
        <v/>
      </c>
      <c r="D28" s="2129"/>
      <c r="E28" s="2087"/>
      <c r="F28" s="2088"/>
      <c r="G28" s="2126" t="str">
        <f>IF('INGRESO DE DATOS'!B313&lt;&gt;0,'INGRESO DE DATOS'!B313,"")</f>
        <v/>
      </c>
      <c r="H28" s="2127"/>
      <c r="I28" s="2091" t="str">
        <f>IF('INGRESO DE DATOS'!D313&lt;&gt;"",'INGRESO DE DATOS'!D313,"")</f>
        <v/>
      </c>
      <c r="J28" s="2091"/>
      <c r="K28" s="2091"/>
      <c r="L28" s="2130"/>
      <c r="M28" s="2130"/>
      <c r="N28" s="2130"/>
      <c r="O28" s="2130"/>
      <c r="P28" s="2091" t="str">
        <f>IF(I28="","",IF(I28="N.D","N.D",IF(I28&gt;0,+I28*(VLOOKUP(G28,$AT$14:$AU$21,2,0))-$D$47)))</f>
        <v/>
      </c>
      <c r="Q28" s="2091"/>
      <c r="R28" s="2091"/>
      <c r="S28" s="2103" t="str">
        <f>IF(P28="","",IF(P28&lt;=0,"N.D",IF(P28&gt;0,P28*0.02083333*50/('INGRESO DE DATOS'!C313),"")))</f>
        <v/>
      </c>
      <c r="T28" s="2084"/>
      <c r="U28" s="2112"/>
      <c r="V28" s="2104"/>
      <c r="W28" s="2133">
        <v>35</v>
      </c>
      <c r="X28" s="2134"/>
      <c r="Y28" s="2128" t="str">
        <f>IF('INGRESO DE DATOS'!B45&lt;&gt;0,'INGRESO DE DATOS'!B45,"")</f>
        <v/>
      </c>
      <c r="Z28" s="2129"/>
      <c r="AA28" s="2087"/>
      <c r="AB28" s="2088"/>
      <c r="AC28" s="2089" t="str">
        <f>IF('INGRESO DE DATOS'!B339&lt;&gt;0,'INGRESO DE DATOS'!B339,"")</f>
        <v/>
      </c>
      <c r="AD28" s="2090"/>
      <c r="AE28" s="2091" t="str">
        <f>IF('INGRESO DE DATOS'!D339&lt;&gt;"",'INGRESO DE DATOS'!D339,"")</f>
        <v/>
      </c>
      <c r="AF28" s="2091"/>
      <c r="AG28" s="2091"/>
      <c r="AH28" s="2130"/>
      <c r="AI28" s="2130"/>
      <c r="AJ28" s="2130"/>
      <c r="AK28" s="2091" t="str">
        <f>IF(AE28="","",IF(AE28="N.D","N.D",IF(AE28&gt;0,+AE28*(VLOOKUP(AC28,$AT$14:$AU$21,2,0))-$D$47)))</f>
        <v/>
      </c>
      <c r="AL28" s="2091"/>
      <c r="AM28" s="2091"/>
      <c r="AN28" s="2091"/>
      <c r="AO28" s="2103" t="str">
        <f>IF(AK28="","",IF(AK28&lt;=0,"N.D",IF(AK28&gt;0,AK28*(0.02083333)*50/('INGRESO DE DATOS'!C339),"")))</f>
        <v/>
      </c>
      <c r="AP28" s="2084"/>
      <c r="AQ28" s="2084"/>
      <c r="AR28" s="2104"/>
      <c r="AT28" s="51"/>
      <c r="AU28" s="51"/>
    </row>
    <row r="29" spans="2:47" ht="14.1" customHeight="1" x14ac:dyDescent="0.2">
      <c r="B29" s="142">
        <v>14</v>
      </c>
      <c r="C29" s="2128" t="str">
        <f>IF('INGRESO DE DATOS'!B24&lt;&gt;0,'INGRESO DE DATOS'!B24,"")</f>
        <v/>
      </c>
      <c r="D29" s="2129"/>
      <c r="E29" s="2087"/>
      <c r="F29" s="2088"/>
      <c r="G29" s="2126" t="str">
        <f>IF('INGRESO DE DATOS'!B314&lt;&gt;0,'INGRESO DE DATOS'!B314,"")</f>
        <v/>
      </c>
      <c r="H29" s="2127"/>
      <c r="I29" s="2091" t="str">
        <f>IF('INGRESO DE DATOS'!D314&lt;&gt;"",'INGRESO DE DATOS'!D314,"")</f>
        <v/>
      </c>
      <c r="J29" s="2091"/>
      <c r="K29" s="2091"/>
      <c r="L29" s="2130"/>
      <c r="M29" s="2130"/>
      <c r="N29" s="2130"/>
      <c r="O29" s="2130"/>
      <c r="P29" s="2091" t="str">
        <f>IF(I29="","",IF(I29="N.D","N.D",IF(I29&gt;0,+I29*(VLOOKUP(G29,$AT$14:$AU$21,2,0))-$D$47)))</f>
        <v/>
      </c>
      <c r="Q29" s="2091"/>
      <c r="R29" s="2091"/>
      <c r="S29" s="2103" t="str">
        <f>IF(P29="","",IF(P29&lt;=0,"N.D",IF(P29&gt;0,P29*0.02083333*50/('INGRESO DE DATOS'!C314),"")))</f>
        <v/>
      </c>
      <c r="T29" s="2084"/>
      <c r="U29" s="2112"/>
      <c r="V29" s="2104"/>
      <c r="W29" s="2133">
        <v>36</v>
      </c>
      <c r="X29" s="2134"/>
      <c r="Y29" s="2128" t="str">
        <f>IF('INGRESO DE DATOS'!B46&lt;&gt;0,'INGRESO DE DATOS'!B46,"")</f>
        <v/>
      </c>
      <c r="Z29" s="2129"/>
      <c r="AA29" s="2087"/>
      <c r="AB29" s="2088"/>
      <c r="AC29" s="2089" t="str">
        <f>IF('INGRESO DE DATOS'!B340&lt;&gt;0,'INGRESO DE DATOS'!B340,"")</f>
        <v/>
      </c>
      <c r="AD29" s="2090"/>
      <c r="AE29" s="2091" t="str">
        <f>IF('INGRESO DE DATOS'!D340&lt;&gt;"",'INGRESO DE DATOS'!D340,"")</f>
        <v/>
      </c>
      <c r="AF29" s="2091"/>
      <c r="AG29" s="2091"/>
      <c r="AH29" s="2130"/>
      <c r="AI29" s="2130"/>
      <c r="AJ29" s="2130"/>
      <c r="AK29" s="2091" t="str">
        <f>IF(AE29="","",IF(AE29="N.D","N.D",IF(AE29&gt;0,+AE29*(VLOOKUP(AC29,$AT$14:$AU$21,2,0))-$D$47)))</f>
        <v/>
      </c>
      <c r="AL29" s="2091"/>
      <c r="AM29" s="2091"/>
      <c r="AN29" s="2091"/>
      <c r="AO29" s="2103" t="str">
        <f>IF(AK29="","",IF(AK29&lt;=0,"N.D",IF(AK29&gt;0,AK29*(0.02083333)*50/('INGRESO DE DATOS'!C340),"")))</f>
        <v/>
      </c>
      <c r="AP29" s="2084"/>
      <c r="AQ29" s="2084"/>
      <c r="AR29" s="2104"/>
      <c r="AT29" s="51"/>
      <c r="AU29" s="51"/>
    </row>
    <row r="30" spans="2:47" ht="14.1" customHeight="1" x14ac:dyDescent="0.2">
      <c r="B30" s="142">
        <v>15</v>
      </c>
      <c r="C30" s="2128" t="str">
        <f>IF('INGRESO DE DATOS'!B25&lt;&gt;0,'INGRESO DE DATOS'!B25,"")</f>
        <v/>
      </c>
      <c r="D30" s="2129"/>
      <c r="E30" s="2087"/>
      <c r="F30" s="2088"/>
      <c r="G30" s="2126" t="str">
        <f>IF('INGRESO DE DATOS'!B315&lt;&gt;0,'INGRESO DE DATOS'!B315,"")</f>
        <v/>
      </c>
      <c r="H30" s="2127"/>
      <c r="I30" s="2091" t="str">
        <f>IF('INGRESO DE DATOS'!D315&lt;&gt;"",'INGRESO DE DATOS'!D315,"")</f>
        <v/>
      </c>
      <c r="J30" s="2091"/>
      <c r="K30" s="2091"/>
      <c r="L30" s="2130"/>
      <c r="M30" s="2130"/>
      <c r="N30" s="2130"/>
      <c r="O30" s="2130"/>
      <c r="P30" s="2091" t="str">
        <f>IF(I30="","",IF(I30="N.D","N.D",IF(I30&gt;0,+I30*(VLOOKUP(G30,$AT$14:$AU$21,2,0))-$D$47)))</f>
        <v/>
      </c>
      <c r="Q30" s="2091"/>
      <c r="R30" s="2091"/>
      <c r="S30" s="2103" t="str">
        <f>IF(P30="","",IF(P30&lt;=0,"N.D",IF(P30&gt;0,P30*0.02083333*50/('INGRESO DE DATOS'!C315),"")))</f>
        <v/>
      </c>
      <c r="T30" s="2084"/>
      <c r="U30" s="2112"/>
      <c r="V30" s="2104"/>
      <c r="W30" s="2139" t="s">
        <v>262</v>
      </c>
      <c r="X30" s="2140"/>
      <c r="Y30" s="2140"/>
      <c r="Z30" s="2140"/>
      <c r="AA30" s="170"/>
      <c r="AB30" s="170"/>
      <c r="AC30" s="2089"/>
      <c r="AD30" s="2089"/>
      <c r="AE30" s="2137" t="str">
        <f>IF('INGRESO DE DATOS'!D341&lt;&gt;"",'INGRESO DE DATOS'!D341,"")</f>
        <v/>
      </c>
      <c r="AF30" s="2137"/>
      <c r="AG30" s="2137"/>
      <c r="AH30" s="169"/>
      <c r="AI30" s="169"/>
      <c r="AJ30" s="169"/>
      <c r="AK30" s="2137"/>
      <c r="AL30" s="2137"/>
      <c r="AM30" s="2137"/>
      <c r="AN30" s="2137"/>
      <c r="AO30" s="2135"/>
      <c r="AP30" s="2130"/>
      <c r="AQ30" s="2130"/>
      <c r="AR30" s="2136"/>
      <c r="AT30" s="51"/>
      <c r="AU30" s="51"/>
    </row>
    <row r="31" spans="2:47" ht="14.1" customHeight="1" x14ac:dyDescent="0.2">
      <c r="B31" s="142">
        <v>16</v>
      </c>
      <c r="C31" s="2128" t="str">
        <f>IF('INGRESO DE DATOS'!B26&lt;&gt;0,'INGRESO DE DATOS'!B26,"")</f>
        <v/>
      </c>
      <c r="D31" s="2129"/>
      <c r="E31" s="2087"/>
      <c r="F31" s="2088"/>
      <c r="G31" s="2126" t="str">
        <f>IF('INGRESO DE DATOS'!B316&lt;&gt;0,'INGRESO DE DATOS'!B316,"")</f>
        <v/>
      </c>
      <c r="H31" s="2127"/>
      <c r="I31" s="2091" t="str">
        <f>IF('INGRESO DE DATOS'!D316&lt;&gt;"",'INGRESO DE DATOS'!D316,"")</f>
        <v/>
      </c>
      <c r="J31" s="2091"/>
      <c r="K31" s="2091"/>
      <c r="L31" s="2130"/>
      <c r="M31" s="2130"/>
      <c r="N31" s="2130"/>
      <c r="O31" s="2130"/>
      <c r="P31" s="2091" t="str">
        <f>IF(I31="","",IF(I31="N.D","N.D",IF(I31&gt;0,+I31*(VLOOKUP(G31,$AT$14:$AU$21,2,0))-$D$47)))</f>
        <v/>
      </c>
      <c r="Q31" s="2091"/>
      <c r="R31" s="2091"/>
      <c r="S31" s="2103" t="str">
        <f>IF(P31="","",IF(P31&lt;=0,"N.D",IF(P31&gt;0,P31*0.02083333*50/('INGRESO DE DATOS'!C316),"")))</f>
        <v/>
      </c>
      <c r="T31" s="2084"/>
      <c r="U31" s="2112"/>
      <c r="V31" s="2104"/>
      <c r="W31" s="2133">
        <v>37</v>
      </c>
      <c r="X31" s="2134"/>
      <c r="Y31" s="2128" t="str">
        <f>IF('INGRESO DE DATOS'!B47&lt;&gt;0,'INGRESO DE DATOS'!B47,"")</f>
        <v/>
      </c>
      <c r="Z31" s="2129"/>
      <c r="AA31" s="2087"/>
      <c r="AB31" s="2088"/>
      <c r="AC31" s="2089" t="str">
        <f>IF('INGRESO DE DATOS'!B342&lt;&gt;0,'INGRESO DE DATOS'!B342,"")</f>
        <v/>
      </c>
      <c r="AD31" s="2090"/>
      <c r="AE31" s="2091" t="str">
        <f>IF('INGRESO DE DATOS'!D342&lt;&gt;"",'INGRESO DE DATOS'!D342,"")</f>
        <v/>
      </c>
      <c r="AF31" s="2091"/>
      <c r="AG31" s="2091"/>
      <c r="AH31" s="2130"/>
      <c r="AI31" s="2130"/>
      <c r="AJ31" s="2130"/>
      <c r="AK31" s="2091" t="str">
        <f>IF(AE31="","",IF(AE31="N.D","N.D",IF(AE31&gt;0,+AE31*(VLOOKUP(AC31,$AT$14:$AU$21,2,0))-$D$47)))</f>
        <v/>
      </c>
      <c r="AL31" s="2091"/>
      <c r="AM31" s="2091"/>
      <c r="AN31" s="2091"/>
      <c r="AO31" s="2103" t="str">
        <f>IF(AK31="","",IF(AK31&lt;=0,"N.D",IF(AK31&gt;0,AK31*(0.02083333)*50/('INGRESO DE DATOS'!C342),"")))</f>
        <v/>
      </c>
      <c r="AP31" s="2084"/>
      <c r="AQ31" s="2084"/>
      <c r="AR31" s="2104"/>
      <c r="AT31" s="51"/>
      <c r="AU31" s="51"/>
    </row>
    <row r="32" spans="2:47" ht="14.1" customHeight="1" x14ac:dyDescent="0.2">
      <c r="B32" s="2141" t="s">
        <v>263</v>
      </c>
      <c r="C32" s="2142"/>
      <c r="D32" s="2142"/>
      <c r="E32" s="2142"/>
      <c r="F32" s="2142"/>
      <c r="G32" s="2138"/>
      <c r="H32" s="2138"/>
      <c r="I32" s="2137" t="str">
        <f>IF('INGRESO DE DATOS'!D317&lt;&gt;"",'INGRESO DE DATOS'!D317,"")</f>
        <v/>
      </c>
      <c r="J32" s="2137"/>
      <c r="K32" s="2137"/>
      <c r="L32" s="169"/>
      <c r="M32" s="169"/>
      <c r="N32" s="127"/>
      <c r="O32" s="127"/>
      <c r="P32" s="2137"/>
      <c r="Q32" s="2137"/>
      <c r="R32" s="2137"/>
      <c r="S32" s="2143"/>
      <c r="T32" s="2130"/>
      <c r="U32" s="2144"/>
      <c r="V32" s="2136"/>
      <c r="W32" s="2133">
        <v>38</v>
      </c>
      <c r="X32" s="2134"/>
      <c r="Y32" s="2128" t="str">
        <f>IF('INGRESO DE DATOS'!B48&lt;&gt;0,'INGRESO DE DATOS'!B48,"")</f>
        <v/>
      </c>
      <c r="Z32" s="2129"/>
      <c r="AA32" s="2087"/>
      <c r="AB32" s="2088"/>
      <c r="AC32" s="2089" t="str">
        <f>IF('INGRESO DE DATOS'!B343&lt;&gt;0,'INGRESO DE DATOS'!B343,"")</f>
        <v/>
      </c>
      <c r="AD32" s="2090"/>
      <c r="AE32" s="2091" t="str">
        <f>IF('INGRESO DE DATOS'!D343&lt;&gt;"",'INGRESO DE DATOS'!D343,"")</f>
        <v/>
      </c>
      <c r="AF32" s="2091"/>
      <c r="AG32" s="2091"/>
      <c r="AH32" s="2130"/>
      <c r="AI32" s="2130"/>
      <c r="AJ32" s="2130"/>
      <c r="AK32" s="2091" t="str">
        <f>IF(AE32="","",IF(AE32="N.D","N.D",IF(AE32&gt;0,+AE32*(VLOOKUP(AC32,$AT$14:$AU$21,2,0))-$D$47)))</f>
        <v/>
      </c>
      <c r="AL32" s="2091"/>
      <c r="AM32" s="2091"/>
      <c r="AN32" s="2091"/>
      <c r="AO32" s="2103" t="str">
        <f>IF(AK32="","",IF(AK32&lt;=0,"N.D",IF(AK32&gt;0,AK32*(0.02083333)*50/('INGRESO DE DATOS'!C343),"")))</f>
        <v/>
      </c>
      <c r="AP32" s="2084"/>
      <c r="AQ32" s="2084"/>
      <c r="AR32" s="2104"/>
      <c r="AT32" s="51"/>
      <c r="AU32" s="51"/>
    </row>
    <row r="33" spans="2:47" ht="14.1" customHeight="1" x14ac:dyDescent="0.2">
      <c r="B33" s="142">
        <v>17</v>
      </c>
      <c r="C33" s="2128" t="str">
        <f>IF('INGRESO DE DATOS'!B27&lt;&gt;0,'INGRESO DE DATOS'!B27,"")</f>
        <v/>
      </c>
      <c r="D33" s="2129"/>
      <c r="E33" s="2087"/>
      <c r="F33" s="2088"/>
      <c r="G33" s="2126" t="str">
        <f>IF('INGRESO DE DATOS'!B318&lt;&gt;0,'INGRESO DE DATOS'!B318,"")</f>
        <v/>
      </c>
      <c r="H33" s="2127"/>
      <c r="I33" s="2091" t="str">
        <f>IF('INGRESO DE DATOS'!D318&lt;&gt;"",'INGRESO DE DATOS'!D318,"")</f>
        <v/>
      </c>
      <c r="J33" s="2091"/>
      <c r="K33" s="2091"/>
      <c r="L33" s="2130"/>
      <c r="M33" s="2130"/>
      <c r="N33" s="2130"/>
      <c r="O33" s="2130"/>
      <c r="P33" s="2091" t="str">
        <f>IF(I33="","",IF(I33="N.D","N.D",IF(I33&gt;0,+I33*(VLOOKUP(G33,$AT$14:$AU$21,2,0))-$D$47)))</f>
        <v/>
      </c>
      <c r="Q33" s="2091"/>
      <c r="R33" s="2091"/>
      <c r="S33" s="2103" t="str">
        <f>IF(P33="","",IF(P33&lt;=0,"N.D",IF(P33&gt;0,P33*0.02083333*50/('INGRESO DE DATOS'!C318),"")))</f>
        <v/>
      </c>
      <c r="T33" s="2084"/>
      <c r="U33" s="2112"/>
      <c r="V33" s="2104"/>
      <c r="W33" s="2133">
        <v>39</v>
      </c>
      <c r="X33" s="2134"/>
      <c r="Y33" s="2128" t="str">
        <f>IF('INGRESO DE DATOS'!B49&lt;&gt;0,'INGRESO DE DATOS'!B49,"")</f>
        <v/>
      </c>
      <c r="Z33" s="2129"/>
      <c r="AA33" s="2087"/>
      <c r="AB33" s="2088"/>
      <c r="AC33" s="2089" t="str">
        <f>IF('INGRESO DE DATOS'!B344&lt;&gt;0,'INGRESO DE DATOS'!B344,"")</f>
        <v/>
      </c>
      <c r="AD33" s="2090"/>
      <c r="AE33" s="2091" t="str">
        <f>IF('INGRESO DE DATOS'!D344&lt;&gt;"",'INGRESO DE DATOS'!D344,"")</f>
        <v/>
      </c>
      <c r="AF33" s="2091"/>
      <c r="AG33" s="2091"/>
      <c r="AH33" s="2130"/>
      <c r="AI33" s="2130"/>
      <c r="AJ33" s="2130"/>
      <c r="AK33" s="2091" t="str">
        <f>IF(AE33="","",IF(AE33="N.D","N.D",IF(AE33&gt;0,+AE33*(VLOOKUP(AC33,$AT$14:$AU$21,2,0))-$D$47)))</f>
        <v/>
      </c>
      <c r="AL33" s="2091"/>
      <c r="AM33" s="2091"/>
      <c r="AN33" s="2091"/>
      <c r="AO33" s="2103" t="str">
        <f>IF(AK33="","",IF(AK33&lt;=0,"N.D",IF(AK33&gt;0,AK33*(0.02083333)*50/('INGRESO DE DATOS'!C344),"")))</f>
        <v/>
      </c>
      <c r="AP33" s="2084"/>
      <c r="AQ33" s="2084"/>
      <c r="AR33" s="2104"/>
      <c r="AT33" s="51"/>
      <c r="AU33" s="51"/>
    </row>
    <row r="34" spans="2:47" ht="14.1" customHeight="1" x14ac:dyDescent="0.2">
      <c r="B34" s="142">
        <v>18</v>
      </c>
      <c r="C34" s="2128" t="str">
        <f>IF('INGRESO DE DATOS'!B28&lt;&gt;0,'INGRESO DE DATOS'!B28,"")</f>
        <v/>
      </c>
      <c r="D34" s="2129"/>
      <c r="E34" s="2087"/>
      <c r="F34" s="2088"/>
      <c r="G34" s="2126" t="str">
        <f>IF('INGRESO DE DATOS'!B319&lt;&gt;0,'INGRESO DE DATOS'!B319,"")</f>
        <v/>
      </c>
      <c r="H34" s="2127"/>
      <c r="I34" s="2091" t="str">
        <f>IF('INGRESO DE DATOS'!D319&lt;&gt;"",'INGRESO DE DATOS'!D319,"")</f>
        <v/>
      </c>
      <c r="J34" s="2091"/>
      <c r="K34" s="2091"/>
      <c r="L34" s="2130"/>
      <c r="M34" s="2130"/>
      <c r="N34" s="2130"/>
      <c r="O34" s="2130"/>
      <c r="P34" s="2091" t="str">
        <f>IF(I34="","",IF(I34="N.D","N.D",IF(I34&gt;0,+I34*(VLOOKUP(G34,$AT$14:$AU$21,2,0))-$D$47)))</f>
        <v/>
      </c>
      <c r="Q34" s="2091"/>
      <c r="R34" s="2091"/>
      <c r="S34" s="2103" t="str">
        <f>IF(P34="","",IF(P34&lt;=0,"N.D",IF(P34&gt;0,P34*0.02083333*50/('INGRESO DE DATOS'!C319),"")))</f>
        <v/>
      </c>
      <c r="T34" s="2084"/>
      <c r="U34" s="2112"/>
      <c r="V34" s="2104"/>
      <c r="W34" s="2133">
        <v>40</v>
      </c>
      <c r="X34" s="2134"/>
      <c r="Y34" s="2128" t="str">
        <f>IF('INGRESO DE DATOS'!B50&lt;&gt;0,'INGRESO DE DATOS'!B50,"")</f>
        <v/>
      </c>
      <c r="Z34" s="2129"/>
      <c r="AA34" s="2087"/>
      <c r="AB34" s="2088"/>
      <c r="AC34" s="2089" t="str">
        <f>IF('INGRESO DE DATOS'!B345&lt;&gt;0,'INGRESO DE DATOS'!B345,"")</f>
        <v/>
      </c>
      <c r="AD34" s="2090"/>
      <c r="AE34" s="2091" t="str">
        <f>IF('INGRESO DE DATOS'!D345&lt;&gt;"",'INGRESO DE DATOS'!D345,"")</f>
        <v/>
      </c>
      <c r="AF34" s="2091"/>
      <c r="AG34" s="2091"/>
      <c r="AH34" s="2130"/>
      <c r="AI34" s="2130"/>
      <c r="AJ34" s="2130"/>
      <c r="AK34" s="2091" t="str">
        <f>IF(AE34="","",IF(AE34="N.D","N.D",IF(AE34&gt;0,+AE34*(VLOOKUP(AC34,$AT$14:$AU$21,2,0))-$D$47)))</f>
        <v/>
      </c>
      <c r="AL34" s="2091"/>
      <c r="AM34" s="2091"/>
      <c r="AN34" s="2091"/>
      <c r="AO34" s="2103" t="str">
        <f>IF(AK34="","",IF(AK34&lt;=0,"N.D",IF(AK34&gt;0,AK34*(0.02083333)*50/('INGRESO DE DATOS'!C345),"")))</f>
        <v/>
      </c>
      <c r="AP34" s="2084"/>
      <c r="AQ34" s="2084"/>
      <c r="AR34" s="2104"/>
      <c r="AT34" s="51"/>
      <c r="AU34" s="51"/>
    </row>
    <row r="35" spans="2:47" ht="14.1" customHeight="1" x14ac:dyDescent="0.2">
      <c r="B35" s="142">
        <v>19</v>
      </c>
      <c r="C35" s="2128" t="str">
        <f>IF('INGRESO DE DATOS'!B29&lt;&gt;0,'INGRESO DE DATOS'!B29,"")</f>
        <v/>
      </c>
      <c r="D35" s="2129"/>
      <c r="E35" s="2087"/>
      <c r="F35" s="2088"/>
      <c r="G35" s="2126" t="str">
        <f>IF('INGRESO DE DATOS'!B320&lt;&gt;0,'INGRESO DE DATOS'!B320,"")</f>
        <v/>
      </c>
      <c r="H35" s="2127"/>
      <c r="I35" s="2091" t="str">
        <f>IF('INGRESO DE DATOS'!D320&lt;&gt;"",'INGRESO DE DATOS'!D320,"")</f>
        <v/>
      </c>
      <c r="J35" s="2091"/>
      <c r="K35" s="2091"/>
      <c r="L35" s="2130"/>
      <c r="M35" s="2130"/>
      <c r="N35" s="2130"/>
      <c r="O35" s="2130"/>
      <c r="P35" s="2091" t="str">
        <f>IF(I35="","",IF(I35="N.D","N.D",IF(I35&gt;0,+I35*(VLOOKUP(G35,$AT$14:$AU$21,2,0))-$D$47)))</f>
        <v/>
      </c>
      <c r="Q35" s="2091"/>
      <c r="R35" s="2091"/>
      <c r="S35" s="2103" t="str">
        <f>IF(P35="","",IF(P35&lt;=0,"N.D",IF(P35&gt;0,P35*0.02083333*50/('INGRESO DE DATOS'!C320),"")))</f>
        <v/>
      </c>
      <c r="T35" s="2084"/>
      <c r="U35" s="2112"/>
      <c r="V35" s="2104"/>
      <c r="W35" s="2133">
        <v>41</v>
      </c>
      <c r="X35" s="2134"/>
      <c r="Y35" s="2128" t="str">
        <f>IF('INGRESO DE DATOS'!B51&lt;&gt;0,'INGRESO DE DATOS'!B51,"")</f>
        <v/>
      </c>
      <c r="Z35" s="2129"/>
      <c r="AA35" s="2087"/>
      <c r="AB35" s="2088"/>
      <c r="AC35" s="2089" t="str">
        <f>IF('INGRESO DE DATOS'!B346&lt;&gt;0,'INGRESO DE DATOS'!B346,"")</f>
        <v/>
      </c>
      <c r="AD35" s="2090"/>
      <c r="AE35" s="2091" t="str">
        <f>IF('INGRESO DE DATOS'!D346&lt;&gt;"",'INGRESO DE DATOS'!D346,"")</f>
        <v/>
      </c>
      <c r="AF35" s="2091"/>
      <c r="AG35" s="2091"/>
      <c r="AH35" s="2130"/>
      <c r="AI35" s="2130"/>
      <c r="AJ35" s="2130"/>
      <c r="AK35" s="2091" t="str">
        <f>IF(AE35="","",IF(AE35="N.D","N.D",IF(AE35&gt;0,+AE35*(VLOOKUP(AC35,$AT$14:$AU$21,2,0))-$D$47)))</f>
        <v/>
      </c>
      <c r="AL35" s="2091"/>
      <c r="AM35" s="2091"/>
      <c r="AN35" s="2091"/>
      <c r="AO35" s="2103" t="str">
        <f>IF(AK35="","",IF(AK35&lt;=0,"N.D",IF(AK35&gt;0,AK35*(0.02083333)*50/('INGRESO DE DATOS'!C346),"")))</f>
        <v/>
      </c>
      <c r="AP35" s="2084"/>
      <c r="AQ35" s="2084"/>
      <c r="AR35" s="2104"/>
      <c r="AT35" s="51"/>
      <c r="AU35" s="51"/>
    </row>
    <row r="36" spans="2:47" ht="14.1" customHeight="1" x14ac:dyDescent="0.2">
      <c r="B36" s="142">
        <v>20</v>
      </c>
      <c r="C36" s="2128" t="str">
        <f>IF('INGRESO DE DATOS'!B30&lt;&gt;0,'INGRESO DE DATOS'!B30,"")</f>
        <v/>
      </c>
      <c r="D36" s="2129"/>
      <c r="E36" s="2087"/>
      <c r="F36" s="2088"/>
      <c r="G36" s="2126" t="str">
        <f>IF('INGRESO DE DATOS'!B321&lt;&gt;0,'INGRESO DE DATOS'!B321,"")</f>
        <v/>
      </c>
      <c r="H36" s="2127"/>
      <c r="I36" s="2091" t="str">
        <f>IF('INGRESO DE DATOS'!D321&lt;&gt;"",'INGRESO DE DATOS'!D321,"")</f>
        <v/>
      </c>
      <c r="J36" s="2091"/>
      <c r="K36" s="2091"/>
      <c r="L36" s="2130"/>
      <c r="M36" s="2130"/>
      <c r="N36" s="2130"/>
      <c r="O36" s="2130"/>
      <c r="P36" s="2091" t="str">
        <f>IF(I36="","",IF(I36="N.D","N.D",IF(I36&gt;0,+I36*(VLOOKUP(G36,$AT$14:$AU$21,2,0))-$D$47)))</f>
        <v/>
      </c>
      <c r="Q36" s="2091"/>
      <c r="R36" s="2091"/>
      <c r="S36" s="2103" t="str">
        <f>IF(P36="","",IF(P36&lt;=0,"N.D",IF(P36&gt;0,P36*0.02083333*50/('INGRESO DE DATOS'!C321),"")))</f>
        <v/>
      </c>
      <c r="T36" s="2084"/>
      <c r="U36" s="2112"/>
      <c r="V36" s="2104"/>
      <c r="W36" s="2139" t="s">
        <v>262</v>
      </c>
      <c r="X36" s="2140"/>
      <c r="Y36" s="2140"/>
      <c r="Z36" s="2140"/>
      <c r="AA36" s="156"/>
      <c r="AB36" s="156"/>
      <c r="AC36" s="2089"/>
      <c r="AD36" s="2089"/>
      <c r="AE36" s="2137" t="str">
        <f>IF('INGRESO DE DATOS'!D347&lt;&gt;"",'INGRESO DE DATOS'!D347,"")</f>
        <v/>
      </c>
      <c r="AF36" s="2137"/>
      <c r="AG36" s="2137"/>
      <c r="AH36" s="169"/>
      <c r="AI36" s="169"/>
      <c r="AJ36" s="169"/>
      <c r="AK36" s="2137"/>
      <c r="AL36" s="2137"/>
      <c r="AM36" s="2137"/>
      <c r="AN36" s="2137"/>
      <c r="AO36" s="2135"/>
      <c r="AP36" s="2130"/>
      <c r="AQ36" s="2130"/>
      <c r="AR36" s="2136"/>
      <c r="AT36" s="51"/>
      <c r="AU36" s="51"/>
    </row>
    <row r="37" spans="2:47" ht="14.1" customHeight="1" x14ac:dyDescent="0.2">
      <c r="B37" s="142">
        <v>21</v>
      </c>
      <c r="C37" s="2128" t="str">
        <f>IF('INGRESO DE DATOS'!B31&lt;&gt;0,'INGRESO DE DATOS'!B31,"")</f>
        <v/>
      </c>
      <c r="D37" s="2129"/>
      <c r="E37" s="2087"/>
      <c r="F37" s="2088"/>
      <c r="G37" s="2126" t="str">
        <f>IF('INGRESO DE DATOS'!B322&lt;&gt;0,'INGRESO DE DATOS'!B322,"")</f>
        <v/>
      </c>
      <c r="H37" s="2127"/>
      <c r="I37" s="2091" t="str">
        <f>IF('INGRESO DE DATOS'!D322&lt;&gt;"",'INGRESO DE DATOS'!D322,"")</f>
        <v/>
      </c>
      <c r="J37" s="2091"/>
      <c r="K37" s="2091"/>
      <c r="L37" s="2130"/>
      <c r="M37" s="2130"/>
      <c r="N37" s="2130"/>
      <c r="O37" s="2130"/>
      <c r="P37" s="2091" t="str">
        <f>IF(I37="","",IF(I37="N.D","N.D",IF(I37&gt;0,+I37*(VLOOKUP(G37,$AT$14:$AU$21,2,0))-$D$47)))</f>
        <v/>
      </c>
      <c r="Q37" s="2091"/>
      <c r="R37" s="2091"/>
      <c r="S37" s="2103" t="str">
        <f>IF(P37="","",IF(P37&lt;=0,"N.D",IF(P37&gt;0,P37*0.02083333*50/('INGRESO DE DATOS'!C322),"")))</f>
        <v/>
      </c>
      <c r="T37" s="2084"/>
      <c r="U37" s="2112"/>
      <c r="V37" s="2104"/>
      <c r="W37" s="2133">
        <v>42</v>
      </c>
      <c r="X37" s="2134"/>
      <c r="Y37" s="2128" t="str">
        <f>IF('INGRESO DE DATOS'!B52&lt;&gt;0,'INGRESO DE DATOS'!B52,"")</f>
        <v/>
      </c>
      <c r="Z37" s="2129"/>
      <c r="AA37" s="2087"/>
      <c r="AB37" s="2088"/>
      <c r="AC37" s="2089" t="str">
        <f>IF('INGRESO DE DATOS'!B348&lt;&gt;0,'INGRESO DE DATOS'!B348,"")</f>
        <v/>
      </c>
      <c r="AD37" s="2090"/>
      <c r="AE37" s="2091" t="str">
        <f>IF('INGRESO DE DATOS'!D348&lt;&gt;"",'INGRESO DE DATOS'!D348,"")</f>
        <v/>
      </c>
      <c r="AF37" s="2091"/>
      <c r="AG37" s="2091"/>
      <c r="AH37" s="2130"/>
      <c r="AI37" s="2130"/>
      <c r="AJ37" s="2130"/>
      <c r="AK37" s="2091" t="str">
        <f>IF(AE37="","",IF(AE37="N.D","N.D",IF(AE37&gt;0,+AE37*(VLOOKUP(AC37,$AT$14:$AU$21,2,0))-$D$47)))</f>
        <v/>
      </c>
      <c r="AL37" s="2091"/>
      <c r="AM37" s="2091"/>
      <c r="AN37" s="2091"/>
      <c r="AO37" s="2103" t="str">
        <f>IF(AK37="","",IF(AK37&lt;=0,"N.D",IF(AK37&gt;0,AK37*(0.02083333)*50/('INGRESO DE DATOS'!C348),"")))</f>
        <v/>
      </c>
      <c r="AP37" s="2084"/>
      <c r="AQ37" s="2084"/>
      <c r="AR37" s="2104"/>
      <c r="AT37" s="51"/>
      <c r="AU37" s="51"/>
    </row>
    <row r="38" spans="2:47" ht="13.5" customHeight="1" x14ac:dyDescent="0.2">
      <c r="B38" s="2141" t="s">
        <v>263</v>
      </c>
      <c r="C38" s="2142"/>
      <c r="D38" s="2142"/>
      <c r="E38" s="2142"/>
      <c r="F38" s="2142"/>
      <c r="G38" s="2138"/>
      <c r="H38" s="2138"/>
      <c r="I38" s="2137" t="str">
        <f>IF('INGRESO DE DATOS'!D323&lt;&gt;"",'INGRESO DE DATOS'!D323,"")</f>
        <v/>
      </c>
      <c r="J38" s="2137"/>
      <c r="K38" s="2137"/>
      <c r="L38" s="169"/>
      <c r="M38" s="169"/>
      <c r="N38" s="127"/>
      <c r="O38" s="127"/>
      <c r="P38" s="2137"/>
      <c r="Q38" s="2137"/>
      <c r="R38" s="2137"/>
      <c r="S38" s="2143"/>
      <c r="T38" s="2130"/>
      <c r="U38" s="2144"/>
      <c r="V38" s="2136"/>
      <c r="W38" s="2133">
        <v>43</v>
      </c>
      <c r="X38" s="2134"/>
      <c r="Y38" s="2128" t="str">
        <f>IF('INGRESO DE DATOS'!B53&lt;&gt;0,'INGRESO DE DATOS'!B53,"")</f>
        <v/>
      </c>
      <c r="Z38" s="2129"/>
      <c r="AA38" s="2087"/>
      <c r="AB38" s="2088"/>
      <c r="AC38" s="2089" t="str">
        <f>IF('INGRESO DE DATOS'!B349&lt;&gt;0,'INGRESO DE DATOS'!B349,"")</f>
        <v/>
      </c>
      <c r="AD38" s="2090"/>
      <c r="AE38" s="2091" t="str">
        <f>IF('INGRESO DE DATOS'!D349&lt;&gt;"",'INGRESO DE DATOS'!D349,"")</f>
        <v/>
      </c>
      <c r="AF38" s="2091"/>
      <c r="AG38" s="2091"/>
      <c r="AH38" s="2130"/>
      <c r="AI38" s="2130"/>
      <c r="AJ38" s="2130"/>
      <c r="AK38" s="2091" t="str">
        <f>IF(AE38="","",IF(AE38="N.D","N.D",IF(AE38&gt;0,+AE38*(VLOOKUP(AC38,$AT$14:$AU$21,2,0))-$D$47)))</f>
        <v/>
      </c>
      <c r="AL38" s="2091"/>
      <c r="AM38" s="2091"/>
      <c r="AN38" s="2091"/>
      <c r="AO38" s="2103" t="str">
        <f>IF(AK38="","",IF(AK38&lt;=0,"N.D",IF(AK38&gt;0,AK38*(0.02083333)*50/('INGRESO DE DATOS'!C349),"")))</f>
        <v/>
      </c>
      <c r="AP38" s="2084"/>
      <c r="AQ38" s="2084"/>
      <c r="AR38" s="2104"/>
      <c r="AT38" s="51"/>
      <c r="AU38" s="51"/>
    </row>
    <row r="39" spans="2:47" ht="14.1" customHeight="1" x14ac:dyDescent="0.2">
      <c r="B39" s="157">
        <v>22</v>
      </c>
      <c r="C39" s="2128" t="str">
        <f>IF('INGRESO DE DATOS'!B32&lt;&gt;0,'INGRESO DE DATOS'!B32,"")</f>
        <v/>
      </c>
      <c r="D39" s="2129"/>
      <c r="E39" s="2145"/>
      <c r="F39" s="2146"/>
      <c r="G39" s="2126" t="str">
        <f>IF('INGRESO DE DATOS'!B324&lt;&gt;0,'INGRESO DE DATOS'!B324,"")</f>
        <v/>
      </c>
      <c r="H39" s="2127"/>
      <c r="I39" s="2091" t="str">
        <f>IF('INGRESO DE DATOS'!D324&lt;&gt;"",'INGRESO DE DATOS'!D324,"")</f>
        <v/>
      </c>
      <c r="J39" s="2091"/>
      <c r="K39" s="2091"/>
      <c r="L39" s="2147"/>
      <c r="M39" s="2147"/>
      <c r="N39" s="2147"/>
      <c r="O39" s="2147"/>
      <c r="P39" s="2091" t="str">
        <f>IF(I39="","",IF(I39="N.D","N.D",IF(I39&gt;0,+I39*(VLOOKUP(G39,$AT$14:$AU$21,2,0))-$D$47)))</f>
        <v/>
      </c>
      <c r="Q39" s="2091"/>
      <c r="R39" s="2091"/>
      <c r="S39" s="2103" t="str">
        <f>IF(P39="","",IF(P39&lt;=0,"N.D",IF(P39&gt;0,P39*0.02083333*50/('INGRESO DE DATOS'!C324),"")))</f>
        <v/>
      </c>
      <c r="T39" s="2084"/>
      <c r="U39" s="2112"/>
      <c r="V39" s="2104"/>
      <c r="W39" s="2133">
        <v>44</v>
      </c>
      <c r="X39" s="2134"/>
      <c r="Y39" s="2085" t="str">
        <f>IF('INGRESO DE DATOS'!B54&lt;&gt;0,'INGRESO DE DATOS'!B54,"")</f>
        <v>MUESTRA CONTROL</v>
      </c>
      <c r="Z39" s="2086"/>
      <c r="AA39" s="2087"/>
      <c r="AB39" s="2088"/>
      <c r="AC39" s="2089" t="str">
        <f>IF('INGRESO DE DATOS'!B350&lt;&gt;0,'INGRESO DE DATOS'!B350,"")</f>
        <v/>
      </c>
      <c r="AD39" s="2090"/>
      <c r="AE39" s="2091" t="str">
        <f>IF('INGRESO DE DATOS'!D350&lt;&gt;"",'INGRESO DE DATOS'!D350,"")</f>
        <v/>
      </c>
      <c r="AF39" s="2091"/>
      <c r="AG39" s="2091"/>
      <c r="AH39" s="2147"/>
      <c r="AI39" s="2147"/>
      <c r="AJ39" s="2147"/>
      <c r="AK39" s="2091" t="str">
        <f>IF(AE39="","",IF(AE39="N.D","N.D",IF(AE39&gt;0,+AE39*(VLOOKUP(AC39,$AT$14:$AU$21,2,0))-$D$47)))</f>
        <v/>
      </c>
      <c r="AL39" s="2091"/>
      <c r="AM39" s="2091"/>
      <c r="AN39" s="2091"/>
      <c r="AO39" s="2103" t="str">
        <f>IF(AK39="","",IF(AK39&lt;=0,"N.D",IF(AK39&gt;0,AK39*(0.02083333)*50/('INGRESO DE DATOS'!C350),"")))</f>
        <v/>
      </c>
      <c r="AP39" s="2084"/>
      <c r="AQ39" s="2084"/>
      <c r="AR39" s="2104"/>
      <c r="AT39" s="51"/>
      <c r="AU39" s="51"/>
    </row>
    <row r="40" spans="2:47" s="128" customFormat="1" ht="12" customHeight="1" x14ac:dyDescent="0.2">
      <c r="B40" s="1545" t="s">
        <v>54</v>
      </c>
      <c r="C40" s="1547"/>
      <c r="D40" s="2101" t="s">
        <v>249</v>
      </c>
      <c r="E40" s="2102"/>
      <c r="F40" s="2098"/>
      <c r="G40" s="2151" t="s">
        <v>250</v>
      </c>
      <c r="H40" s="2152"/>
      <c r="I40" s="2101" t="s">
        <v>249</v>
      </c>
      <c r="J40" s="2102"/>
      <c r="K40" s="2098"/>
      <c r="L40" s="2101" t="s">
        <v>249</v>
      </c>
      <c r="M40" s="2102"/>
      <c r="N40" s="2102"/>
      <c r="O40" s="2093"/>
      <c r="P40" s="2153" t="s">
        <v>254</v>
      </c>
      <c r="Q40" s="2154"/>
      <c r="R40" s="2154"/>
      <c r="S40" s="2154"/>
      <c r="T40" s="2154"/>
      <c r="U40" s="2154"/>
      <c r="V40" s="2155"/>
      <c r="W40" s="2170" t="s">
        <v>140</v>
      </c>
      <c r="X40" s="2171"/>
      <c r="Y40" s="2171"/>
      <c r="Z40" s="2171"/>
      <c r="AA40" s="2171"/>
      <c r="AB40" s="2158"/>
      <c r="AC40" s="2158"/>
      <c r="AD40" s="2158"/>
      <c r="AE40" s="2158"/>
      <c r="AF40" s="2158"/>
      <c r="AG40" s="2158"/>
      <c r="AH40" s="2158"/>
      <c r="AI40" s="2158"/>
      <c r="AJ40" s="2158"/>
      <c r="AK40" s="2158"/>
      <c r="AL40" s="2158"/>
      <c r="AM40" s="2158"/>
      <c r="AN40" s="2158"/>
      <c r="AO40" s="2158"/>
      <c r="AP40" s="2158"/>
      <c r="AQ40" s="2158"/>
      <c r="AR40" s="2159"/>
      <c r="AT40" s="51"/>
      <c r="AU40" s="51"/>
    </row>
    <row r="41" spans="2:47" s="50" customFormat="1" ht="10.5" customHeight="1" x14ac:dyDescent="0.2">
      <c r="B41" s="2148"/>
      <c r="C41" s="2149"/>
      <c r="D41" s="144" t="s">
        <v>51</v>
      </c>
      <c r="E41" s="2160" t="s">
        <v>90</v>
      </c>
      <c r="F41" s="2161"/>
      <c r="G41" s="2108"/>
      <c r="H41" s="2099"/>
      <c r="I41" s="158" t="s">
        <v>51</v>
      </c>
      <c r="J41" s="159" t="s">
        <v>90</v>
      </c>
      <c r="K41" s="160"/>
      <c r="L41" s="2162" t="s">
        <v>51</v>
      </c>
      <c r="M41" s="2163"/>
      <c r="N41" s="2160" t="s">
        <v>90</v>
      </c>
      <c r="O41" s="2164"/>
      <c r="P41" s="2165" t="s">
        <v>255</v>
      </c>
      <c r="Q41" s="1705"/>
      <c r="R41" s="1705"/>
      <c r="S41" s="2156" t="str">
        <f>IF('INGRESO DE DATOS'!E316="","",'INGRESO DE DATOS'!E316)</f>
        <v/>
      </c>
      <c r="T41" s="2156"/>
      <c r="U41" s="2156"/>
      <c r="V41" s="161"/>
      <c r="W41" s="46"/>
      <c r="X41" s="2166"/>
      <c r="Y41" s="2166"/>
      <c r="Z41" s="2166"/>
      <c r="AA41" s="2166"/>
      <c r="AB41" s="2166"/>
      <c r="AC41" s="2166"/>
      <c r="AD41" s="2166"/>
      <c r="AE41" s="2166"/>
      <c r="AF41" s="2166"/>
      <c r="AG41" s="2166"/>
      <c r="AH41" s="2166"/>
      <c r="AI41" s="2166"/>
      <c r="AJ41" s="2166"/>
      <c r="AK41" s="2166"/>
      <c r="AL41" s="2166"/>
      <c r="AM41" s="2166"/>
      <c r="AN41" s="2166"/>
      <c r="AO41" s="2166"/>
      <c r="AP41" s="2166"/>
      <c r="AQ41" s="2166"/>
      <c r="AR41" s="2167"/>
      <c r="AT41" s="51"/>
      <c r="AU41" s="51"/>
    </row>
    <row r="42" spans="2:47" ht="3" customHeight="1" x14ac:dyDescent="0.2">
      <c r="B42" s="1546"/>
      <c r="C42" s="2150"/>
      <c r="D42" s="129"/>
      <c r="E42" s="130"/>
      <c r="F42" s="162"/>
      <c r="G42" s="2109"/>
      <c r="H42" s="2100"/>
      <c r="I42" s="132"/>
      <c r="J42" s="131"/>
      <c r="K42" s="163"/>
      <c r="L42" s="164"/>
      <c r="M42" s="43"/>
      <c r="N42" s="43"/>
      <c r="O42" s="45"/>
      <c r="P42" s="2165"/>
      <c r="Q42" s="1705"/>
      <c r="R42" s="1705"/>
      <c r="S42" s="2157"/>
      <c r="T42" s="2157"/>
      <c r="U42" s="2157"/>
      <c r="V42" s="161"/>
      <c r="W42" s="46"/>
      <c r="X42" s="2168"/>
      <c r="Y42" s="2168"/>
      <c r="Z42" s="2168"/>
      <c r="AA42" s="2168"/>
      <c r="AB42" s="2168"/>
      <c r="AC42" s="2168"/>
      <c r="AD42" s="2168"/>
      <c r="AE42" s="2168"/>
      <c r="AF42" s="2168"/>
      <c r="AG42" s="2168"/>
      <c r="AH42" s="2168"/>
      <c r="AI42" s="2168"/>
      <c r="AJ42" s="2168"/>
      <c r="AK42" s="2168"/>
      <c r="AL42" s="2168"/>
      <c r="AM42" s="2168"/>
      <c r="AN42" s="2168"/>
      <c r="AO42" s="2168"/>
      <c r="AP42" s="2168"/>
      <c r="AQ42" s="2168"/>
      <c r="AR42" s="2169"/>
      <c r="AT42" s="51"/>
      <c r="AU42" s="51"/>
    </row>
    <row r="43" spans="2:47" ht="15" customHeight="1" x14ac:dyDescent="0.2">
      <c r="B43" s="1558" t="s">
        <v>56</v>
      </c>
      <c r="C43" s="2181"/>
      <c r="D43" s="2175" t="str">
        <f>IF('INGRESO DE DATOS'!F316&lt;&gt;"",'INGRESO DE DATOS'!F316,"")</f>
        <v/>
      </c>
      <c r="E43" s="2176"/>
      <c r="F43" s="2177"/>
      <c r="G43" s="2182">
        <v>1</v>
      </c>
      <c r="H43" s="2183"/>
      <c r="I43" s="2186">
        <f>IF('INGRESO DE DATOS'!F307&lt;&gt;"",'INGRESO DE DATOS'!F307,"")</f>
        <v>20</v>
      </c>
      <c r="J43" s="2187"/>
      <c r="K43" s="2188"/>
      <c r="L43" s="2192" t="str">
        <f>IF('INGRESO DE DATOS'!G307&lt;&gt;"",'INGRESO DE DATOS'!G307,"")</f>
        <v/>
      </c>
      <c r="M43" s="2193"/>
      <c r="N43" s="2193"/>
      <c r="O43" s="2194"/>
      <c r="P43" s="2178" t="s">
        <v>256</v>
      </c>
      <c r="Q43" s="1705"/>
      <c r="R43" s="1705"/>
      <c r="S43" s="2172" t="str">
        <f>IF('INGRESO DE DATOS'!E319="","",'INGRESO DE DATOS'!E319)</f>
        <v/>
      </c>
      <c r="T43" s="2172"/>
      <c r="U43" s="2172"/>
      <c r="V43" s="165"/>
      <c r="W43" s="46"/>
      <c r="X43" s="2168"/>
      <c r="Y43" s="2168"/>
      <c r="Z43" s="2168"/>
      <c r="AA43" s="2168"/>
      <c r="AB43" s="2168"/>
      <c r="AC43" s="2168"/>
      <c r="AD43" s="2168"/>
      <c r="AE43" s="2168"/>
      <c r="AF43" s="2168"/>
      <c r="AG43" s="2168"/>
      <c r="AH43" s="2168"/>
      <c r="AI43" s="2168"/>
      <c r="AJ43" s="2168"/>
      <c r="AK43" s="2168"/>
      <c r="AL43" s="2168"/>
      <c r="AM43" s="2168"/>
      <c r="AN43" s="2168"/>
      <c r="AO43" s="2168"/>
      <c r="AP43" s="2168"/>
      <c r="AQ43" s="2168"/>
      <c r="AR43" s="2169"/>
      <c r="AT43" s="51"/>
      <c r="AU43" s="51"/>
    </row>
    <row r="44" spans="2:47" ht="15" customHeight="1" x14ac:dyDescent="0.2">
      <c r="B44" s="2173" t="s">
        <v>57</v>
      </c>
      <c r="C44" s="2174"/>
      <c r="D44" s="2175" t="str">
        <f>IF('INGRESO DE DATOS'!F318&lt;&gt;"",'INGRESO DE DATOS'!F318,"")</f>
        <v/>
      </c>
      <c r="E44" s="2176"/>
      <c r="F44" s="2177"/>
      <c r="G44" s="2184"/>
      <c r="H44" s="2185"/>
      <c r="I44" s="2189"/>
      <c r="J44" s="2190"/>
      <c r="K44" s="2191"/>
      <c r="L44" s="2195"/>
      <c r="M44" s="2196"/>
      <c r="N44" s="2196"/>
      <c r="O44" s="2197"/>
      <c r="P44" s="2178" t="s">
        <v>257</v>
      </c>
      <c r="Q44" s="1705"/>
      <c r="R44" s="1705"/>
      <c r="S44" s="2172" t="str">
        <f>IF('INGRESO DE DATOS'!E322="","",'INGRESO DE DATOS'!E322)</f>
        <v/>
      </c>
      <c r="T44" s="2172"/>
      <c r="U44" s="2172"/>
      <c r="V44" s="166"/>
      <c r="W44" s="155"/>
      <c r="X44" s="2179"/>
      <c r="Y44" s="2179"/>
      <c r="Z44" s="2179"/>
      <c r="AA44" s="2179"/>
      <c r="AB44" s="2179"/>
      <c r="AC44" s="2179"/>
      <c r="AD44" s="2179"/>
      <c r="AE44" s="2179"/>
      <c r="AF44" s="2179"/>
      <c r="AG44" s="2179"/>
      <c r="AH44" s="2179"/>
      <c r="AI44" s="2179"/>
      <c r="AJ44" s="2179"/>
      <c r="AK44" s="2179"/>
      <c r="AL44" s="2179"/>
      <c r="AM44" s="2179"/>
      <c r="AN44" s="2179"/>
      <c r="AO44" s="2179"/>
      <c r="AP44" s="2179"/>
      <c r="AQ44" s="2179"/>
      <c r="AR44" s="2180"/>
      <c r="AT44" s="51"/>
      <c r="AU44" s="51"/>
    </row>
    <row r="45" spans="2:47" ht="19.5" customHeight="1" x14ac:dyDescent="0.2">
      <c r="B45" s="2173" t="s">
        <v>58</v>
      </c>
      <c r="C45" s="2174"/>
      <c r="D45" s="2175" t="str">
        <f>IF('INGRESO DE DATOS'!F320&lt;&gt;"",'INGRESO DE DATOS'!F320,"")</f>
        <v/>
      </c>
      <c r="E45" s="2176"/>
      <c r="F45" s="2177"/>
      <c r="G45" s="2182">
        <v>2</v>
      </c>
      <c r="H45" s="2183"/>
      <c r="I45" s="2186">
        <f>IF('INGRESO DE DATOS'!F308&lt;&gt;"",'INGRESO DE DATOS'!F308,"")</f>
        <v>50</v>
      </c>
      <c r="J45" s="2187"/>
      <c r="K45" s="2188"/>
      <c r="L45" s="2192" t="str">
        <f>IF('INGRESO DE DATOS'!G308&lt;&gt;"",'INGRESO DE DATOS'!G308,"")</f>
        <v/>
      </c>
      <c r="M45" s="2193"/>
      <c r="N45" s="2193"/>
      <c r="O45" s="2194"/>
      <c r="P45" s="2205" t="s">
        <v>258</v>
      </c>
      <c r="Q45" s="2206"/>
      <c r="R45" s="2206"/>
      <c r="S45" s="2172" t="str">
        <f>IF('INGRESO DE DATOS'!E325="","",'INGRESO DE DATOS'!E325)</f>
        <v/>
      </c>
      <c r="T45" s="2172"/>
      <c r="U45" s="2172"/>
      <c r="V45" s="166"/>
      <c r="W45" s="152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47"/>
      <c r="AT45" s="51"/>
      <c r="AU45" s="51"/>
    </row>
    <row r="46" spans="2:47" ht="15" customHeight="1" x14ac:dyDescent="0.2">
      <c r="B46" s="2173" t="s">
        <v>60</v>
      </c>
      <c r="C46" s="2174"/>
      <c r="D46" s="2175"/>
      <c r="E46" s="2176"/>
      <c r="F46" s="2177"/>
      <c r="G46" s="2184"/>
      <c r="H46" s="2185"/>
      <c r="I46" s="2189"/>
      <c r="J46" s="2190"/>
      <c r="K46" s="2191"/>
      <c r="L46" s="2195"/>
      <c r="M46" s="2196"/>
      <c r="N46" s="2196"/>
      <c r="O46" s="2197"/>
      <c r="P46" s="2178" t="s">
        <v>259</v>
      </c>
      <c r="Q46" s="1705"/>
      <c r="R46" s="1705"/>
      <c r="S46" s="2172" t="str">
        <f>IF('INGRESO DE DATOS'!E328="","",'INGRESO DE DATOS'!E328)</f>
        <v/>
      </c>
      <c r="T46" s="2172"/>
      <c r="U46" s="2172"/>
      <c r="V46" s="166"/>
      <c r="W46" s="46"/>
      <c r="X46" s="36" t="s">
        <v>86</v>
      </c>
      <c r="Y46" s="36"/>
      <c r="Z46" s="2204" t="str">
        <f>IF('INGRESO DE DATOS'!C351&lt;&gt;"",'INGRESO DE DATOS'!C351,"")</f>
        <v/>
      </c>
      <c r="AA46" s="2204"/>
      <c r="AB46" s="2204"/>
      <c r="AC46" s="2204"/>
      <c r="AD46" s="2204"/>
      <c r="AE46" s="2204"/>
      <c r="AF46" s="2204"/>
      <c r="AG46" s="2204"/>
      <c r="AH46" s="2204"/>
      <c r="AI46" s="2204"/>
      <c r="AJ46" s="2204"/>
      <c r="AK46" s="2204"/>
      <c r="AL46" s="2204"/>
      <c r="AM46" s="2204"/>
      <c r="AN46" s="2204"/>
      <c r="AO46" s="2204"/>
      <c r="AP46" s="2204"/>
      <c r="AQ46" s="2204"/>
      <c r="AR46" s="37"/>
      <c r="AT46" s="51"/>
      <c r="AU46" s="51"/>
    </row>
    <row r="47" spans="2:47" ht="15" customHeight="1" x14ac:dyDescent="0.2">
      <c r="B47" s="2198" t="s">
        <v>70</v>
      </c>
      <c r="C47" s="2199"/>
      <c r="D47" s="2195" t="str">
        <f>IF(D43&lt;&gt;"",AVERAGE(D43:F45),"")</f>
        <v/>
      </c>
      <c r="E47" s="2196"/>
      <c r="F47" s="2196"/>
      <c r="G47" s="2200" t="s">
        <v>251</v>
      </c>
      <c r="H47" s="2201"/>
      <c r="I47" s="2201"/>
      <c r="J47" s="2201"/>
      <c r="K47" s="2201"/>
      <c r="L47" s="2201"/>
      <c r="M47" s="2201"/>
      <c r="N47" s="2201"/>
      <c r="O47" s="2202"/>
      <c r="P47" s="2178" t="s">
        <v>256</v>
      </c>
      <c r="Q47" s="1705"/>
      <c r="R47" s="1705"/>
      <c r="S47" s="2172" t="str">
        <f>IF('INGRESO DE DATOS'!E331="","",'INGRESO DE DATOS'!E331)</f>
        <v/>
      </c>
      <c r="T47" s="2172"/>
      <c r="U47" s="2172"/>
      <c r="V47" s="167"/>
      <c r="W47" s="46"/>
      <c r="X47" s="36"/>
      <c r="Y47" s="36"/>
      <c r="Z47" s="2203" t="s">
        <v>141</v>
      </c>
      <c r="AA47" s="2203"/>
      <c r="AB47" s="2203"/>
      <c r="AC47" s="2203"/>
      <c r="AD47" s="2203"/>
      <c r="AE47" s="2203"/>
      <c r="AF47" s="2203"/>
      <c r="AG47" s="2203"/>
      <c r="AH47" s="2203"/>
      <c r="AI47" s="2203"/>
      <c r="AJ47" s="2203"/>
      <c r="AK47" s="2203"/>
      <c r="AL47" s="2203"/>
      <c r="AM47" s="2203"/>
      <c r="AN47" s="2203"/>
      <c r="AO47" s="2203"/>
      <c r="AP47" s="2203"/>
      <c r="AQ47" s="2203"/>
      <c r="AR47" s="37"/>
      <c r="AT47" s="51"/>
      <c r="AU47" s="51"/>
    </row>
    <row r="48" spans="2:47" ht="11.25" customHeight="1" x14ac:dyDescent="0.2">
      <c r="B48" s="2210"/>
      <c r="C48" s="2211"/>
      <c r="D48" s="2211"/>
      <c r="E48" s="2211"/>
      <c r="F48" s="2211"/>
      <c r="G48" s="2214" t="str">
        <f>IF('INGRESO DE DATOS'!E299="","",'INGRESO DE DATOS'!E299)</f>
        <v/>
      </c>
      <c r="H48" s="2215"/>
      <c r="I48" s="2215"/>
      <c r="J48" s="2215"/>
      <c r="K48" s="2215"/>
      <c r="L48" s="2215"/>
      <c r="M48" s="2215"/>
      <c r="N48" s="2215"/>
      <c r="O48" s="2216"/>
      <c r="P48" s="2178" t="s">
        <v>256</v>
      </c>
      <c r="Q48" s="1705"/>
      <c r="R48" s="1705"/>
      <c r="S48" s="2172" t="str">
        <f>IF('INGRESO DE DATOS'!E334="","",'INGRESO DE DATOS'!E334)</f>
        <v/>
      </c>
      <c r="T48" s="2172"/>
      <c r="U48" s="2172"/>
      <c r="V48" s="167"/>
      <c r="W48" s="46"/>
      <c r="X48" s="36" t="s">
        <v>142</v>
      </c>
      <c r="Y48" s="36"/>
      <c r="Z48" s="2220"/>
      <c r="AA48" s="2220"/>
      <c r="AB48" s="2220"/>
      <c r="AC48" s="2220"/>
      <c r="AD48" s="2220"/>
      <c r="AE48" s="2220"/>
      <c r="AF48" s="2220"/>
      <c r="AG48" s="2220"/>
      <c r="AH48" s="2220"/>
      <c r="AI48" s="2220"/>
      <c r="AJ48" s="2220"/>
      <c r="AK48" s="2220"/>
      <c r="AL48" s="2220"/>
      <c r="AM48" s="2220"/>
      <c r="AN48" s="2220"/>
      <c r="AO48" s="2220"/>
      <c r="AP48" s="2220"/>
      <c r="AQ48" s="2220"/>
      <c r="AR48" s="37"/>
      <c r="AT48" s="51"/>
      <c r="AU48" s="51"/>
    </row>
    <row r="49" spans="2:47" ht="14.25" customHeight="1" x14ac:dyDescent="0.2">
      <c r="B49" s="2212"/>
      <c r="C49" s="2213"/>
      <c r="D49" s="2213"/>
      <c r="E49" s="2213"/>
      <c r="F49" s="2213"/>
      <c r="G49" s="2217"/>
      <c r="H49" s="2218"/>
      <c r="I49" s="2218"/>
      <c r="J49" s="2218"/>
      <c r="K49" s="2218"/>
      <c r="L49" s="2218"/>
      <c r="M49" s="2218"/>
      <c r="N49" s="2218"/>
      <c r="O49" s="2219"/>
      <c r="P49" s="2221" t="s">
        <v>260</v>
      </c>
      <c r="Q49" s="2222"/>
      <c r="R49" s="2222"/>
      <c r="S49" s="2172" t="str">
        <f>IF('INGRESO DE DATOS'!E337="","",'INGRESO DE DATOS'!E337)</f>
        <v/>
      </c>
      <c r="T49" s="2172"/>
      <c r="U49" s="2172"/>
      <c r="V49" s="168"/>
      <c r="W49" s="155"/>
      <c r="X49" s="48"/>
      <c r="Y49" s="48"/>
      <c r="Z49" s="2223" t="s">
        <v>141</v>
      </c>
      <c r="AA49" s="2223"/>
      <c r="AB49" s="2223"/>
      <c r="AC49" s="2223"/>
      <c r="AD49" s="2223"/>
      <c r="AE49" s="2223"/>
      <c r="AF49" s="2223"/>
      <c r="AG49" s="2223"/>
      <c r="AH49" s="2223"/>
      <c r="AI49" s="2223"/>
      <c r="AJ49" s="2223"/>
      <c r="AK49" s="2223"/>
      <c r="AL49" s="2223"/>
      <c r="AM49" s="2223"/>
      <c r="AN49" s="2223"/>
      <c r="AO49" s="2223"/>
      <c r="AP49" s="2223"/>
      <c r="AQ49" s="2223"/>
      <c r="AR49" s="49"/>
      <c r="AT49" s="51"/>
      <c r="AU49" s="51"/>
    </row>
    <row r="50" spans="2:47" s="50" customFormat="1" ht="9" customHeight="1" x14ac:dyDescent="0.2">
      <c r="B50" s="2207" t="s">
        <v>73</v>
      </c>
      <c r="C50" s="2207"/>
      <c r="D50" s="2207"/>
      <c r="E50" s="2207"/>
      <c r="F50" s="2207"/>
      <c r="G50" s="2208"/>
      <c r="H50" s="2208"/>
      <c r="I50" s="2208"/>
      <c r="J50" s="2208"/>
      <c r="AO50" s="2209" t="s">
        <v>354</v>
      </c>
      <c r="AP50" s="2209"/>
      <c r="AQ50" s="2209"/>
      <c r="AR50" s="2209"/>
      <c r="AT50" s="51"/>
      <c r="AU50" s="51"/>
    </row>
    <row r="51" spans="2:47" x14ac:dyDescent="0.2">
      <c r="AT51" s="51"/>
      <c r="AU51" s="51"/>
    </row>
    <row r="52" spans="2:47" x14ac:dyDescent="0.2">
      <c r="AT52" s="51"/>
      <c r="AU52" s="51"/>
    </row>
    <row r="53" spans="2:47" x14ac:dyDescent="0.2">
      <c r="AT53" s="51"/>
      <c r="AU53" s="51"/>
    </row>
    <row r="54" spans="2:47" x14ac:dyDescent="0.2">
      <c r="AT54" s="51"/>
      <c r="AU54" s="51"/>
    </row>
    <row r="55" spans="2:47" x14ac:dyDescent="0.2">
      <c r="AT55" s="51"/>
      <c r="AU55" s="51"/>
    </row>
    <row r="56" spans="2:47" x14ac:dyDescent="0.2">
      <c r="AT56" s="51"/>
      <c r="AU56" s="51"/>
    </row>
    <row r="57" spans="2:47" x14ac:dyDescent="0.2">
      <c r="AT57" s="51"/>
      <c r="AU57" s="51"/>
    </row>
    <row r="58" spans="2:47" x14ac:dyDescent="0.2">
      <c r="AT58" s="51"/>
      <c r="AU58" s="51"/>
    </row>
    <row r="59" spans="2:47" x14ac:dyDescent="0.2">
      <c r="AT59" s="51"/>
      <c r="AU59" s="51"/>
    </row>
    <row r="60" spans="2:47" x14ac:dyDescent="0.2">
      <c r="AT60" s="51"/>
      <c r="AU60" s="51"/>
    </row>
    <row r="61" spans="2:47" x14ac:dyDescent="0.2">
      <c r="AT61" s="51"/>
      <c r="AU61" s="51"/>
    </row>
    <row r="62" spans="2:47" x14ac:dyDescent="0.2">
      <c r="AT62" s="51"/>
      <c r="AU62" s="51"/>
    </row>
    <row r="63" spans="2:47" x14ac:dyDescent="0.2">
      <c r="AT63" s="51"/>
      <c r="AU63" s="51"/>
    </row>
    <row r="64" spans="2:47" x14ac:dyDescent="0.2">
      <c r="AT64" s="51"/>
      <c r="AU64" s="51"/>
    </row>
    <row r="65" spans="46:47" x14ac:dyDescent="0.2">
      <c r="AT65" s="51"/>
      <c r="AU65" s="51"/>
    </row>
    <row r="66" spans="46:47" x14ac:dyDescent="0.2">
      <c r="AT66" s="51"/>
      <c r="AU66" s="51"/>
    </row>
    <row r="67" spans="46:47" x14ac:dyDescent="0.2">
      <c r="AT67" s="51"/>
      <c r="AU67" s="51"/>
    </row>
    <row r="68" spans="46:47" x14ac:dyDescent="0.2">
      <c r="AT68" s="51"/>
      <c r="AU68" s="51"/>
    </row>
    <row r="69" spans="46:47" x14ac:dyDescent="0.2">
      <c r="AT69" s="51"/>
      <c r="AU69" s="51"/>
    </row>
    <row r="70" spans="46:47" x14ac:dyDescent="0.2">
      <c r="AT70" s="51"/>
      <c r="AU70" s="51"/>
    </row>
    <row r="71" spans="46:47" x14ac:dyDescent="0.2">
      <c r="AT71" s="51"/>
      <c r="AU71" s="51"/>
    </row>
    <row r="72" spans="46:47" x14ac:dyDescent="0.2">
      <c r="AT72" s="51"/>
      <c r="AU72" s="51"/>
    </row>
    <row r="73" spans="46:47" x14ac:dyDescent="0.2">
      <c r="AT73" s="51"/>
      <c r="AU73" s="133"/>
    </row>
    <row r="74" spans="46:47" x14ac:dyDescent="0.2">
      <c r="AT74" s="51"/>
      <c r="AU74" s="133"/>
    </row>
    <row r="75" spans="46:47" x14ac:dyDescent="0.2">
      <c r="AT75" s="51"/>
      <c r="AU75" s="133"/>
    </row>
    <row r="76" spans="46:47" x14ac:dyDescent="0.2">
      <c r="AT76" s="51"/>
      <c r="AU76" s="133"/>
    </row>
    <row r="77" spans="46:47" x14ac:dyDescent="0.2">
      <c r="AT77" s="51"/>
      <c r="AU77" s="133"/>
    </row>
    <row r="78" spans="46:47" x14ac:dyDescent="0.2">
      <c r="AT78" s="51"/>
      <c r="AU78" s="133"/>
    </row>
    <row r="79" spans="46:47" x14ac:dyDescent="0.2">
      <c r="AT79" s="51"/>
      <c r="AU79" s="133"/>
    </row>
    <row r="80" spans="46:47" x14ac:dyDescent="0.2">
      <c r="AT80" s="51"/>
      <c r="AU80" s="133"/>
    </row>
    <row r="81" spans="46:47" x14ac:dyDescent="0.2">
      <c r="AT81" s="51"/>
      <c r="AU81" s="133"/>
    </row>
    <row r="82" spans="46:47" x14ac:dyDescent="0.2">
      <c r="AT82" s="51"/>
      <c r="AU82" s="133"/>
    </row>
    <row r="83" spans="46:47" x14ac:dyDescent="0.2">
      <c r="AT83" s="51"/>
      <c r="AU83" s="133"/>
    </row>
    <row r="84" spans="46:47" x14ac:dyDescent="0.2">
      <c r="AT84" s="51"/>
      <c r="AU84" s="133"/>
    </row>
    <row r="85" spans="46:47" x14ac:dyDescent="0.2">
      <c r="AT85" s="51"/>
      <c r="AU85" s="133"/>
    </row>
    <row r="86" spans="46:47" x14ac:dyDescent="0.2">
      <c r="AT86" s="51"/>
      <c r="AU86" s="133"/>
    </row>
    <row r="87" spans="46:47" x14ac:dyDescent="0.2">
      <c r="AT87" s="51"/>
      <c r="AU87" s="133"/>
    </row>
    <row r="88" spans="46:47" x14ac:dyDescent="0.2">
      <c r="AT88" s="51"/>
      <c r="AU88" s="133"/>
    </row>
    <row r="89" spans="46:47" x14ac:dyDescent="0.2">
      <c r="AT89" s="51"/>
      <c r="AU89" s="133"/>
    </row>
    <row r="90" spans="46:47" x14ac:dyDescent="0.2">
      <c r="AT90" s="51"/>
      <c r="AU90" s="133"/>
    </row>
    <row r="91" spans="46:47" x14ac:dyDescent="0.2">
      <c r="AT91" s="51"/>
      <c r="AU91" s="133"/>
    </row>
    <row r="92" spans="46:47" x14ac:dyDescent="0.2">
      <c r="AT92" s="51"/>
      <c r="AU92" s="133"/>
    </row>
    <row r="93" spans="46:47" x14ac:dyDescent="0.2">
      <c r="AT93" s="51"/>
      <c r="AU93" s="133"/>
    </row>
    <row r="94" spans="46:47" x14ac:dyDescent="0.2">
      <c r="AT94" s="51"/>
      <c r="AU94" s="133"/>
    </row>
    <row r="95" spans="46:47" x14ac:dyDescent="0.2">
      <c r="AT95" s="51"/>
      <c r="AU95" s="133"/>
    </row>
    <row r="96" spans="46:47" x14ac:dyDescent="0.2">
      <c r="AT96" s="51"/>
      <c r="AU96" s="133"/>
    </row>
    <row r="97" spans="46:47" x14ac:dyDescent="0.2">
      <c r="AT97" s="51"/>
      <c r="AU97" s="133"/>
    </row>
    <row r="98" spans="46:47" x14ac:dyDescent="0.2">
      <c r="AT98" s="51"/>
      <c r="AU98" s="133"/>
    </row>
    <row r="99" spans="46:47" x14ac:dyDescent="0.2">
      <c r="AT99" s="51"/>
      <c r="AU99" s="133"/>
    </row>
    <row r="100" spans="46:47" x14ac:dyDescent="0.2">
      <c r="AT100" s="51"/>
      <c r="AU100" s="133"/>
    </row>
    <row r="101" spans="46:47" x14ac:dyDescent="0.2">
      <c r="AT101" s="51"/>
      <c r="AU101" s="133"/>
    </row>
    <row r="102" spans="46:47" x14ac:dyDescent="0.2">
      <c r="AT102" s="51"/>
      <c r="AU102" s="133"/>
    </row>
    <row r="103" spans="46:47" x14ac:dyDescent="0.2">
      <c r="AT103" s="51"/>
      <c r="AU103" s="133"/>
    </row>
    <row r="104" spans="46:47" x14ac:dyDescent="0.2">
      <c r="AT104" s="51"/>
      <c r="AU104" s="133"/>
    </row>
    <row r="105" spans="46:47" x14ac:dyDescent="0.2">
      <c r="AT105" s="51"/>
      <c r="AU105" s="133"/>
    </row>
    <row r="106" spans="46:47" x14ac:dyDescent="0.2">
      <c r="AT106" s="51"/>
      <c r="AU106" s="133"/>
    </row>
    <row r="107" spans="46:47" x14ac:dyDescent="0.2">
      <c r="AT107" s="51"/>
      <c r="AU107" s="133"/>
    </row>
    <row r="108" spans="46:47" x14ac:dyDescent="0.2">
      <c r="AT108" s="51"/>
      <c r="AU108" s="133"/>
    </row>
    <row r="109" spans="46:47" x14ac:dyDescent="0.2">
      <c r="AT109" s="51"/>
      <c r="AU109" s="133"/>
    </row>
    <row r="110" spans="46:47" x14ac:dyDescent="0.2">
      <c r="AT110" s="51"/>
      <c r="AU110" s="133"/>
    </row>
    <row r="111" spans="46:47" x14ac:dyDescent="0.2">
      <c r="AT111" s="51"/>
      <c r="AU111" s="133"/>
    </row>
    <row r="112" spans="46:47" x14ac:dyDescent="0.2">
      <c r="AT112" s="51"/>
      <c r="AU112" s="133"/>
    </row>
    <row r="113" spans="46:47" x14ac:dyDescent="0.2">
      <c r="AT113" s="51"/>
      <c r="AU113" s="133"/>
    </row>
    <row r="114" spans="46:47" x14ac:dyDescent="0.2">
      <c r="AT114" s="51"/>
      <c r="AU114" s="133"/>
    </row>
    <row r="115" spans="46:47" x14ac:dyDescent="0.2">
      <c r="AT115" s="51"/>
      <c r="AU115" s="133"/>
    </row>
    <row r="116" spans="46:47" x14ac:dyDescent="0.2">
      <c r="AT116" s="51"/>
      <c r="AU116" s="133"/>
    </row>
    <row r="117" spans="46:47" x14ac:dyDescent="0.2">
      <c r="AT117" s="51"/>
      <c r="AU117" s="133"/>
    </row>
    <row r="118" spans="46:47" x14ac:dyDescent="0.2">
      <c r="AT118" s="51"/>
      <c r="AU118" s="133"/>
    </row>
    <row r="119" spans="46:47" x14ac:dyDescent="0.2">
      <c r="AT119" s="51"/>
      <c r="AU119" s="133"/>
    </row>
    <row r="120" spans="46:47" x14ac:dyDescent="0.2">
      <c r="AT120" s="51"/>
      <c r="AU120" s="133"/>
    </row>
    <row r="121" spans="46:47" x14ac:dyDescent="0.2">
      <c r="AT121" s="51"/>
      <c r="AU121" s="133"/>
    </row>
    <row r="122" spans="46:47" x14ac:dyDescent="0.2">
      <c r="AT122" s="51"/>
      <c r="AU122" s="133"/>
    </row>
    <row r="123" spans="46:47" x14ac:dyDescent="0.2">
      <c r="AT123" s="51"/>
      <c r="AU123" s="133"/>
    </row>
    <row r="124" spans="46:47" x14ac:dyDescent="0.2">
      <c r="AT124" s="51"/>
      <c r="AU124" s="133"/>
    </row>
    <row r="125" spans="46:47" x14ac:dyDescent="0.2">
      <c r="AT125" s="51"/>
      <c r="AU125" s="133"/>
    </row>
    <row r="126" spans="46:47" x14ac:dyDescent="0.2">
      <c r="AT126" s="51"/>
      <c r="AU126" s="133"/>
    </row>
    <row r="127" spans="46:47" x14ac:dyDescent="0.2">
      <c r="AT127" s="51"/>
      <c r="AU127" s="133"/>
    </row>
    <row r="128" spans="46:47" x14ac:dyDescent="0.2">
      <c r="AT128" s="51"/>
      <c r="AU128" s="133"/>
    </row>
    <row r="129" spans="46:47" x14ac:dyDescent="0.2">
      <c r="AT129" s="51"/>
      <c r="AU129" s="133"/>
    </row>
    <row r="130" spans="46:47" x14ac:dyDescent="0.2">
      <c r="AT130" s="51"/>
      <c r="AU130" s="133"/>
    </row>
    <row r="131" spans="46:47" x14ac:dyDescent="0.2">
      <c r="AT131" s="51"/>
      <c r="AU131" s="133"/>
    </row>
    <row r="132" spans="46:47" x14ac:dyDescent="0.2">
      <c r="AT132" s="51"/>
      <c r="AU132" s="133"/>
    </row>
    <row r="133" spans="46:47" x14ac:dyDescent="0.2">
      <c r="AT133" s="51"/>
      <c r="AU133" s="133"/>
    </row>
    <row r="134" spans="46:47" x14ac:dyDescent="0.2">
      <c r="AT134" s="51"/>
      <c r="AU134" s="133"/>
    </row>
    <row r="135" spans="46:47" x14ac:dyDescent="0.2">
      <c r="AT135" s="51"/>
      <c r="AU135" s="133"/>
    </row>
    <row r="136" spans="46:47" x14ac:dyDescent="0.2">
      <c r="AT136" s="51"/>
      <c r="AU136" s="133"/>
    </row>
    <row r="137" spans="46:47" x14ac:dyDescent="0.2">
      <c r="AT137" s="51"/>
      <c r="AU137" s="133"/>
    </row>
    <row r="138" spans="46:47" x14ac:dyDescent="0.2">
      <c r="AT138" s="51"/>
      <c r="AU138" s="133"/>
    </row>
    <row r="139" spans="46:47" x14ac:dyDescent="0.2">
      <c r="AT139" s="51"/>
      <c r="AU139" s="133"/>
    </row>
    <row r="140" spans="46:47" x14ac:dyDescent="0.2">
      <c r="AT140" s="51"/>
      <c r="AU140" s="133"/>
    </row>
    <row r="141" spans="46:47" x14ac:dyDescent="0.2">
      <c r="AT141" s="51"/>
      <c r="AU141" s="133"/>
    </row>
    <row r="142" spans="46:47" x14ac:dyDescent="0.2">
      <c r="AT142" s="51"/>
      <c r="AU142" s="133"/>
    </row>
    <row r="143" spans="46:47" x14ac:dyDescent="0.2">
      <c r="AT143" s="51"/>
      <c r="AU143" s="133"/>
    </row>
    <row r="144" spans="46:47" x14ac:dyDescent="0.2">
      <c r="AT144" s="51"/>
      <c r="AU144" s="133"/>
    </row>
    <row r="145" spans="46:47" x14ac:dyDescent="0.2">
      <c r="AT145" s="51"/>
      <c r="AU145" s="133"/>
    </row>
    <row r="146" spans="46:47" x14ac:dyDescent="0.2">
      <c r="AT146" s="51"/>
      <c r="AU146" s="133"/>
    </row>
    <row r="147" spans="46:47" x14ac:dyDescent="0.2">
      <c r="AT147" s="51"/>
      <c r="AU147" s="133"/>
    </row>
    <row r="148" spans="46:47" x14ac:dyDescent="0.2">
      <c r="AT148" s="51"/>
      <c r="AU148" s="133"/>
    </row>
    <row r="149" spans="46:47" x14ac:dyDescent="0.2">
      <c r="AT149" s="51"/>
      <c r="AU149" s="133"/>
    </row>
    <row r="150" spans="46:47" x14ac:dyDescent="0.2">
      <c r="AT150" s="51"/>
      <c r="AU150" s="133"/>
    </row>
    <row r="151" spans="46:47" x14ac:dyDescent="0.2">
      <c r="AU151" s="133"/>
    </row>
    <row r="152" spans="46:47" x14ac:dyDescent="0.2">
      <c r="AT152" s="74"/>
      <c r="AU152" s="133"/>
    </row>
    <row r="153" spans="46:47" x14ac:dyDescent="0.2">
      <c r="AT153" s="74"/>
      <c r="AU153" s="133"/>
    </row>
    <row r="154" spans="46:47" x14ac:dyDescent="0.2">
      <c r="AT154" s="74"/>
      <c r="AU154" s="133"/>
    </row>
  </sheetData>
  <sheetProtection password="A190" sheet="1" objects="1" scenarios="1"/>
  <mergeCells count="470">
    <mergeCell ref="B50:J50"/>
    <mergeCell ref="AO50:AR50"/>
    <mergeCell ref="B48:F49"/>
    <mergeCell ref="G48:O49"/>
    <mergeCell ref="P48:R48"/>
    <mergeCell ref="S48:U48"/>
    <mergeCell ref="Z48:AQ48"/>
    <mergeCell ref="P49:R49"/>
    <mergeCell ref="S49:U49"/>
    <mergeCell ref="Z49:AQ49"/>
    <mergeCell ref="B47:C47"/>
    <mergeCell ref="D47:F47"/>
    <mergeCell ref="G47:O47"/>
    <mergeCell ref="P47:R47"/>
    <mergeCell ref="S47:U47"/>
    <mergeCell ref="Z47:AQ47"/>
    <mergeCell ref="S45:U45"/>
    <mergeCell ref="B46:C46"/>
    <mergeCell ref="D46:F46"/>
    <mergeCell ref="P46:R46"/>
    <mergeCell ref="S46:U46"/>
    <mergeCell ref="Z46:AQ46"/>
    <mergeCell ref="B45:C45"/>
    <mergeCell ref="D45:F45"/>
    <mergeCell ref="G45:H46"/>
    <mergeCell ref="I45:K46"/>
    <mergeCell ref="L45:O46"/>
    <mergeCell ref="P45:R45"/>
    <mergeCell ref="S43:U43"/>
    <mergeCell ref="X43:AR43"/>
    <mergeCell ref="B44:C44"/>
    <mergeCell ref="D44:F44"/>
    <mergeCell ref="P44:R44"/>
    <mergeCell ref="S44:U44"/>
    <mergeCell ref="X44:AR44"/>
    <mergeCell ref="B43:C43"/>
    <mergeCell ref="D43:F43"/>
    <mergeCell ref="G43:H44"/>
    <mergeCell ref="I43:K44"/>
    <mergeCell ref="L43:O44"/>
    <mergeCell ref="P43:R43"/>
    <mergeCell ref="AB40:AR40"/>
    <mergeCell ref="E41:F41"/>
    <mergeCell ref="L41:M41"/>
    <mergeCell ref="N41:O41"/>
    <mergeCell ref="P41:R42"/>
    <mergeCell ref="X41:AR42"/>
    <mergeCell ref="AE39:AG39"/>
    <mergeCell ref="AH39:AJ39"/>
    <mergeCell ref="AK39:AN39"/>
    <mergeCell ref="AO39:AR39"/>
    <mergeCell ref="Y39:Z39"/>
    <mergeCell ref="AA39:AB39"/>
    <mergeCell ref="AC39:AD39"/>
    <mergeCell ref="W39:X39"/>
    <mergeCell ref="W40:AA40"/>
    <mergeCell ref="B40:C42"/>
    <mergeCell ref="D40:F40"/>
    <mergeCell ref="G40:H42"/>
    <mergeCell ref="I40:K40"/>
    <mergeCell ref="L40:O40"/>
    <mergeCell ref="P40:V40"/>
    <mergeCell ref="S41:U42"/>
    <mergeCell ref="P39:R39"/>
    <mergeCell ref="S39:V39"/>
    <mergeCell ref="AC38:AD38"/>
    <mergeCell ref="AE38:AG38"/>
    <mergeCell ref="AH38:AJ38"/>
    <mergeCell ref="AK38:AN38"/>
    <mergeCell ref="AO38:AR38"/>
    <mergeCell ref="C39:D39"/>
    <mergeCell ref="E39:F39"/>
    <mergeCell ref="G39:H39"/>
    <mergeCell ref="I39:K39"/>
    <mergeCell ref="L39:O39"/>
    <mergeCell ref="B38:F38"/>
    <mergeCell ref="G38:H38"/>
    <mergeCell ref="I38:K38"/>
    <mergeCell ref="P38:R38"/>
    <mergeCell ref="S38:V38"/>
    <mergeCell ref="W38:X38"/>
    <mergeCell ref="Y38:Z38"/>
    <mergeCell ref="AA38:AB38"/>
    <mergeCell ref="W37:X37"/>
    <mergeCell ref="Y37:Z37"/>
    <mergeCell ref="AA37:AB37"/>
    <mergeCell ref="C37:D37"/>
    <mergeCell ref="E37:F37"/>
    <mergeCell ref="G37:H37"/>
    <mergeCell ref="I37:K37"/>
    <mergeCell ref="L37:O37"/>
    <mergeCell ref="P37:R37"/>
    <mergeCell ref="S37:V37"/>
    <mergeCell ref="AK37:AN37"/>
    <mergeCell ref="AO37:AR37"/>
    <mergeCell ref="AC37:AD37"/>
    <mergeCell ref="AE37:AG37"/>
    <mergeCell ref="AH37:AJ37"/>
    <mergeCell ref="Y34:Z34"/>
    <mergeCell ref="AA34:AB34"/>
    <mergeCell ref="AC34:AD34"/>
    <mergeCell ref="AE34:AG34"/>
    <mergeCell ref="AH34:AJ34"/>
    <mergeCell ref="AK34:AN34"/>
    <mergeCell ref="AO34:AR34"/>
    <mergeCell ref="W33:X33"/>
    <mergeCell ref="Y33:Z33"/>
    <mergeCell ref="S36:V36"/>
    <mergeCell ref="AO35:AR35"/>
    <mergeCell ref="Y35:Z35"/>
    <mergeCell ref="AA35:AB35"/>
    <mergeCell ref="AC35:AD35"/>
    <mergeCell ref="AE35:AG35"/>
    <mergeCell ref="AH35:AJ35"/>
    <mergeCell ref="AK35:AN35"/>
    <mergeCell ref="S35:V35"/>
    <mergeCell ref="W35:X35"/>
    <mergeCell ref="AE36:AG36"/>
    <mergeCell ref="AK36:AN36"/>
    <mergeCell ref="AO36:AR36"/>
    <mergeCell ref="AC36:AD36"/>
    <mergeCell ref="W34:X34"/>
    <mergeCell ref="S34:V34"/>
    <mergeCell ref="S33:V33"/>
    <mergeCell ref="W36:Z36"/>
    <mergeCell ref="C33:D33"/>
    <mergeCell ref="E33:F33"/>
    <mergeCell ref="G33:H33"/>
    <mergeCell ref="I33:K33"/>
    <mergeCell ref="L33:O33"/>
    <mergeCell ref="P33:R33"/>
    <mergeCell ref="C36:D36"/>
    <mergeCell ref="E36:F36"/>
    <mergeCell ref="G36:H36"/>
    <mergeCell ref="I36:K36"/>
    <mergeCell ref="L36:O36"/>
    <mergeCell ref="P36:R36"/>
    <mergeCell ref="C35:D35"/>
    <mergeCell ref="E35:F35"/>
    <mergeCell ref="G35:H35"/>
    <mergeCell ref="I35:K35"/>
    <mergeCell ref="L35:O35"/>
    <mergeCell ref="P35:R35"/>
    <mergeCell ref="C34:D34"/>
    <mergeCell ref="E34:F34"/>
    <mergeCell ref="G34:H34"/>
    <mergeCell ref="I34:K34"/>
    <mergeCell ref="L34:O34"/>
    <mergeCell ref="P34:R34"/>
    <mergeCell ref="AA32:AB32"/>
    <mergeCell ref="AC32:AD32"/>
    <mergeCell ref="AE32:AG32"/>
    <mergeCell ref="AH32:AJ32"/>
    <mergeCell ref="AK32:AN32"/>
    <mergeCell ref="AO32:AR32"/>
    <mergeCell ref="AE33:AG33"/>
    <mergeCell ref="AH33:AJ33"/>
    <mergeCell ref="AH31:AJ31"/>
    <mergeCell ref="AK31:AN31"/>
    <mergeCell ref="AO31:AR31"/>
    <mergeCell ref="AA31:AB31"/>
    <mergeCell ref="AC31:AD31"/>
    <mergeCell ref="AE31:AG31"/>
    <mergeCell ref="AK33:AN33"/>
    <mergeCell ref="AO33:AR33"/>
    <mergeCell ref="AA33:AB33"/>
    <mergeCell ref="AC33:AD33"/>
    <mergeCell ref="B32:F32"/>
    <mergeCell ref="G32:H32"/>
    <mergeCell ref="I32:K32"/>
    <mergeCell ref="P32:R32"/>
    <mergeCell ref="S32:V32"/>
    <mergeCell ref="W32:X32"/>
    <mergeCell ref="Y32:Z32"/>
    <mergeCell ref="S31:V31"/>
    <mergeCell ref="W31:X31"/>
    <mergeCell ref="Y31:Z31"/>
    <mergeCell ref="AC30:AD30"/>
    <mergeCell ref="AE30:AG30"/>
    <mergeCell ref="AK30:AN30"/>
    <mergeCell ref="AO30:AR30"/>
    <mergeCell ref="C31:D31"/>
    <mergeCell ref="E31:F31"/>
    <mergeCell ref="G31:H31"/>
    <mergeCell ref="I31:K31"/>
    <mergeCell ref="L31:O31"/>
    <mergeCell ref="P31:R31"/>
    <mergeCell ref="C30:D30"/>
    <mergeCell ref="E30:F30"/>
    <mergeCell ref="L28:O28"/>
    <mergeCell ref="P28:R28"/>
    <mergeCell ref="Y28:Z28"/>
    <mergeCell ref="AA28:AB28"/>
    <mergeCell ref="P29:R29"/>
    <mergeCell ref="S29:V29"/>
    <mergeCell ref="S28:V28"/>
    <mergeCell ref="W28:X28"/>
    <mergeCell ref="G30:H30"/>
    <mergeCell ref="I30:K30"/>
    <mergeCell ref="L30:O30"/>
    <mergeCell ref="P30:R30"/>
    <mergeCell ref="S30:V30"/>
    <mergeCell ref="W30:Z30"/>
    <mergeCell ref="W29:X29"/>
    <mergeCell ref="Y29:Z29"/>
    <mergeCell ref="AH26:AJ26"/>
    <mergeCell ref="Y26:Z26"/>
    <mergeCell ref="AA26:AB26"/>
    <mergeCell ref="AK26:AN26"/>
    <mergeCell ref="AC28:AD28"/>
    <mergeCell ref="AE28:AG28"/>
    <mergeCell ref="AO28:AR28"/>
    <mergeCell ref="C29:D29"/>
    <mergeCell ref="E29:F29"/>
    <mergeCell ref="G29:H29"/>
    <mergeCell ref="I29:K29"/>
    <mergeCell ref="L29:O29"/>
    <mergeCell ref="AK29:AN29"/>
    <mergeCell ref="AO29:AR29"/>
    <mergeCell ref="AA29:AB29"/>
    <mergeCell ref="AC29:AD29"/>
    <mergeCell ref="AE29:AG29"/>
    <mergeCell ref="AH29:AJ29"/>
    <mergeCell ref="AH28:AJ28"/>
    <mergeCell ref="AK28:AN28"/>
    <mergeCell ref="C28:D28"/>
    <mergeCell ref="E28:F28"/>
    <mergeCell ref="G28:H28"/>
    <mergeCell ref="I28:K28"/>
    <mergeCell ref="AO26:AR26"/>
    <mergeCell ref="C27:D27"/>
    <mergeCell ref="E27:F27"/>
    <mergeCell ref="G27:H27"/>
    <mergeCell ref="I27:K27"/>
    <mergeCell ref="L27:O27"/>
    <mergeCell ref="AE27:AG27"/>
    <mergeCell ref="AH27:AJ27"/>
    <mergeCell ref="AK27:AN27"/>
    <mergeCell ref="AO27:AR27"/>
    <mergeCell ref="Y27:Z27"/>
    <mergeCell ref="AA27:AB27"/>
    <mergeCell ref="AC27:AD27"/>
    <mergeCell ref="B26:F26"/>
    <mergeCell ref="G26:H26"/>
    <mergeCell ref="I26:K26"/>
    <mergeCell ref="P26:R26"/>
    <mergeCell ref="S26:V26"/>
    <mergeCell ref="W26:X26"/>
    <mergeCell ref="P27:R27"/>
    <mergeCell ref="S27:V27"/>
    <mergeCell ref="W27:X27"/>
    <mergeCell ref="AC26:AD26"/>
    <mergeCell ref="AE26:AG26"/>
    <mergeCell ref="W25:X25"/>
    <mergeCell ref="Y25:Z25"/>
    <mergeCell ref="AA25:AB25"/>
    <mergeCell ref="C25:D25"/>
    <mergeCell ref="E25:F25"/>
    <mergeCell ref="G25:H25"/>
    <mergeCell ref="I25:K25"/>
    <mergeCell ref="L25:O25"/>
    <mergeCell ref="P25:R25"/>
    <mergeCell ref="S25:V25"/>
    <mergeCell ref="AK25:AN25"/>
    <mergeCell ref="AO25:AR25"/>
    <mergeCell ref="AC25:AD25"/>
    <mergeCell ref="AE25:AG25"/>
    <mergeCell ref="AH25:AJ25"/>
    <mergeCell ref="Y22:Z22"/>
    <mergeCell ref="AA22:AB22"/>
    <mergeCell ref="AC22:AD22"/>
    <mergeCell ref="AE22:AG22"/>
    <mergeCell ref="AH22:AJ22"/>
    <mergeCell ref="AO23:AR23"/>
    <mergeCell ref="Y23:Z23"/>
    <mergeCell ref="AA23:AB23"/>
    <mergeCell ref="AC23:AD23"/>
    <mergeCell ref="AE23:AG23"/>
    <mergeCell ref="AH23:AJ23"/>
    <mergeCell ref="AK23:AN23"/>
    <mergeCell ref="AE24:AG24"/>
    <mergeCell ref="AK24:AN24"/>
    <mergeCell ref="AO24:AR24"/>
    <mergeCell ref="AK22:AN22"/>
    <mergeCell ref="AO22:AR22"/>
    <mergeCell ref="C24:D24"/>
    <mergeCell ref="E24:F24"/>
    <mergeCell ref="G24:H24"/>
    <mergeCell ref="I24:K24"/>
    <mergeCell ref="L24:O24"/>
    <mergeCell ref="P24:R24"/>
    <mergeCell ref="S24:V24"/>
    <mergeCell ref="W24:Z24"/>
    <mergeCell ref="AC24:AD24"/>
    <mergeCell ref="C23:D23"/>
    <mergeCell ref="E23:F23"/>
    <mergeCell ref="G23:H23"/>
    <mergeCell ref="I23:K23"/>
    <mergeCell ref="L23:O23"/>
    <mergeCell ref="P23:R23"/>
    <mergeCell ref="S23:V23"/>
    <mergeCell ref="W23:X23"/>
    <mergeCell ref="AO21:AR21"/>
    <mergeCell ref="C22:D22"/>
    <mergeCell ref="E22:F22"/>
    <mergeCell ref="G22:H22"/>
    <mergeCell ref="I22:K22"/>
    <mergeCell ref="L22:O22"/>
    <mergeCell ref="P22:R22"/>
    <mergeCell ref="S22:V22"/>
    <mergeCell ref="S21:V21"/>
    <mergeCell ref="W21:X21"/>
    <mergeCell ref="Y21:Z21"/>
    <mergeCell ref="AA21:AB21"/>
    <mergeCell ref="AC21:AD21"/>
    <mergeCell ref="W22:X22"/>
    <mergeCell ref="C21:D21"/>
    <mergeCell ref="E21:F21"/>
    <mergeCell ref="P19:R19"/>
    <mergeCell ref="S18:V18"/>
    <mergeCell ref="W18:Z18"/>
    <mergeCell ref="G21:H21"/>
    <mergeCell ref="I21:K21"/>
    <mergeCell ref="L21:O21"/>
    <mergeCell ref="P21:R21"/>
    <mergeCell ref="AH21:AJ21"/>
    <mergeCell ref="B20:F20"/>
    <mergeCell ref="S20:V20"/>
    <mergeCell ref="W20:X20"/>
    <mergeCell ref="Y20:Z20"/>
    <mergeCell ref="AC20:AD20"/>
    <mergeCell ref="AE20:AG20"/>
    <mergeCell ref="AH20:AJ20"/>
    <mergeCell ref="AA20:AB20"/>
    <mergeCell ref="W15:X15"/>
    <mergeCell ref="S15:V15"/>
    <mergeCell ref="AO15:AR15"/>
    <mergeCell ref="AK20:AN20"/>
    <mergeCell ref="AK21:AN21"/>
    <mergeCell ref="AO20:AR20"/>
    <mergeCell ref="AE21:AG21"/>
    <mergeCell ref="C18:D18"/>
    <mergeCell ref="E18:F18"/>
    <mergeCell ref="G18:H18"/>
    <mergeCell ref="I18:K18"/>
    <mergeCell ref="L18:O18"/>
    <mergeCell ref="P18:R18"/>
    <mergeCell ref="G20:H20"/>
    <mergeCell ref="I20:K20"/>
    <mergeCell ref="P20:R20"/>
    <mergeCell ref="S19:V19"/>
    <mergeCell ref="W19:X19"/>
    <mergeCell ref="Y19:Z19"/>
    <mergeCell ref="C19:D19"/>
    <mergeCell ref="E19:F19"/>
    <mergeCell ref="G19:H19"/>
    <mergeCell ref="I19:K19"/>
    <mergeCell ref="L19:O19"/>
    <mergeCell ref="AK15:AN15"/>
    <mergeCell ref="AO17:AR17"/>
    <mergeCell ref="AO16:AR16"/>
    <mergeCell ref="AK16:AN16"/>
    <mergeCell ref="AO18:AR18"/>
    <mergeCell ref="AE18:AG18"/>
    <mergeCell ref="AK18:AN18"/>
    <mergeCell ref="Y15:Z15"/>
    <mergeCell ref="AA15:AB15"/>
    <mergeCell ref="AC15:AD15"/>
    <mergeCell ref="AE15:AG15"/>
    <mergeCell ref="AH15:AJ15"/>
    <mergeCell ref="AH19:AJ19"/>
    <mergeCell ref="AE16:AG16"/>
    <mergeCell ref="AH16:AJ16"/>
    <mergeCell ref="AE17:AG17"/>
    <mergeCell ref="AH17:AJ17"/>
    <mergeCell ref="AK19:AN19"/>
    <mergeCell ref="AO19:AR19"/>
    <mergeCell ref="AA19:AB19"/>
    <mergeCell ref="AC19:AD19"/>
    <mergeCell ref="AE19:AG19"/>
    <mergeCell ref="AC18:AD18"/>
    <mergeCell ref="AA17:AB17"/>
    <mergeCell ref="AC17:AD17"/>
    <mergeCell ref="AK17:AN17"/>
    <mergeCell ref="C17:D17"/>
    <mergeCell ref="E17:F17"/>
    <mergeCell ref="G17:H17"/>
    <mergeCell ref="I17:K17"/>
    <mergeCell ref="L17:O17"/>
    <mergeCell ref="P17:R17"/>
    <mergeCell ref="Y16:Z16"/>
    <mergeCell ref="AA16:AB16"/>
    <mergeCell ref="AC16:AD16"/>
    <mergeCell ref="C16:D16"/>
    <mergeCell ref="E16:F16"/>
    <mergeCell ref="S16:V16"/>
    <mergeCell ref="W16:X16"/>
    <mergeCell ref="G16:H16"/>
    <mergeCell ref="I16:K16"/>
    <mergeCell ref="L16:O16"/>
    <mergeCell ref="P16:R16"/>
    <mergeCell ref="S17:V17"/>
    <mergeCell ref="W17:X17"/>
    <mergeCell ref="Y17:Z17"/>
    <mergeCell ref="C14:D14"/>
    <mergeCell ref="E14:F14"/>
    <mergeCell ref="G14:H14"/>
    <mergeCell ref="I14:K14"/>
    <mergeCell ref="L14:O14"/>
    <mergeCell ref="P14:R14"/>
    <mergeCell ref="C15:D15"/>
    <mergeCell ref="E15:F15"/>
    <mergeCell ref="G15:H15"/>
    <mergeCell ref="I15:K15"/>
    <mergeCell ref="L15:O15"/>
    <mergeCell ref="P15:R15"/>
    <mergeCell ref="G11:H13"/>
    <mergeCell ref="I11:K13"/>
    <mergeCell ref="L11:O13"/>
    <mergeCell ref="P11:R11"/>
    <mergeCell ref="AO12:AP12"/>
    <mergeCell ref="S14:V14"/>
    <mergeCell ref="W14:X14"/>
    <mergeCell ref="AO11:AR11"/>
    <mergeCell ref="Q12:R12"/>
    <mergeCell ref="S12:T12"/>
    <mergeCell ref="U12:V12"/>
    <mergeCell ref="AK12:AL12"/>
    <mergeCell ref="AM12:AN12"/>
    <mergeCell ref="AQ12:AR12"/>
    <mergeCell ref="S11:V11"/>
    <mergeCell ref="W11:X13"/>
    <mergeCell ref="AC9:AE9"/>
    <mergeCell ref="AI9:AJ9"/>
    <mergeCell ref="AN9:AP9"/>
    <mergeCell ref="B9:C9"/>
    <mergeCell ref="F9:G9"/>
    <mergeCell ref="J9:K9"/>
    <mergeCell ref="O9:Q9"/>
    <mergeCell ref="S9:Z9"/>
    <mergeCell ref="AH14:AJ14"/>
    <mergeCell ref="Y14:Z14"/>
    <mergeCell ref="AA14:AB14"/>
    <mergeCell ref="AC14:AD14"/>
    <mergeCell ref="AE14:AG14"/>
    <mergeCell ref="Y11:Z13"/>
    <mergeCell ref="AA11:AB13"/>
    <mergeCell ref="AC11:AD13"/>
    <mergeCell ref="AE11:AG13"/>
    <mergeCell ref="AH11:AJ13"/>
    <mergeCell ref="AK11:AN11"/>
    <mergeCell ref="AK14:AN14"/>
    <mergeCell ref="AO14:AR14"/>
    <mergeCell ref="B11:B13"/>
    <mergeCell ref="C11:D13"/>
    <mergeCell ref="E11:F13"/>
    <mergeCell ref="B2:C4"/>
    <mergeCell ref="D2:AG2"/>
    <mergeCell ref="AH2:AL2"/>
    <mergeCell ref="AM2:AR2"/>
    <mergeCell ref="D3:AG4"/>
    <mergeCell ref="AH3:AL3"/>
    <mergeCell ref="AM3:AR3"/>
    <mergeCell ref="F6:G6"/>
    <mergeCell ref="J6:Q6"/>
    <mergeCell ref="T6:Z6"/>
    <mergeCell ref="AC6:AE6"/>
    <mergeCell ref="AG6:AP6"/>
    <mergeCell ref="AH4:AL4"/>
    <mergeCell ref="AM4:AR4"/>
  </mergeCells>
  <printOptions horizontalCentered="1" verticalCentered="1"/>
  <pageMargins left="0" right="0.19685039370078741" top="0" bottom="0" header="0" footer="0"/>
  <pageSetup scale="9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7">
    <tabColor rgb="FFCFDDED"/>
  </sheetPr>
  <dimension ref="A1:AU154"/>
  <sheetViews>
    <sheetView showGridLines="0" showRowColHeaders="0" workbookViewId="0">
      <selection activeCell="AY26" sqref="AY26"/>
    </sheetView>
  </sheetViews>
  <sheetFormatPr baseColWidth="10" defaultRowHeight="14.25" x14ac:dyDescent="0.2"/>
  <cols>
    <col min="1" max="1" width="1" style="27" customWidth="1"/>
    <col min="2" max="2" width="5.140625" style="27" customWidth="1"/>
    <col min="3" max="3" width="6" style="27" customWidth="1"/>
    <col min="4" max="4" width="4.42578125" style="27" customWidth="1"/>
    <col min="5" max="5" width="4" style="27" customWidth="1"/>
    <col min="6" max="6" width="2.7109375" style="27" customWidth="1"/>
    <col min="7" max="7" width="3.5703125" style="27" customWidth="1"/>
    <col min="8" max="8" width="3.28515625" style="27" customWidth="1"/>
    <col min="9" max="9" width="4.28515625" style="27" customWidth="1"/>
    <col min="10" max="10" width="3.5703125" style="27" customWidth="1"/>
    <col min="11" max="11" width="3.28515625" style="27" customWidth="1"/>
    <col min="12" max="12" width="4.42578125" style="27" customWidth="1"/>
    <col min="13" max="13" width="1.28515625" style="27" customWidth="1"/>
    <col min="14" max="14" width="3.5703125" style="27" customWidth="1"/>
    <col min="15" max="15" width="2.140625" style="27" customWidth="1"/>
    <col min="16" max="16" width="5.7109375" style="27" customWidth="1"/>
    <col min="17" max="17" width="1.7109375" style="27" customWidth="1"/>
    <col min="18" max="18" width="3.5703125" style="27" customWidth="1"/>
    <col min="19" max="19" width="1.7109375" style="27" customWidth="1"/>
    <col min="20" max="20" width="4.85546875" style="27" customWidth="1"/>
    <col min="21" max="21" width="3.42578125" style="27" customWidth="1"/>
    <col min="22" max="23" width="0.85546875" style="27" customWidth="1"/>
    <col min="24" max="24" width="4.42578125" style="27" customWidth="1"/>
    <col min="25" max="25" width="5.7109375" style="27" customWidth="1"/>
    <col min="26" max="26" width="4.85546875" style="27" customWidth="1"/>
    <col min="27" max="27" width="3.5703125" style="27" customWidth="1"/>
    <col min="28" max="28" width="2.140625" style="27" customWidth="1"/>
    <col min="29" max="29" width="3.140625" style="27" customWidth="1"/>
    <col min="30" max="30" width="3" style="27" customWidth="1"/>
    <col min="31" max="31" width="4" style="27" customWidth="1"/>
    <col min="32" max="33" width="3.5703125" style="27" customWidth="1"/>
    <col min="34" max="34" width="3.28515625" style="27" customWidth="1"/>
    <col min="35" max="36" width="3.5703125" style="27" customWidth="1"/>
    <col min="37" max="37" width="1.28515625" style="27" customWidth="1"/>
    <col min="38" max="38" width="3.7109375" style="27" customWidth="1"/>
    <col min="39" max="39" width="3.5703125" style="27" customWidth="1"/>
    <col min="40" max="40" width="2.42578125" style="27" customWidth="1"/>
    <col min="41" max="41" width="0.85546875" style="27" customWidth="1"/>
    <col min="42" max="42" width="4" style="27" customWidth="1"/>
    <col min="43" max="43" width="2.7109375" style="27" customWidth="1"/>
    <col min="44" max="44" width="2.28515625" style="27" customWidth="1"/>
    <col min="45" max="45" width="11.42578125" style="27"/>
    <col min="46" max="47" width="0" style="26" hidden="1" customWidth="1"/>
    <col min="48" max="16384" width="11.42578125" style="27"/>
  </cols>
  <sheetData>
    <row r="1" spans="1:47" ht="3" customHeight="1" x14ac:dyDescent="0.2"/>
    <row r="2" spans="1:47" ht="21.75" customHeight="1" x14ac:dyDescent="0.2">
      <c r="B2" s="1445"/>
      <c r="C2" s="1445"/>
      <c r="D2" s="2073" t="s">
        <v>133</v>
      </c>
      <c r="E2" s="2073"/>
      <c r="F2" s="2073"/>
      <c r="G2" s="2073"/>
      <c r="H2" s="2073"/>
      <c r="I2" s="2073"/>
      <c r="J2" s="2073"/>
      <c r="K2" s="2073"/>
      <c r="L2" s="2073"/>
      <c r="M2" s="2073"/>
      <c r="N2" s="2073"/>
      <c r="O2" s="2073"/>
      <c r="P2" s="2073"/>
      <c r="Q2" s="2073"/>
      <c r="R2" s="2073"/>
      <c r="S2" s="2073"/>
      <c r="T2" s="2073"/>
      <c r="U2" s="2073"/>
      <c r="V2" s="2073"/>
      <c r="W2" s="2073"/>
      <c r="X2" s="2073"/>
      <c r="Y2" s="2073"/>
      <c r="Z2" s="2073"/>
      <c r="AA2" s="2073"/>
      <c r="AB2" s="2073"/>
      <c r="AC2" s="2073"/>
      <c r="AD2" s="2073"/>
      <c r="AE2" s="2073"/>
      <c r="AF2" s="2073"/>
      <c r="AG2" s="2073"/>
      <c r="AH2" s="2074" t="s">
        <v>74</v>
      </c>
      <c r="AI2" s="2074"/>
      <c r="AJ2" s="2074"/>
      <c r="AK2" s="2074"/>
      <c r="AL2" s="2074"/>
      <c r="AM2" s="2074" t="s">
        <v>11</v>
      </c>
      <c r="AN2" s="2074"/>
      <c r="AO2" s="2074"/>
      <c r="AP2" s="2074"/>
      <c r="AQ2" s="2074"/>
      <c r="AR2" s="2074"/>
    </row>
    <row r="3" spans="1:47" ht="12.75" customHeight="1" x14ac:dyDescent="0.2">
      <c r="B3" s="1446"/>
      <c r="C3" s="1446"/>
      <c r="D3" s="2075" t="s">
        <v>288</v>
      </c>
      <c r="E3" s="2075"/>
      <c r="F3" s="2075"/>
      <c r="G3" s="2075"/>
      <c r="H3" s="2075"/>
      <c r="I3" s="2075"/>
      <c r="J3" s="2075"/>
      <c r="K3" s="2075"/>
      <c r="L3" s="2075"/>
      <c r="M3" s="2075"/>
      <c r="N3" s="2075"/>
      <c r="O3" s="2075"/>
      <c r="P3" s="2075"/>
      <c r="Q3" s="2075"/>
      <c r="R3" s="2075"/>
      <c r="S3" s="2075"/>
      <c r="T3" s="2075"/>
      <c r="U3" s="2075"/>
      <c r="V3" s="2075"/>
      <c r="W3" s="2075"/>
      <c r="X3" s="2075"/>
      <c r="Y3" s="2075"/>
      <c r="Z3" s="2075"/>
      <c r="AA3" s="2075"/>
      <c r="AB3" s="2075"/>
      <c r="AC3" s="2075"/>
      <c r="AD3" s="2075"/>
      <c r="AE3" s="2075"/>
      <c r="AF3" s="2075"/>
      <c r="AG3" s="2075"/>
      <c r="AH3" s="2077" t="s">
        <v>72</v>
      </c>
      <c r="AI3" s="2077"/>
      <c r="AJ3" s="2077"/>
      <c r="AK3" s="2077"/>
      <c r="AL3" s="2077"/>
      <c r="AM3" s="2077" t="s">
        <v>72</v>
      </c>
      <c r="AN3" s="2077"/>
      <c r="AO3" s="2077"/>
      <c r="AP3" s="2077"/>
      <c r="AQ3" s="2077"/>
      <c r="AR3" s="2077"/>
    </row>
    <row r="4" spans="1:47" ht="15" customHeight="1" x14ac:dyDescent="0.2">
      <c r="B4" s="1447"/>
      <c r="C4" s="1447"/>
      <c r="D4" s="2076"/>
      <c r="E4" s="2076"/>
      <c r="F4" s="2076"/>
      <c r="G4" s="2076"/>
      <c r="H4" s="2076"/>
      <c r="I4" s="2076"/>
      <c r="J4" s="2076"/>
      <c r="K4" s="2076"/>
      <c r="L4" s="2076"/>
      <c r="M4" s="2076"/>
      <c r="N4" s="2076"/>
      <c r="O4" s="2076"/>
      <c r="P4" s="2076"/>
      <c r="Q4" s="2076"/>
      <c r="R4" s="2076"/>
      <c r="S4" s="2076"/>
      <c r="T4" s="2076"/>
      <c r="U4" s="2076"/>
      <c r="V4" s="2076"/>
      <c r="W4" s="2076"/>
      <c r="X4" s="2076"/>
      <c r="Y4" s="2076"/>
      <c r="Z4" s="2076"/>
      <c r="AA4" s="2076"/>
      <c r="AB4" s="2076"/>
      <c r="AC4" s="2076"/>
      <c r="AD4" s="2076"/>
      <c r="AE4" s="2076"/>
      <c r="AF4" s="2076"/>
      <c r="AG4" s="2076"/>
      <c r="AH4" s="2078" t="str">
        <f>IF('INGRESO DE DATOS'!K293&lt;&gt;0,'INGRESO DE DATOS'!K293,"")</f>
        <v/>
      </c>
      <c r="AI4" s="2078"/>
      <c r="AJ4" s="2078"/>
      <c r="AK4" s="2078"/>
      <c r="AL4" s="2078"/>
      <c r="AM4" s="2079" t="str">
        <f>IF('INGRESO DE DATOS'!K294&lt;&gt;0,'INGRESO DE DATOS'!K294,"")</f>
        <v/>
      </c>
      <c r="AN4" s="2080"/>
      <c r="AO4" s="2080"/>
      <c r="AP4" s="2080"/>
      <c r="AQ4" s="2080"/>
      <c r="AR4" s="2081"/>
    </row>
    <row r="5" spans="1:47" ht="4.5" customHeight="1" x14ac:dyDescent="0.2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4"/>
    </row>
    <row r="6" spans="1:47" s="50" customFormat="1" ht="12.75" customHeight="1" x14ac:dyDescent="0.15">
      <c r="B6" s="46" t="s">
        <v>29</v>
      </c>
      <c r="C6" s="36"/>
      <c r="D6" s="36"/>
      <c r="E6" s="36"/>
      <c r="F6" s="2045" t="s">
        <v>134</v>
      </c>
      <c r="G6" s="2045"/>
      <c r="H6" s="151"/>
      <c r="I6" s="36"/>
      <c r="J6" s="2045" t="s">
        <v>135</v>
      </c>
      <c r="K6" s="2045"/>
      <c r="L6" s="2045"/>
      <c r="M6" s="2045"/>
      <c r="N6" s="2045"/>
      <c r="O6" s="2045"/>
      <c r="P6" s="2045"/>
      <c r="Q6" s="2045"/>
      <c r="R6" s="151"/>
      <c r="S6" s="36"/>
      <c r="T6" s="2045" t="s">
        <v>102</v>
      </c>
      <c r="U6" s="2045"/>
      <c r="V6" s="2045"/>
      <c r="W6" s="2045"/>
      <c r="X6" s="2045"/>
      <c r="Y6" s="2045"/>
      <c r="Z6" s="2045"/>
      <c r="AA6" s="151"/>
      <c r="AB6" s="36"/>
      <c r="AC6" s="2045" t="s">
        <v>103</v>
      </c>
      <c r="AD6" s="2045"/>
      <c r="AE6" s="2045"/>
      <c r="AF6" s="154" t="s">
        <v>97</v>
      </c>
      <c r="AG6" s="2045" t="s">
        <v>104</v>
      </c>
      <c r="AH6" s="2045"/>
      <c r="AI6" s="2045"/>
      <c r="AJ6" s="2045"/>
      <c r="AK6" s="2045"/>
      <c r="AL6" s="2045"/>
      <c r="AM6" s="2045"/>
      <c r="AN6" s="2045"/>
      <c r="AO6" s="2045"/>
      <c r="AP6" s="2045"/>
      <c r="AQ6" s="151"/>
      <c r="AR6" s="37"/>
      <c r="AT6" s="35"/>
      <c r="AU6" s="35"/>
    </row>
    <row r="7" spans="1:47" s="50" customFormat="1" ht="5.25" customHeight="1" x14ac:dyDescent="0.2">
      <c r="B7" s="46"/>
      <c r="C7" s="36"/>
      <c r="D7" s="36"/>
      <c r="E7" s="36"/>
      <c r="F7" s="143"/>
      <c r="G7" s="143"/>
      <c r="H7" s="36"/>
      <c r="I7" s="36"/>
      <c r="J7" s="143"/>
      <c r="K7" s="143"/>
      <c r="L7" s="143"/>
      <c r="M7" s="143"/>
      <c r="N7" s="143"/>
      <c r="O7" s="143"/>
      <c r="P7" s="143"/>
      <c r="Q7" s="143"/>
      <c r="R7" s="36"/>
      <c r="S7" s="36"/>
      <c r="T7" s="143"/>
      <c r="U7" s="143"/>
      <c r="V7" s="143"/>
      <c r="W7" s="143"/>
      <c r="X7" s="143"/>
      <c r="Y7" s="143"/>
      <c r="Z7" s="143"/>
      <c r="AA7" s="36"/>
      <c r="AB7" s="36"/>
      <c r="AC7" s="143"/>
      <c r="AD7" s="143"/>
      <c r="AE7" s="143"/>
      <c r="AF7" s="36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36"/>
      <c r="AR7" s="37"/>
      <c r="AT7" s="26"/>
      <c r="AU7" s="26"/>
    </row>
    <row r="8" spans="1:47" ht="4.5" customHeight="1" x14ac:dyDescent="0.25">
      <c r="B8" s="4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152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47"/>
      <c r="AT8" s="39"/>
      <c r="AU8" s="39"/>
    </row>
    <row r="9" spans="1:47" s="50" customFormat="1" ht="12.75" customHeight="1" x14ac:dyDescent="0.25">
      <c r="A9" s="36"/>
      <c r="B9" s="2083" t="s">
        <v>136</v>
      </c>
      <c r="C9" s="2044"/>
      <c r="D9" s="154" t="s">
        <v>97</v>
      </c>
      <c r="E9" s="143"/>
      <c r="F9" s="2045" t="s">
        <v>137</v>
      </c>
      <c r="G9" s="2045"/>
      <c r="H9" s="151"/>
      <c r="I9" s="143"/>
      <c r="J9" s="2045" t="s">
        <v>138</v>
      </c>
      <c r="K9" s="2045"/>
      <c r="L9" s="151"/>
      <c r="M9" s="36"/>
      <c r="N9" s="36"/>
      <c r="O9" s="2045" t="s">
        <v>139</v>
      </c>
      <c r="P9" s="2045"/>
      <c r="Q9" s="2045"/>
      <c r="R9" s="151"/>
      <c r="S9" s="2045"/>
      <c r="T9" s="2045"/>
      <c r="U9" s="2045"/>
      <c r="V9" s="2045"/>
      <c r="W9" s="2045"/>
      <c r="X9" s="2045"/>
      <c r="Y9" s="2045"/>
      <c r="Z9" s="2045"/>
      <c r="AA9" s="146"/>
      <c r="AB9" s="36"/>
      <c r="AC9" s="2082" t="s">
        <v>35</v>
      </c>
      <c r="AD9" s="2045"/>
      <c r="AE9" s="2045"/>
      <c r="AF9" s="154"/>
      <c r="AG9" s="36"/>
      <c r="AH9" s="36"/>
      <c r="AI9" s="2045" t="s">
        <v>36</v>
      </c>
      <c r="AJ9" s="2045"/>
      <c r="AK9" s="146"/>
      <c r="AL9" s="151"/>
      <c r="AM9" s="36"/>
      <c r="AN9" s="2045" t="s">
        <v>37</v>
      </c>
      <c r="AO9" s="2045"/>
      <c r="AP9" s="2045"/>
      <c r="AQ9" s="154" t="s">
        <v>97</v>
      </c>
      <c r="AR9" s="37"/>
      <c r="AT9" s="40"/>
      <c r="AU9" s="40"/>
    </row>
    <row r="10" spans="1:47" ht="2.25" customHeight="1" x14ac:dyDescent="0.2">
      <c r="B10" s="155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155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154"/>
      <c r="AR10" s="49"/>
      <c r="AT10" s="41"/>
      <c r="AU10" s="41"/>
    </row>
    <row r="11" spans="1:47" s="126" customFormat="1" ht="15.75" customHeight="1" x14ac:dyDescent="0.2">
      <c r="B11" s="2105" t="s">
        <v>47</v>
      </c>
      <c r="C11" s="2092" t="s">
        <v>48</v>
      </c>
      <c r="D11" s="2093"/>
      <c r="E11" s="2092" t="s">
        <v>261</v>
      </c>
      <c r="F11" s="2098"/>
      <c r="G11" s="2101" t="s">
        <v>49</v>
      </c>
      <c r="H11" s="2098"/>
      <c r="I11" s="1503" t="s">
        <v>247</v>
      </c>
      <c r="J11" s="1503"/>
      <c r="K11" s="1503"/>
      <c r="L11" s="1503" t="s">
        <v>248</v>
      </c>
      <c r="M11" s="1503"/>
      <c r="N11" s="1503"/>
      <c r="O11" s="1503"/>
      <c r="P11" s="2101" t="s">
        <v>246</v>
      </c>
      <c r="Q11" s="2102"/>
      <c r="R11" s="2098"/>
      <c r="S11" s="2101" t="s">
        <v>50</v>
      </c>
      <c r="T11" s="2102"/>
      <c r="U11" s="2102"/>
      <c r="V11" s="2093"/>
      <c r="W11" s="2092" t="s">
        <v>47</v>
      </c>
      <c r="X11" s="2093"/>
      <c r="Y11" s="2092" t="s">
        <v>48</v>
      </c>
      <c r="Z11" s="2093"/>
      <c r="AA11" s="2092" t="s">
        <v>261</v>
      </c>
      <c r="AB11" s="2098"/>
      <c r="AC11" s="1503" t="s">
        <v>49</v>
      </c>
      <c r="AD11" s="1503"/>
      <c r="AE11" s="1503" t="s">
        <v>247</v>
      </c>
      <c r="AF11" s="1503"/>
      <c r="AG11" s="1503"/>
      <c r="AH11" s="1503" t="s">
        <v>248</v>
      </c>
      <c r="AI11" s="1503"/>
      <c r="AJ11" s="1503"/>
      <c r="AK11" s="2101" t="s">
        <v>246</v>
      </c>
      <c r="AL11" s="2102"/>
      <c r="AM11" s="2102"/>
      <c r="AN11" s="2098"/>
      <c r="AO11" s="2101" t="s">
        <v>50</v>
      </c>
      <c r="AP11" s="2102"/>
      <c r="AQ11" s="2102"/>
      <c r="AR11" s="2093"/>
      <c r="AT11" s="41"/>
      <c r="AU11" s="41"/>
    </row>
    <row r="12" spans="1:47" s="126" customFormat="1" ht="12" customHeight="1" x14ac:dyDescent="0.2">
      <c r="B12" s="2106"/>
      <c r="C12" s="2094"/>
      <c r="D12" s="2095"/>
      <c r="E12" s="2094"/>
      <c r="F12" s="2099"/>
      <c r="G12" s="2108"/>
      <c r="H12" s="2099"/>
      <c r="I12" s="1504"/>
      <c r="J12" s="1504"/>
      <c r="K12" s="1504"/>
      <c r="L12" s="1504"/>
      <c r="M12" s="1504"/>
      <c r="N12" s="1504"/>
      <c r="O12" s="1504"/>
      <c r="P12" s="145" t="s">
        <v>51</v>
      </c>
      <c r="Q12" s="2115" t="s">
        <v>90</v>
      </c>
      <c r="R12" s="2116"/>
      <c r="S12" s="2108" t="s">
        <v>51</v>
      </c>
      <c r="T12" s="2110"/>
      <c r="U12" s="2115" t="s">
        <v>90</v>
      </c>
      <c r="V12" s="2229"/>
      <c r="W12" s="2094"/>
      <c r="X12" s="2095"/>
      <c r="Y12" s="2094"/>
      <c r="Z12" s="2095"/>
      <c r="AA12" s="2094"/>
      <c r="AB12" s="2099"/>
      <c r="AC12" s="1504"/>
      <c r="AD12" s="1504"/>
      <c r="AE12" s="1504"/>
      <c r="AF12" s="1504"/>
      <c r="AG12" s="1504"/>
      <c r="AH12" s="1504"/>
      <c r="AI12" s="1504"/>
      <c r="AJ12" s="1504"/>
      <c r="AK12" s="2119" t="s">
        <v>51</v>
      </c>
      <c r="AL12" s="2120"/>
      <c r="AM12" s="2121" t="s">
        <v>90</v>
      </c>
      <c r="AN12" s="2122"/>
      <c r="AO12" s="2108" t="s">
        <v>51</v>
      </c>
      <c r="AP12" s="2110"/>
      <c r="AQ12" s="2115" t="s">
        <v>90</v>
      </c>
      <c r="AR12" s="2228"/>
      <c r="AT12" s="26"/>
      <c r="AU12" s="26"/>
    </row>
    <row r="13" spans="1:47" ht="2.25" customHeight="1" thickBot="1" x14ac:dyDescent="0.25">
      <c r="B13" s="2107"/>
      <c r="C13" s="2096"/>
      <c r="D13" s="2097"/>
      <c r="E13" s="2096"/>
      <c r="F13" s="2100"/>
      <c r="G13" s="2109"/>
      <c r="H13" s="2100"/>
      <c r="I13" s="1505"/>
      <c r="J13" s="1505"/>
      <c r="K13" s="1505"/>
      <c r="L13" s="1505"/>
      <c r="M13" s="1505"/>
      <c r="N13" s="1505"/>
      <c r="O13" s="1505"/>
      <c r="P13" s="42"/>
      <c r="Q13" s="43"/>
      <c r="R13" s="44"/>
      <c r="S13" s="42"/>
      <c r="T13" s="43"/>
      <c r="U13" s="43"/>
      <c r="V13" s="45"/>
      <c r="W13" s="2096"/>
      <c r="X13" s="2097"/>
      <c r="Y13" s="2096"/>
      <c r="Z13" s="2097"/>
      <c r="AA13" s="2096"/>
      <c r="AB13" s="2100"/>
      <c r="AC13" s="1505"/>
      <c r="AD13" s="1505"/>
      <c r="AE13" s="1505"/>
      <c r="AF13" s="1505"/>
      <c r="AG13" s="1505"/>
      <c r="AH13" s="1505"/>
      <c r="AI13" s="1505"/>
      <c r="AJ13" s="1505"/>
      <c r="AK13" s="42"/>
      <c r="AL13" s="43"/>
      <c r="AM13" s="43"/>
      <c r="AN13" s="44"/>
      <c r="AO13" s="42"/>
      <c r="AP13" s="43"/>
      <c r="AQ13" s="43"/>
      <c r="AR13" s="45"/>
    </row>
    <row r="14" spans="1:47" ht="14.1" customHeight="1" thickTop="1" thickBot="1" x14ac:dyDescent="0.25">
      <c r="B14" s="141">
        <v>1</v>
      </c>
      <c r="C14" s="2085" t="e">
        <f>IF('INGRESO DE DATOS'!#REF!&lt;&gt;0,'INGRESO DE DATOS'!#REF!,"")</f>
        <v>#REF!</v>
      </c>
      <c r="D14" s="2086"/>
      <c r="E14" s="2124"/>
      <c r="F14" s="2125"/>
      <c r="G14" s="2126" t="str">
        <f>IF('INGRESO DE DATOS'!J299&lt;&gt;0,'INGRESO DE DATOS'!J299,"")</f>
        <v/>
      </c>
      <c r="H14" s="2127"/>
      <c r="I14" s="2091" t="str">
        <f>IF('INGRESO DE DATOS'!K299&lt;&gt;"",'INGRESO DE DATOS'!K299,"")</f>
        <v/>
      </c>
      <c r="J14" s="2091"/>
      <c r="K14" s="2091"/>
      <c r="L14" s="2084"/>
      <c r="M14" s="2084"/>
      <c r="N14" s="2084"/>
      <c r="O14" s="2084"/>
      <c r="P14" s="2091" t="str">
        <f>IF(I14="","",IF(I14="N.D","N.D",IF(I14&gt;0,+I14*(VLOOKUP(G14,$AT$14:$AU$21,2,0)))-($D$47)))</f>
        <v/>
      </c>
      <c r="Q14" s="2091"/>
      <c r="R14" s="2091"/>
      <c r="S14" s="2103" t="str">
        <f t="shared" ref="S14:S19" si="0">IF(P14="","",P14)</f>
        <v/>
      </c>
      <c r="T14" s="2084"/>
      <c r="U14" s="2112"/>
      <c r="V14" s="2104"/>
      <c r="W14" s="2113">
        <v>23</v>
      </c>
      <c r="X14" s="2114"/>
      <c r="Y14" s="2085" t="str">
        <f>IF('INGRESO DE DATOS'!B33&lt;&gt;0,'INGRESO DE DATOS'!B33,"")</f>
        <v>MUESTRA CONTROL</v>
      </c>
      <c r="Z14" s="2086"/>
      <c r="AA14" s="2087"/>
      <c r="AB14" s="2088"/>
      <c r="AC14" s="2089" t="str">
        <f>IF('INGRESO DE DATOS'!J325&lt;&gt;0,'INGRESO DE DATOS'!J325,"")</f>
        <v/>
      </c>
      <c r="AD14" s="2090"/>
      <c r="AE14" s="2091" t="str">
        <f>IF('INGRESO DE DATOS'!K325&lt;&gt;"",'INGRESO DE DATOS'!K325,"")</f>
        <v/>
      </c>
      <c r="AF14" s="2091"/>
      <c r="AG14" s="2091"/>
      <c r="AH14" s="2084"/>
      <c r="AI14" s="2084"/>
      <c r="AJ14" s="2084"/>
      <c r="AK14" s="2091" t="str">
        <f>IF(AE14="","",IF(AE14="N.D","N.D",IF(AC14&gt;0,+AE14*(VLOOKUP(AC14,$AT$14:$AU$21,2,0)))-($D$47)))</f>
        <v/>
      </c>
      <c r="AL14" s="2091"/>
      <c r="AM14" s="2091"/>
      <c r="AN14" s="2091"/>
      <c r="AO14" s="2103" t="str">
        <f>IF(AK14="","",AK14)</f>
        <v/>
      </c>
      <c r="AP14" s="2084"/>
      <c r="AQ14" s="2084"/>
      <c r="AR14" s="2104"/>
      <c r="AT14" s="147" t="s">
        <v>101</v>
      </c>
      <c r="AU14" s="148">
        <v>1</v>
      </c>
    </row>
    <row r="15" spans="1:47" ht="14.1" customHeight="1" thickTop="1" thickBot="1" x14ac:dyDescent="0.25">
      <c r="B15" s="142">
        <v>2</v>
      </c>
      <c r="C15" s="2128" t="str">
        <f>IF('INGRESO DE DATOS'!B12&lt;&gt;0,'INGRESO DE DATOS'!B12,"")</f>
        <v/>
      </c>
      <c r="D15" s="2129"/>
      <c r="E15" s="2087"/>
      <c r="F15" s="2088"/>
      <c r="G15" s="2126" t="str">
        <f>IF('INGRESO DE DATOS'!J300&lt;&gt;0,'INGRESO DE DATOS'!J300,"")</f>
        <v/>
      </c>
      <c r="H15" s="2127"/>
      <c r="I15" s="2091" t="str">
        <f>IF('INGRESO DE DATOS'!K300&lt;&gt;"",'INGRESO DE DATOS'!K300,"")</f>
        <v/>
      </c>
      <c r="J15" s="2091"/>
      <c r="K15" s="2091"/>
      <c r="L15" s="2130"/>
      <c r="M15" s="2130"/>
      <c r="N15" s="2130"/>
      <c r="O15" s="2130"/>
      <c r="P15" s="2091" t="str">
        <f t="shared" ref="P15:P39" si="1">IF(I15="","",IF(I15="N.D","N.D",IF(I15&gt;0,+I15*(VLOOKUP(G15,$AT$14:$AU$21,2,0)))-($D$47)))</f>
        <v/>
      </c>
      <c r="Q15" s="2091"/>
      <c r="R15" s="2091"/>
      <c r="S15" s="2103" t="str">
        <f t="shared" si="0"/>
        <v/>
      </c>
      <c r="T15" s="2084"/>
      <c r="U15" s="2112"/>
      <c r="V15" s="2104"/>
      <c r="W15" s="2133">
        <v>24</v>
      </c>
      <c r="X15" s="2134"/>
      <c r="Y15" s="2131" t="str">
        <f>IF('INGRESO DE DATOS'!B34&lt;&gt;0,'INGRESO DE DATOS'!B34,"")</f>
        <v/>
      </c>
      <c r="Z15" s="2132"/>
      <c r="AA15" s="2087"/>
      <c r="AB15" s="2088"/>
      <c r="AC15" s="2089" t="str">
        <f>IF('INGRESO DE DATOS'!J326&lt;&gt;0,'INGRESO DE DATOS'!J326,"")</f>
        <v/>
      </c>
      <c r="AD15" s="2090"/>
      <c r="AE15" s="2091" t="str">
        <f>IF('INGRESO DE DATOS'!K326&lt;&gt;"",'INGRESO DE DATOS'!K326,"")</f>
        <v/>
      </c>
      <c r="AF15" s="2091"/>
      <c r="AG15" s="2091"/>
      <c r="AH15" s="2130"/>
      <c r="AI15" s="2130"/>
      <c r="AJ15" s="2130"/>
      <c r="AK15" s="2091" t="str">
        <f>IF(AE15="","",IF(AE15="N.D","N.D",IF(AC15&gt;0,+AE15*(VLOOKUP(AC15,$AT$14:$AU$21,2,0)))-($D$47)))</f>
        <v/>
      </c>
      <c r="AL15" s="2091"/>
      <c r="AM15" s="2091"/>
      <c r="AN15" s="2091"/>
      <c r="AO15" s="2103" t="str">
        <f>IF(AK15="","",AK15)</f>
        <v/>
      </c>
      <c r="AP15" s="2084"/>
      <c r="AQ15" s="2084"/>
      <c r="AR15" s="2104"/>
      <c r="AT15" s="149" t="s">
        <v>143</v>
      </c>
      <c r="AU15" s="148">
        <v>2</v>
      </c>
    </row>
    <row r="16" spans="1:47" ht="14.1" customHeight="1" thickTop="1" thickBot="1" x14ac:dyDescent="0.25">
      <c r="B16" s="142">
        <v>3</v>
      </c>
      <c r="C16" s="2128" t="str">
        <f>IF('INGRESO DE DATOS'!B13&lt;&gt;0,'INGRESO DE DATOS'!B13,"")</f>
        <v/>
      </c>
      <c r="D16" s="2129"/>
      <c r="E16" s="2087"/>
      <c r="F16" s="2088"/>
      <c r="G16" s="2126" t="str">
        <f>IF('INGRESO DE DATOS'!J301&lt;&gt;0,'INGRESO DE DATOS'!J301,"")</f>
        <v/>
      </c>
      <c r="H16" s="2127"/>
      <c r="I16" s="2091" t="str">
        <f>IF('INGRESO DE DATOS'!K301&lt;&gt;"",'INGRESO DE DATOS'!K301,"")</f>
        <v/>
      </c>
      <c r="J16" s="2091"/>
      <c r="K16" s="2091"/>
      <c r="L16" s="2130"/>
      <c r="M16" s="2130"/>
      <c r="N16" s="2130"/>
      <c r="O16" s="2130"/>
      <c r="P16" s="2091" t="str">
        <f t="shared" si="1"/>
        <v/>
      </c>
      <c r="Q16" s="2091"/>
      <c r="R16" s="2091"/>
      <c r="S16" s="2103" t="str">
        <f t="shared" si="0"/>
        <v/>
      </c>
      <c r="T16" s="2084"/>
      <c r="U16" s="2112"/>
      <c r="V16" s="2104"/>
      <c r="W16" s="2133">
        <v>25</v>
      </c>
      <c r="X16" s="2134"/>
      <c r="Y16" s="2131" t="str">
        <f>IF('INGRESO DE DATOS'!B35&lt;&gt;0,'INGRESO DE DATOS'!B35,"")</f>
        <v/>
      </c>
      <c r="Z16" s="2132"/>
      <c r="AA16" s="2087"/>
      <c r="AB16" s="2088"/>
      <c r="AC16" s="2089" t="str">
        <f>IF('INGRESO DE DATOS'!J327&lt;&gt;0,'INGRESO DE DATOS'!J327,"")</f>
        <v/>
      </c>
      <c r="AD16" s="2090"/>
      <c r="AE16" s="2091" t="str">
        <f>IF('INGRESO DE DATOS'!K327&lt;&gt;"",'INGRESO DE DATOS'!K327,"")</f>
        <v/>
      </c>
      <c r="AF16" s="2091"/>
      <c r="AG16" s="2091"/>
      <c r="AH16" s="2130"/>
      <c r="AI16" s="2130"/>
      <c r="AJ16" s="2130"/>
      <c r="AK16" s="2091" t="str">
        <f>IF(AE16="","",IF(AE16="N.D","N.D",IF(AC16&gt;0,+AE16*(VLOOKUP(AC16,$AT$14:$AU$21,2,0)))-($D$47)))</f>
        <v/>
      </c>
      <c r="AL16" s="2091"/>
      <c r="AM16" s="2091"/>
      <c r="AN16" s="2091"/>
      <c r="AO16" s="2103" t="str">
        <f>IF(AK16="","",AK16)</f>
        <v/>
      </c>
      <c r="AP16" s="2084"/>
      <c r="AQ16" s="2084"/>
      <c r="AR16" s="2104"/>
      <c r="AT16" s="149" t="s">
        <v>144</v>
      </c>
      <c r="AU16" s="148">
        <v>5</v>
      </c>
    </row>
    <row r="17" spans="2:47" ht="14.1" customHeight="1" thickTop="1" thickBot="1" x14ac:dyDescent="0.25">
      <c r="B17" s="142">
        <v>4</v>
      </c>
      <c r="C17" s="2128" t="str">
        <f>IF('INGRESO DE DATOS'!B14&lt;&gt;0,'INGRESO DE DATOS'!B14,"")</f>
        <v/>
      </c>
      <c r="D17" s="2129"/>
      <c r="E17" s="2087"/>
      <c r="F17" s="2088"/>
      <c r="G17" s="2126" t="str">
        <f>IF('INGRESO DE DATOS'!J302&lt;&gt;0,'INGRESO DE DATOS'!J302,"")</f>
        <v/>
      </c>
      <c r="H17" s="2127"/>
      <c r="I17" s="2091" t="str">
        <f>IF('INGRESO DE DATOS'!K302&lt;&gt;"",'INGRESO DE DATOS'!K302,"")</f>
        <v/>
      </c>
      <c r="J17" s="2091"/>
      <c r="K17" s="2091"/>
      <c r="L17" s="2130"/>
      <c r="M17" s="2130"/>
      <c r="N17" s="2130"/>
      <c r="O17" s="2130"/>
      <c r="P17" s="2091" t="str">
        <f t="shared" si="1"/>
        <v/>
      </c>
      <c r="Q17" s="2091"/>
      <c r="R17" s="2091"/>
      <c r="S17" s="2103" t="str">
        <f t="shared" si="0"/>
        <v/>
      </c>
      <c r="T17" s="2084"/>
      <c r="U17" s="2112"/>
      <c r="V17" s="2104"/>
      <c r="W17" s="2133">
        <v>26</v>
      </c>
      <c r="X17" s="2134"/>
      <c r="Y17" s="2131" t="str">
        <f>IF('INGRESO DE DATOS'!B36&lt;&gt;0,'INGRESO DE DATOS'!B36,"")</f>
        <v/>
      </c>
      <c r="Z17" s="2132"/>
      <c r="AA17" s="2087"/>
      <c r="AB17" s="2088"/>
      <c r="AC17" s="2089" t="str">
        <f>IF('INGRESO DE DATOS'!J328&lt;&gt;0,'INGRESO DE DATOS'!J328,"")</f>
        <v/>
      </c>
      <c r="AD17" s="2090"/>
      <c r="AE17" s="2091" t="str">
        <f>IF('INGRESO DE DATOS'!K328&lt;&gt;"",'INGRESO DE DATOS'!K328,"")</f>
        <v/>
      </c>
      <c r="AF17" s="2091"/>
      <c r="AG17" s="2091"/>
      <c r="AH17" s="2130"/>
      <c r="AI17" s="2130"/>
      <c r="AJ17" s="2130"/>
      <c r="AK17" s="2091" t="str">
        <f>IF(AE17="","",IF(AE17="N.D","N.D",IF(AC17&gt;0,+AE17*(VLOOKUP(AC17,$AT$14:$AU$21,2,0)))-($D$47)))</f>
        <v/>
      </c>
      <c r="AL17" s="2091"/>
      <c r="AM17" s="2091"/>
      <c r="AN17" s="2091"/>
      <c r="AO17" s="2103" t="str">
        <f>IF(AK17="","",AK17)</f>
        <v/>
      </c>
      <c r="AP17" s="2084"/>
      <c r="AQ17" s="2084"/>
      <c r="AR17" s="2104"/>
      <c r="AT17" s="150">
        <v>1.1000000000000001</v>
      </c>
      <c r="AU17" s="148">
        <v>10</v>
      </c>
    </row>
    <row r="18" spans="2:47" ht="14.1" customHeight="1" thickTop="1" thickBot="1" x14ac:dyDescent="0.25">
      <c r="B18" s="142">
        <v>5</v>
      </c>
      <c r="C18" s="2128" t="str">
        <f>IF('INGRESO DE DATOS'!B15&lt;&gt;0,'INGRESO DE DATOS'!B15,"")</f>
        <v/>
      </c>
      <c r="D18" s="2129"/>
      <c r="E18" s="2087"/>
      <c r="F18" s="2088"/>
      <c r="G18" s="2126" t="str">
        <f>IF('INGRESO DE DATOS'!J303&lt;&gt;0,'INGRESO DE DATOS'!J303,"")</f>
        <v/>
      </c>
      <c r="H18" s="2127"/>
      <c r="I18" s="2091" t="str">
        <f>IF('INGRESO DE DATOS'!K303&lt;&gt;"",'INGRESO DE DATOS'!K303,"")</f>
        <v/>
      </c>
      <c r="J18" s="2091"/>
      <c r="K18" s="2091"/>
      <c r="L18" s="2130"/>
      <c r="M18" s="2130"/>
      <c r="N18" s="2130"/>
      <c r="O18" s="2130"/>
      <c r="P18" s="2091" t="str">
        <f t="shared" si="1"/>
        <v/>
      </c>
      <c r="Q18" s="2091"/>
      <c r="R18" s="2091"/>
      <c r="S18" s="2103" t="str">
        <f t="shared" si="0"/>
        <v/>
      </c>
      <c r="T18" s="2084"/>
      <c r="U18" s="2112"/>
      <c r="V18" s="2104"/>
      <c r="W18" s="2139" t="s">
        <v>262</v>
      </c>
      <c r="X18" s="2140"/>
      <c r="Y18" s="2140"/>
      <c r="Z18" s="2140"/>
      <c r="AA18" s="156"/>
      <c r="AB18" s="156"/>
      <c r="AC18" s="2089"/>
      <c r="AD18" s="2089"/>
      <c r="AE18" s="2137" t="str">
        <f>IF('INGRESO DE DATOS'!K329&lt;&gt;"",'INGRESO DE DATOS'!K329,"")</f>
        <v/>
      </c>
      <c r="AF18" s="2137"/>
      <c r="AG18" s="2137"/>
      <c r="AH18" s="169"/>
      <c r="AI18" s="169"/>
      <c r="AJ18" s="169"/>
      <c r="AK18" s="2137"/>
      <c r="AL18" s="2137"/>
      <c r="AM18" s="2137"/>
      <c r="AN18" s="2137"/>
      <c r="AO18" s="2070"/>
      <c r="AP18" s="2070"/>
      <c r="AQ18" s="2070"/>
      <c r="AR18" s="2224"/>
      <c r="AT18" s="150">
        <v>1.2</v>
      </c>
      <c r="AU18" s="148">
        <v>20</v>
      </c>
    </row>
    <row r="19" spans="2:47" ht="14.1" customHeight="1" thickTop="1" thickBot="1" x14ac:dyDescent="0.25">
      <c r="B19" s="142">
        <v>6</v>
      </c>
      <c r="C19" s="2128" t="str">
        <f>IF('INGRESO DE DATOS'!B16&lt;&gt;0,'INGRESO DE DATOS'!B16,"")</f>
        <v/>
      </c>
      <c r="D19" s="2129"/>
      <c r="E19" s="2087"/>
      <c r="F19" s="2088"/>
      <c r="G19" s="2126" t="str">
        <f>IF('INGRESO DE DATOS'!J304&lt;&gt;0,'INGRESO DE DATOS'!J304,"")</f>
        <v/>
      </c>
      <c r="H19" s="2127"/>
      <c r="I19" s="2091" t="str">
        <f>IF('INGRESO DE DATOS'!K304&lt;&gt;"",'INGRESO DE DATOS'!K304,"")</f>
        <v/>
      </c>
      <c r="J19" s="2091"/>
      <c r="K19" s="2091"/>
      <c r="L19" s="2130"/>
      <c r="M19" s="2130"/>
      <c r="N19" s="2130"/>
      <c r="O19" s="2130"/>
      <c r="P19" s="2091" t="str">
        <f t="shared" si="1"/>
        <v/>
      </c>
      <c r="Q19" s="2091"/>
      <c r="R19" s="2091"/>
      <c r="S19" s="2103" t="str">
        <f t="shared" si="0"/>
        <v/>
      </c>
      <c r="T19" s="2084"/>
      <c r="U19" s="2112"/>
      <c r="V19" s="2104"/>
      <c r="W19" s="2133">
        <v>27</v>
      </c>
      <c r="X19" s="2134"/>
      <c r="Y19" s="2128" t="str">
        <f>IF('INGRESO DE DATOS'!B37&lt;&gt;0,'INGRESO DE DATOS'!B37,"")</f>
        <v/>
      </c>
      <c r="Z19" s="2129"/>
      <c r="AA19" s="2087"/>
      <c r="AB19" s="2088"/>
      <c r="AC19" s="2089" t="str">
        <f>IF('INGRESO DE DATOS'!J330&lt;&gt;0,'INGRESO DE DATOS'!J330,"")</f>
        <v/>
      </c>
      <c r="AD19" s="2090"/>
      <c r="AE19" s="2091" t="str">
        <f>IF('INGRESO DE DATOS'!K330&lt;&gt;"",'INGRESO DE DATOS'!K330,"")</f>
        <v/>
      </c>
      <c r="AF19" s="2091"/>
      <c r="AG19" s="2091"/>
      <c r="AH19" s="2130"/>
      <c r="AI19" s="2130"/>
      <c r="AJ19" s="2130"/>
      <c r="AK19" s="2091" t="str">
        <f>IF(AE19="","",IF(AE19="N.D","N.D",IF(AC19&gt;0,+AE19*(VLOOKUP(AC19,$AT$14:$AU$21,2,0)))-($D$47)))</f>
        <v/>
      </c>
      <c r="AL19" s="2091"/>
      <c r="AM19" s="2091"/>
      <c r="AN19" s="2091"/>
      <c r="AO19" s="2103" t="str">
        <f>IF(AK19="","",AK19)</f>
        <v/>
      </c>
      <c r="AP19" s="2084"/>
      <c r="AQ19" s="2084"/>
      <c r="AR19" s="2104"/>
      <c r="AT19" s="150">
        <v>1.3</v>
      </c>
      <c r="AU19" s="148">
        <v>30</v>
      </c>
    </row>
    <row r="20" spans="2:47" ht="14.1" customHeight="1" thickTop="1" thickBot="1" x14ac:dyDescent="0.25">
      <c r="B20" s="2141" t="s">
        <v>263</v>
      </c>
      <c r="C20" s="2142"/>
      <c r="D20" s="2142"/>
      <c r="E20" s="2142"/>
      <c r="F20" s="2142"/>
      <c r="G20" s="2138"/>
      <c r="H20" s="2138"/>
      <c r="I20" s="2137" t="str">
        <f>IF('INGRESO DE DATOS'!K305&lt;&gt;"",'INGRESO DE DATOS'!K305,"")</f>
        <v/>
      </c>
      <c r="J20" s="2137"/>
      <c r="K20" s="2137"/>
      <c r="L20" s="169"/>
      <c r="M20" s="169"/>
      <c r="N20" s="127"/>
      <c r="O20" s="127"/>
      <c r="P20" s="2227"/>
      <c r="Q20" s="2227"/>
      <c r="R20" s="2227"/>
      <c r="S20" s="2225"/>
      <c r="T20" s="2225"/>
      <c r="U20" s="2225"/>
      <c r="V20" s="2226"/>
      <c r="W20" s="2134">
        <v>28</v>
      </c>
      <c r="X20" s="2134"/>
      <c r="Y20" s="2128" t="str">
        <f>IF('INGRESO DE DATOS'!B38&lt;&gt;0,'INGRESO DE DATOS'!B38,"")</f>
        <v/>
      </c>
      <c r="Z20" s="2129"/>
      <c r="AA20" s="2087"/>
      <c r="AB20" s="2088"/>
      <c r="AC20" s="2089" t="str">
        <f>IF('INGRESO DE DATOS'!J331&lt;&gt;0,'INGRESO DE DATOS'!J331,"")</f>
        <v/>
      </c>
      <c r="AD20" s="2090"/>
      <c r="AE20" s="2091" t="str">
        <f>IF('INGRESO DE DATOS'!K331&lt;&gt;"",'INGRESO DE DATOS'!K331,"")</f>
        <v/>
      </c>
      <c r="AF20" s="2091"/>
      <c r="AG20" s="2091"/>
      <c r="AH20" s="2130"/>
      <c r="AI20" s="2130"/>
      <c r="AJ20" s="2130"/>
      <c r="AK20" s="2091" t="str">
        <f>IF(AE20="","",IF(AE20="N.D","N.D",IF(AC20&gt;0,+AE20*(VLOOKUP(AC20,$AT$14:$AU$21,2,0)))-($D$47)))</f>
        <v/>
      </c>
      <c r="AL20" s="2091"/>
      <c r="AM20" s="2091"/>
      <c r="AN20" s="2091"/>
      <c r="AO20" s="2103" t="str">
        <f>IF(AK20="","",AK20)</f>
        <v/>
      </c>
      <c r="AP20" s="2084"/>
      <c r="AQ20" s="2084"/>
      <c r="AR20" s="2104"/>
      <c r="AT20" s="150">
        <v>1.4</v>
      </c>
      <c r="AU20" s="148">
        <v>40</v>
      </c>
    </row>
    <row r="21" spans="2:47" ht="14.1" customHeight="1" thickTop="1" thickBot="1" x14ac:dyDescent="0.25">
      <c r="B21" s="142">
        <v>7</v>
      </c>
      <c r="C21" s="2128" t="str">
        <f>IF('INGRESO DE DATOS'!B17&lt;&gt;0,'INGRESO DE DATOS'!B17,"")</f>
        <v/>
      </c>
      <c r="D21" s="2129"/>
      <c r="E21" s="2087"/>
      <c r="F21" s="2088"/>
      <c r="G21" s="2126" t="str">
        <f>IF('INGRESO DE DATOS'!J306&lt;&gt;0,'INGRESO DE DATOS'!J306,"")</f>
        <v/>
      </c>
      <c r="H21" s="2127"/>
      <c r="I21" s="2091" t="str">
        <f>IF('INGRESO DE DATOS'!K306&lt;&gt;"",'INGRESO DE DATOS'!K306,"")</f>
        <v/>
      </c>
      <c r="J21" s="2091"/>
      <c r="K21" s="2091"/>
      <c r="L21" s="2130"/>
      <c r="M21" s="2130"/>
      <c r="N21" s="2130"/>
      <c r="O21" s="2130"/>
      <c r="P21" s="2091" t="str">
        <f t="shared" si="1"/>
        <v/>
      </c>
      <c r="Q21" s="2091"/>
      <c r="R21" s="2091"/>
      <c r="S21" s="2103" t="str">
        <f>IF(P21="","",P21)</f>
        <v/>
      </c>
      <c r="T21" s="2084"/>
      <c r="U21" s="2112"/>
      <c r="V21" s="2104"/>
      <c r="W21" s="2133">
        <v>29</v>
      </c>
      <c r="X21" s="2134"/>
      <c r="Y21" s="2128" t="str">
        <f>IF('INGRESO DE DATOS'!B39&lt;&gt;0,'INGRESO DE DATOS'!B39,"")</f>
        <v/>
      </c>
      <c r="Z21" s="2129"/>
      <c r="AA21" s="2087"/>
      <c r="AB21" s="2088"/>
      <c r="AC21" s="2089" t="str">
        <f>IF('INGRESO DE DATOS'!J332&lt;&gt;0,'INGRESO DE DATOS'!J332,"")</f>
        <v/>
      </c>
      <c r="AD21" s="2090"/>
      <c r="AE21" s="2091" t="str">
        <f>IF('INGRESO DE DATOS'!K332&lt;&gt;"",'INGRESO DE DATOS'!K332,"")</f>
        <v/>
      </c>
      <c r="AF21" s="2091"/>
      <c r="AG21" s="2091"/>
      <c r="AH21" s="2130"/>
      <c r="AI21" s="2130"/>
      <c r="AJ21" s="2130"/>
      <c r="AK21" s="2091" t="str">
        <f>IF(AE21="","",IF(AE21="N.D","N.D",IF(AC21&gt;0,+AE21*(VLOOKUP(AC21,$AT$14:$AU$21,2,0)))-($D$47)))</f>
        <v/>
      </c>
      <c r="AL21" s="2091"/>
      <c r="AM21" s="2091"/>
      <c r="AN21" s="2091"/>
      <c r="AO21" s="2103" t="str">
        <f>IF(AK21="","",AK21)</f>
        <v/>
      </c>
      <c r="AP21" s="2084"/>
      <c r="AQ21" s="2084"/>
      <c r="AR21" s="2104"/>
      <c r="AT21" s="150">
        <v>1.5</v>
      </c>
      <c r="AU21" s="148">
        <v>50</v>
      </c>
    </row>
    <row r="22" spans="2:47" ht="14.1" customHeight="1" thickTop="1" x14ac:dyDescent="0.2">
      <c r="B22" s="142">
        <v>8</v>
      </c>
      <c r="C22" s="2128" t="str">
        <f>IF('INGRESO DE DATOS'!B18&lt;&gt;0,'INGRESO DE DATOS'!B18,"")</f>
        <v/>
      </c>
      <c r="D22" s="2129"/>
      <c r="E22" s="2087"/>
      <c r="F22" s="2088"/>
      <c r="G22" s="2126" t="str">
        <f>IF('INGRESO DE DATOS'!J307&lt;&gt;0,'INGRESO DE DATOS'!J307,"")</f>
        <v/>
      </c>
      <c r="H22" s="2127"/>
      <c r="I22" s="2091" t="str">
        <f>IF('INGRESO DE DATOS'!K307&lt;&gt;"",'INGRESO DE DATOS'!K307,"")</f>
        <v/>
      </c>
      <c r="J22" s="2091"/>
      <c r="K22" s="2091"/>
      <c r="L22" s="2130"/>
      <c r="M22" s="2130"/>
      <c r="N22" s="2130"/>
      <c r="O22" s="2130"/>
      <c r="P22" s="2091" t="str">
        <f t="shared" si="1"/>
        <v/>
      </c>
      <c r="Q22" s="2091"/>
      <c r="R22" s="2091"/>
      <c r="S22" s="2103" t="str">
        <f>IF(P22="","",P22)</f>
        <v/>
      </c>
      <c r="T22" s="2084"/>
      <c r="U22" s="2112"/>
      <c r="V22" s="2104"/>
      <c r="W22" s="2133">
        <v>30</v>
      </c>
      <c r="X22" s="2134"/>
      <c r="Y22" s="2128" t="str">
        <f>IF('INGRESO DE DATOS'!B40&lt;&gt;0,'INGRESO DE DATOS'!B40,"")</f>
        <v/>
      </c>
      <c r="Z22" s="2129"/>
      <c r="AA22" s="2087"/>
      <c r="AB22" s="2088"/>
      <c r="AC22" s="2089" t="str">
        <f>IF('INGRESO DE DATOS'!J333&lt;&gt;0,'INGRESO DE DATOS'!J333,"")</f>
        <v/>
      </c>
      <c r="AD22" s="2090"/>
      <c r="AE22" s="2091" t="str">
        <f>IF('INGRESO DE DATOS'!K333&lt;&gt;"",'INGRESO DE DATOS'!K333,"")</f>
        <v/>
      </c>
      <c r="AF22" s="2091"/>
      <c r="AG22" s="2091"/>
      <c r="AH22" s="2130"/>
      <c r="AI22" s="2130"/>
      <c r="AJ22" s="2130"/>
      <c r="AK22" s="2091" t="str">
        <f>IF(AE22="","",IF(AE22="N.D","N.D",IF(AC22&gt;0,+AE22*(VLOOKUP(AC22,$AT$14:$AU$21,2,0)))-($D$47)))</f>
        <v/>
      </c>
      <c r="AL22" s="2091"/>
      <c r="AM22" s="2091"/>
      <c r="AN22" s="2091"/>
      <c r="AO22" s="2103" t="str">
        <f>IF(AK22="","",AK22)</f>
        <v/>
      </c>
      <c r="AP22" s="2084"/>
      <c r="AQ22" s="2084"/>
      <c r="AR22" s="2104"/>
      <c r="AT22" s="51"/>
      <c r="AU22" s="51"/>
    </row>
    <row r="23" spans="2:47" ht="14.1" customHeight="1" x14ac:dyDescent="0.2">
      <c r="B23" s="142">
        <v>9</v>
      </c>
      <c r="C23" s="2128" t="str">
        <f>IF('INGRESO DE DATOS'!B19&lt;&gt;0,'INGRESO DE DATOS'!B19,"")</f>
        <v/>
      </c>
      <c r="D23" s="2129"/>
      <c r="E23" s="2087"/>
      <c r="F23" s="2088"/>
      <c r="G23" s="2126" t="str">
        <f>IF('INGRESO DE DATOS'!J308&lt;&gt;0,'INGRESO DE DATOS'!J308,"")</f>
        <v/>
      </c>
      <c r="H23" s="2127"/>
      <c r="I23" s="2091" t="str">
        <f>IF('INGRESO DE DATOS'!K308&lt;&gt;"",'INGRESO DE DATOS'!K308,"")</f>
        <v/>
      </c>
      <c r="J23" s="2091"/>
      <c r="K23" s="2091"/>
      <c r="L23" s="2130"/>
      <c r="M23" s="2130"/>
      <c r="N23" s="2130"/>
      <c r="O23" s="2130"/>
      <c r="P23" s="2091" t="str">
        <f t="shared" si="1"/>
        <v/>
      </c>
      <c r="Q23" s="2091"/>
      <c r="R23" s="2091"/>
      <c r="S23" s="2103" t="str">
        <f>IF(P23="","",P23)</f>
        <v/>
      </c>
      <c r="T23" s="2084"/>
      <c r="U23" s="2112"/>
      <c r="V23" s="2104"/>
      <c r="W23" s="2133">
        <v>31</v>
      </c>
      <c r="X23" s="2134"/>
      <c r="Y23" s="2128" t="str">
        <f>IF('INGRESO DE DATOS'!B41&lt;&gt;0,'INGRESO DE DATOS'!B41,"")</f>
        <v/>
      </c>
      <c r="Z23" s="2129"/>
      <c r="AA23" s="2087"/>
      <c r="AB23" s="2088"/>
      <c r="AC23" s="2089" t="str">
        <f>IF('INGRESO DE DATOS'!J334&lt;&gt;0,'INGRESO DE DATOS'!J334,"")</f>
        <v/>
      </c>
      <c r="AD23" s="2090"/>
      <c r="AE23" s="2091" t="str">
        <f>IF('INGRESO DE DATOS'!K334&lt;&gt;"",'INGRESO DE DATOS'!K334,"")</f>
        <v/>
      </c>
      <c r="AF23" s="2091"/>
      <c r="AG23" s="2091"/>
      <c r="AH23" s="2130"/>
      <c r="AI23" s="2130"/>
      <c r="AJ23" s="2130"/>
      <c r="AK23" s="2091" t="str">
        <f>IF(AE23="","",IF(AE23="N.D","N.D",IF(AC23&gt;0,+AE23*(VLOOKUP(AC23,$AT$14:$AU$21,2,0)))-($D$47)))</f>
        <v/>
      </c>
      <c r="AL23" s="2091"/>
      <c r="AM23" s="2091"/>
      <c r="AN23" s="2091"/>
      <c r="AO23" s="2103" t="str">
        <f>IF(AK23="","",AK23)</f>
        <v/>
      </c>
      <c r="AP23" s="2084"/>
      <c r="AQ23" s="2084"/>
      <c r="AR23" s="2104"/>
      <c r="AT23" s="51"/>
      <c r="AU23" s="51"/>
    </row>
    <row r="24" spans="2:47" ht="14.1" customHeight="1" x14ac:dyDescent="0.2">
      <c r="B24" s="142">
        <v>10</v>
      </c>
      <c r="C24" s="2128" t="str">
        <f>IF('INGRESO DE DATOS'!B20&lt;&gt;0,'INGRESO DE DATOS'!B20,"")</f>
        <v/>
      </c>
      <c r="D24" s="2129"/>
      <c r="E24" s="2087"/>
      <c r="F24" s="2088"/>
      <c r="G24" s="2126" t="str">
        <f>IF('INGRESO DE DATOS'!J309&lt;&gt;0,'INGRESO DE DATOS'!J309,"")</f>
        <v/>
      </c>
      <c r="H24" s="2127"/>
      <c r="I24" s="2091" t="str">
        <f>IF('INGRESO DE DATOS'!K309&lt;&gt;"",'INGRESO DE DATOS'!K309,"")</f>
        <v/>
      </c>
      <c r="J24" s="2091"/>
      <c r="K24" s="2091"/>
      <c r="L24" s="2130"/>
      <c r="M24" s="2130"/>
      <c r="N24" s="2130"/>
      <c r="O24" s="2130"/>
      <c r="P24" s="2091" t="str">
        <f t="shared" si="1"/>
        <v/>
      </c>
      <c r="Q24" s="2091"/>
      <c r="R24" s="2091"/>
      <c r="S24" s="2103" t="str">
        <f>IF(P24="","",P24)</f>
        <v/>
      </c>
      <c r="T24" s="2084"/>
      <c r="U24" s="2112"/>
      <c r="V24" s="2104"/>
      <c r="W24" s="2139" t="s">
        <v>262</v>
      </c>
      <c r="X24" s="2140"/>
      <c r="Y24" s="2140"/>
      <c r="Z24" s="2140"/>
      <c r="AA24" s="156"/>
      <c r="AB24" s="156"/>
      <c r="AC24" s="2089"/>
      <c r="AD24" s="2089"/>
      <c r="AE24" s="2137" t="str">
        <f>IF('INGRESO DE DATOS'!K335&lt;&gt;"",'INGRESO DE DATOS'!K335,"")</f>
        <v/>
      </c>
      <c r="AF24" s="2137"/>
      <c r="AG24" s="2137"/>
      <c r="AH24" s="169"/>
      <c r="AI24" s="169"/>
      <c r="AJ24" s="169"/>
      <c r="AK24" s="2137"/>
      <c r="AL24" s="2137"/>
      <c r="AM24" s="2137"/>
      <c r="AN24" s="2137"/>
      <c r="AO24" s="2070"/>
      <c r="AP24" s="2070"/>
      <c r="AQ24" s="2070"/>
      <c r="AR24" s="2224"/>
      <c r="AT24" s="51"/>
      <c r="AU24" s="51"/>
    </row>
    <row r="25" spans="2:47" ht="14.1" customHeight="1" x14ac:dyDescent="0.2">
      <c r="B25" s="142">
        <v>11</v>
      </c>
      <c r="C25" s="2128" t="str">
        <f>IF('INGRESO DE DATOS'!B21&lt;&gt;0,'INGRESO DE DATOS'!B21,"")</f>
        <v/>
      </c>
      <c r="D25" s="2129"/>
      <c r="E25" s="2087"/>
      <c r="F25" s="2088"/>
      <c r="G25" s="2126" t="str">
        <f>IF('INGRESO DE DATOS'!J310&lt;&gt;0,'INGRESO DE DATOS'!J310,"")</f>
        <v/>
      </c>
      <c r="H25" s="2127"/>
      <c r="I25" s="2091" t="str">
        <f>IF('INGRESO DE DATOS'!K310&lt;&gt;"",'INGRESO DE DATOS'!K310,"")</f>
        <v/>
      </c>
      <c r="J25" s="2091"/>
      <c r="K25" s="2091"/>
      <c r="L25" s="2130"/>
      <c r="M25" s="2130"/>
      <c r="N25" s="2130"/>
      <c r="O25" s="2130"/>
      <c r="P25" s="2091" t="str">
        <f t="shared" si="1"/>
        <v/>
      </c>
      <c r="Q25" s="2091"/>
      <c r="R25" s="2091"/>
      <c r="S25" s="2103" t="str">
        <f>IF(P25="","",P25)</f>
        <v/>
      </c>
      <c r="T25" s="2084"/>
      <c r="U25" s="2112"/>
      <c r="V25" s="2104"/>
      <c r="W25" s="2133">
        <v>32</v>
      </c>
      <c r="X25" s="2134"/>
      <c r="Y25" s="2128" t="str">
        <f>IF('INGRESO DE DATOS'!B42&lt;&gt;0,'INGRESO DE DATOS'!B42,"")</f>
        <v/>
      </c>
      <c r="Z25" s="2129"/>
      <c r="AA25" s="2087"/>
      <c r="AB25" s="2088"/>
      <c r="AC25" s="2089" t="str">
        <f>IF('INGRESO DE DATOS'!J336&lt;&gt;0,'INGRESO DE DATOS'!J336,"")</f>
        <v/>
      </c>
      <c r="AD25" s="2090"/>
      <c r="AE25" s="2091" t="str">
        <f>IF('INGRESO DE DATOS'!K336&lt;&gt;"",'INGRESO DE DATOS'!K336,"")</f>
        <v/>
      </c>
      <c r="AF25" s="2091"/>
      <c r="AG25" s="2091"/>
      <c r="AH25" s="2130"/>
      <c r="AI25" s="2130"/>
      <c r="AJ25" s="2130"/>
      <c r="AK25" s="2091" t="str">
        <f>IF(AE25="","",IF(AE25="N.D","N.D",IF(AC25&gt;0,+AE25*(VLOOKUP(AC25,$AT$14:$AU$21,2,0)))-($D$47)))</f>
        <v/>
      </c>
      <c r="AL25" s="2091"/>
      <c r="AM25" s="2091"/>
      <c r="AN25" s="2091"/>
      <c r="AO25" s="2103" t="str">
        <f>IF(AK25="","",AK25)</f>
        <v/>
      </c>
      <c r="AP25" s="2084"/>
      <c r="AQ25" s="2084"/>
      <c r="AR25" s="2104"/>
      <c r="AT25" s="51"/>
      <c r="AU25" s="51"/>
    </row>
    <row r="26" spans="2:47" ht="14.1" customHeight="1" x14ac:dyDescent="0.2">
      <c r="B26" s="2141" t="s">
        <v>263</v>
      </c>
      <c r="C26" s="2142"/>
      <c r="D26" s="2142"/>
      <c r="E26" s="2142"/>
      <c r="F26" s="2142"/>
      <c r="G26" s="2138"/>
      <c r="H26" s="2138"/>
      <c r="I26" s="2137" t="str">
        <f>IF('INGRESO DE DATOS'!K311&lt;&gt;"",'INGRESO DE DATOS'!K311,"")</f>
        <v/>
      </c>
      <c r="J26" s="2137"/>
      <c r="K26" s="2137"/>
      <c r="L26" s="169"/>
      <c r="M26" s="169"/>
      <c r="N26" s="127"/>
      <c r="O26" s="127"/>
      <c r="P26" s="2227"/>
      <c r="Q26" s="2227"/>
      <c r="R26" s="2227"/>
      <c r="S26" s="2225"/>
      <c r="T26" s="2225"/>
      <c r="U26" s="2225"/>
      <c r="V26" s="2226"/>
      <c r="W26" s="2133">
        <v>33</v>
      </c>
      <c r="X26" s="2134"/>
      <c r="Y26" s="2128" t="str">
        <f>IF('INGRESO DE DATOS'!B43&lt;&gt;0,'INGRESO DE DATOS'!B43,"")</f>
        <v/>
      </c>
      <c r="Z26" s="2129"/>
      <c r="AA26" s="2087"/>
      <c r="AB26" s="2088"/>
      <c r="AC26" s="2089" t="str">
        <f>IF('INGRESO DE DATOS'!J337&lt;&gt;0,'INGRESO DE DATOS'!J337,"")</f>
        <v/>
      </c>
      <c r="AD26" s="2090"/>
      <c r="AE26" s="2091" t="str">
        <f>IF('INGRESO DE DATOS'!K337&lt;&gt;"",'INGRESO DE DATOS'!K337,"")</f>
        <v/>
      </c>
      <c r="AF26" s="2091"/>
      <c r="AG26" s="2091"/>
      <c r="AH26" s="2130"/>
      <c r="AI26" s="2130"/>
      <c r="AJ26" s="2130"/>
      <c r="AK26" s="2091" t="str">
        <f>IF(AE26="","",IF(AE26="N.D","N.D",IF(AC26&gt;0,+AE26*(VLOOKUP(AC26,$AT$14:$AU$21,2,0)))-($D$47)))</f>
        <v/>
      </c>
      <c r="AL26" s="2091"/>
      <c r="AM26" s="2091"/>
      <c r="AN26" s="2091"/>
      <c r="AO26" s="2103" t="str">
        <f>IF(AK26="","",AK26)</f>
        <v/>
      </c>
      <c r="AP26" s="2084"/>
      <c r="AQ26" s="2084"/>
      <c r="AR26" s="2104"/>
      <c r="AT26" s="51"/>
      <c r="AU26" s="51"/>
    </row>
    <row r="27" spans="2:47" ht="14.1" customHeight="1" x14ac:dyDescent="0.2">
      <c r="B27" s="142">
        <v>12</v>
      </c>
      <c r="C27" s="2128" t="str">
        <f>IF('INGRESO DE DATOS'!B22&lt;&gt;0,'INGRESO DE DATOS'!B22,"")</f>
        <v/>
      </c>
      <c r="D27" s="2129"/>
      <c r="E27" s="2087"/>
      <c r="F27" s="2088"/>
      <c r="G27" s="2126" t="str">
        <f>IF('INGRESO DE DATOS'!J312&lt;&gt;0,'INGRESO DE DATOS'!J312,"")</f>
        <v/>
      </c>
      <c r="H27" s="2127"/>
      <c r="I27" s="2091" t="str">
        <f>IF('INGRESO DE DATOS'!K312&lt;&gt;"",'INGRESO DE DATOS'!K312,"")</f>
        <v/>
      </c>
      <c r="J27" s="2091"/>
      <c r="K27" s="2091"/>
      <c r="L27" s="2130"/>
      <c r="M27" s="2130"/>
      <c r="N27" s="2130"/>
      <c r="O27" s="2130"/>
      <c r="P27" s="2091" t="str">
        <f t="shared" si="1"/>
        <v/>
      </c>
      <c r="Q27" s="2091"/>
      <c r="R27" s="2091"/>
      <c r="S27" s="2103" t="str">
        <f>IF(P27="","",P27)</f>
        <v/>
      </c>
      <c r="T27" s="2084"/>
      <c r="U27" s="2112"/>
      <c r="V27" s="2104"/>
      <c r="W27" s="2133">
        <v>34</v>
      </c>
      <c r="X27" s="2134"/>
      <c r="Y27" s="2128" t="str">
        <f>IF('INGRESO DE DATOS'!B44&lt;&gt;0,'INGRESO DE DATOS'!B44,"")</f>
        <v/>
      </c>
      <c r="Z27" s="2129"/>
      <c r="AA27" s="2087"/>
      <c r="AB27" s="2088"/>
      <c r="AC27" s="2089" t="str">
        <f>IF('INGRESO DE DATOS'!J338&lt;&gt;0,'INGRESO DE DATOS'!J338,"")</f>
        <v/>
      </c>
      <c r="AD27" s="2090"/>
      <c r="AE27" s="2091" t="str">
        <f>IF('INGRESO DE DATOS'!K338&lt;&gt;"",'INGRESO DE DATOS'!K338,"")</f>
        <v/>
      </c>
      <c r="AF27" s="2091"/>
      <c r="AG27" s="2091"/>
      <c r="AH27" s="2130"/>
      <c r="AI27" s="2130"/>
      <c r="AJ27" s="2130"/>
      <c r="AK27" s="2091" t="str">
        <f>IF(AE27="","",IF(AE27="N.D","N.D",IF(AC27&gt;0,+AE27*(VLOOKUP(AC27,$AT$14:$AU$21,2,0)))-($D$47)))</f>
        <v/>
      </c>
      <c r="AL27" s="2091"/>
      <c r="AM27" s="2091"/>
      <c r="AN27" s="2091"/>
      <c r="AO27" s="2103" t="str">
        <f>IF(AK27="","",AK27)</f>
        <v/>
      </c>
      <c r="AP27" s="2084"/>
      <c r="AQ27" s="2084"/>
      <c r="AR27" s="2104"/>
      <c r="AT27" s="51"/>
      <c r="AU27" s="51"/>
    </row>
    <row r="28" spans="2:47" ht="14.1" customHeight="1" x14ac:dyDescent="0.2">
      <c r="B28" s="142">
        <v>13</v>
      </c>
      <c r="C28" s="2128" t="str">
        <f>IF('INGRESO DE DATOS'!B23&lt;&gt;0,'INGRESO DE DATOS'!B23,"")</f>
        <v/>
      </c>
      <c r="D28" s="2129"/>
      <c r="E28" s="2087"/>
      <c r="F28" s="2088"/>
      <c r="G28" s="2126" t="str">
        <f>IF('INGRESO DE DATOS'!J313&lt;&gt;0,'INGRESO DE DATOS'!J313,"")</f>
        <v/>
      </c>
      <c r="H28" s="2127"/>
      <c r="I28" s="2091" t="str">
        <f>IF('INGRESO DE DATOS'!K313&lt;&gt;"",'INGRESO DE DATOS'!K313,"")</f>
        <v/>
      </c>
      <c r="J28" s="2091"/>
      <c r="K28" s="2091"/>
      <c r="L28" s="2130"/>
      <c r="M28" s="2130"/>
      <c r="N28" s="2130"/>
      <c r="O28" s="2130"/>
      <c r="P28" s="2091" t="str">
        <f t="shared" si="1"/>
        <v/>
      </c>
      <c r="Q28" s="2091"/>
      <c r="R28" s="2091"/>
      <c r="S28" s="2103" t="str">
        <f>IF(P28="","",P28)</f>
        <v/>
      </c>
      <c r="T28" s="2084"/>
      <c r="U28" s="2112"/>
      <c r="V28" s="2104"/>
      <c r="W28" s="2133">
        <v>35</v>
      </c>
      <c r="X28" s="2134"/>
      <c r="Y28" s="2128" t="str">
        <f>IF('INGRESO DE DATOS'!B45&lt;&gt;0,'INGRESO DE DATOS'!B45,"")</f>
        <v/>
      </c>
      <c r="Z28" s="2129"/>
      <c r="AA28" s="2087"/>
      <c r="AB28" s="2088"/>
      <c r="AC28" s="2089" t="str">
        <f>IF('INGRESO DE DATOS'!J339&lt;&gt;0,'INGRESO DE DATOS'!J339,"")</f>
        <v/>
      </c>
      <c r="AD28" s="2090"/>
      <c r="AE28" s="2091" t="str">
        <f>IF('INGRESO DE DATOS'!K339&lt;&gt;"",'INGRESO DE DATOS'!K339,"")</f>
        <v/>
      </c>
      <c r="AF28" s="2091"/>
      <c r="AG28" s="2091"/>
      <c r="AH28" s="2130"/>
      <c r="AI28" s="2130"/>
      <c r="AJ28" s="2130"/>
      <c r="AK28" s="2091" t="str">
        <f>IF(AE28="","",IF(AE28="N.D","N.D",IF(AC28&gt;0,+AE28*(VLOOKUP(AC28,$AT$14:$AU$21,2,0)))-($D$47)))</f>
        <v/>
      </c>
      <c r="AL28" s="2091"/>
      <c r="AM28" s="2091"/>
      <c r="AN28" s="2091"/>
      <c r="AO28" s="2103" t="str">
        <f>IF(AK28="","",AK28)</f>
        <v/>
      </c>
      <c r="AP28" s="2084"/>
      <c r="AQ28" s="2084"/>
      <c r="AR28" s="2104"/>
      <c r="AT28" s="51"/>
      <c r="AU28" s="51"/>
    </row>
    <row r="29" spans="2:47" ht="14.1" customHeight="1" x14ac:dyDescent="0.2">
      <c r="B29" s="142">
        <v>14</v>
      </c>
      <c r="C29" s="2128" t="str">
        <f>IF('INGRESO DE DATOS'!B24&lt;&gt;0,'INGRESO DE DATOS'!B24,"")</f>
        <v/>
      </c>
      <c r="D29" s="2129"/>
      <c r="E29" s="2087"/>
      <c r="F29" s="2088"/>
      <c r="G29" s="2126" t="str">
        <f>IF('INGRESO DE DATOS'!J314&lt;&gt;0,'INGRESO DE DATOS'!J314,"")</f>
        <v/>
      </c>
      <c r="H29" s="2127"/>
      <c r="I29" s="2091" t="str">
        <f>IF('INGRESO DE DATOS'!K314&lt;&gt;"",'INGRESO DE DATOS'!K314,"")</f>
        <v/>
      </c>
      <c r="J29" s="2091"/>
      <c r="K29" s="2091"/>
      <c r="L29" s="2130"/>
      <c r="M29" s="2130"/>
      <c r="N29" s="2130"/>
      <c r="O29" s="2130"/>
      <c r="P29" s="2091" t="str">
        <f t="shared" si="1"/>
        <v/>
      </c>
      <c r="Q29" s="2091"/>
      <c r="R29" s="2091"/>
      <c r="S29" s="2103" t="str">
        <f>IF(P29="","",P29)</f>
        <v/>
      </c>
      <c r="T29" s="2084"/>
      <c r="U29" s="2112"/>
      <c r="V29" s="2104"/>
      <c r="W29" s="2133">
        <v>36</v>
      </c>
      <c r="X29" s="2134"/>
      <c r="Y29" s="2128" t="str">
        <f>IF('INGRESO DE DATOS'!B46&lt;&gt;0,'INGRESO DE DATOS'!B46,"")</f>
        <v/>
      </c>
      <c r="Z29" s="2129"/>
      <c r="AA29" s="2087"/>
      <c r="AB29" s="2088"/>
      <c r="AC29" s="2089" t="str">
        <f>IF('INGRESO DE DATOS'!J340&lt;&gt;0,'INGRESO DE DATOS'!J340,"")</f>
        <v/>
      </c>
      <c r="AD29" s="2090"/>
      <c r="AE29" s="2091" t="str">
        <f>IF('INGRESO DE DATOS'!K340&lt;&gt;"",'INGRESO DE DATOS'!K340,"")</f>
        <v/>
      </c>
      <c r="AF29" s="2091"/>
      <c r="AG29" s="2091"/>
      <c r="AH29" s="2130"/>
      <c r="AI29" s="2130"/>
      <c r="AJ29" s="2130"/>
      <c r="AK29" s="2091" t="str">
        <f>IF(AE29="","",IF(AE29="N.D","N.D",IF(AC29&gt;0,+AE29*(VLOOKUP(AC29,$AT$14:$AU$21,2,0)))-($D$47)))</f>
        <v/>
      </c>
      <c r="AL29" s="2091"/>
      <c r="AM29" s="2091"/>
      <c r="AN29" s="2091"/>
      <c r="AO29" s="2103" t="str">
        <f>IF(AK29="","",AK29)</f>
        <v/>
      </c>
      <c r="AP29" s="2084"/>
      <c r="AQ29" s="2084"/>
      <c r="AR29" s="2104"/>
      <c r="AT29" s="51"/>
      <c r="AU29" s="51"/>
    </row>
    <row r="30" spans="2:47" ht="14.1" customHeight="1" x14ac:dyDescent="0.2">
      <c r="B30" s="142">
        <v>15</v>
      </c>
      <c r="C30" s="2128" t="str">
        <f>IF('INGRESO DE DATOS'!B25&lt;&gt;0,'INGRESO DE DATOS'!B25,"")</f>
        <v/>
      </c>
      <c r="D30" s="2129"/>
      <c r="E30" s="2087"/>
      <c r="F30" s="2088"/>
      <c r="G30" s="2126" t="str">
        <f>IF('INGRESO DE DATOS'!J315&lt;&gt;0,'INGRESO DE DATOS'!J315,"")</f>
        <v/>
      </c>
      <c r="H30" s="2127"/>
      <c r="I30" s="2091" t="str">
        <f>IF('INGRESO DE DATOS'!K315&lt;&gt;"",'INGRESO DE DATOS'!K315,"")</f>
        <v/>
      </c>
      <c r="J30" s="2091"/>
      <c r="K30" s="2091"/>
      <c r="L30" s="2130"/>
      <c r="M30" s="2130"/>
      <c r="N30" s="2130"/>
      <c r="O30" s="2130"/>
      <c r="P30" s="2091" t="str">
        <f t="shared" si="1"/>
        <v/>
      </c>
      <c r="Q30" s="2091"/>
      <c r="R30" s="2091"/>
      <c r="S30" s="2103" t="str">
        <f>IF(P30="","",P30)</f>
        <v/>
      </c>
      <c r="T30" s="2084"/>
      <c r="U30" s="2112"/>
      <c r="V30" s="2104"/>
      <c r="W30" s="2139" t="s">
        <v>262</v>
      </c>
      <c r="X30" s="2140"/>
      <c r="Y30" s="2140"/>
      <c r="Z30" s="2140"/>
      <c r="AA30" s="170"/>
      <c r="AB30" s="170"/>
      <c r="AC30" s="2089"/>
      <c r="AD30" s="2089"/>
      <c r="AE30" s="2137" t="str">
        <f>IF('INGRESO DE DATOS'!K341&lt;&gt;"",'INGRESO DE DATOS'!K341,"")</f>
        <v/>
      </c>
      <c r="AF30" s="2137"/>
      <c r="AG30" s="2137"/>
      <c r="AH30" s="169"/>
      <c r="AI30" s="169"/>
      <c r="AJ30" s="169"/>
      <c r="AK30" s="2137"/>
      <c r="AL30" s="2137"/>
      <c r="AM30" s="2137"/>
      <c r="AN30" s="2137"/>
      <c r="AO30" s="2070"/>
      <c r="AP30" s="2070"/>
      <c r="AQ30" s="2070"/>
      <c r="AR30" s="2224"/>
      <c r="AT30" s="51"/>
      <c r="AU30" s="51"/>
    </row>
    <row r="31" spans="2:47" ht="14.1" customHeight="1" x14ac:dyDescent="0.2">
      <c r="B31" s="142">
        <v>16</v>
      </c>
      <c r="C31" s="2128" t="str">
        <f>IF('INGRESO DE DATOS'!B26&lt;&gt;0,'INGRESO DE DATOS'!B26,"")</f>
        <v/>
      </c>
      <c r="D31" s="2129"/>
      <c r="E31" s="2087"/>
      <c r="F31" s="2088"/>
      <c r="G31" s="2126" t="str">
        <f>IF('INGRESO DE DATOS'!J316&lt;&gt;0,'INGRESO DE DATOS'!J316,"")</f>
        <v/>
      </c>
      <c r="H31" s="2127"/>
      <c r="I31" s="2091" t="str">
        <f>IF('INGRESO DE DATOS'!K316&lt;&gt;"",'INGRESO DE DATOS'!K316,"")</f>
        <v/>
      </c>
      <c r="J31" s="2091"/>
      <c r="K31" s="2091"/>
      <c r="L31" s="2130"/>
      <c r="M31" s="2130"/>
      <c r="N31" s="2130"/>
      <c r="O31" s="2130"/>
      <c r="P31" s="2091" t="str">
        <f t="shared" si="1"/>
        <v/>
      </c>
      <c r="Q31" s="2091"/>
      <c r="R31" s="2091"/>
      <c r="S31" s="2103" t="str">
        <f>IF(P31="","",P31)</f>
        <v/>
      </c>
      <c r="T31" s="2084"/>
      <c r="U31" s="2112"/>
      <c r="V31" s="2104"/>
      <c r="W31" s="2133">
        <v>37</v>
      </c>
      <c r="X31" s="2134"/>
      <c r="Y31" s="2128" t="str">
        <f>IF('INGRESO DE DATOS'!B47&lt;&gt;0,'INGRESO DE DATOS'!B47,"")</f>
        <v/>
      </c>
      <c r="Z31" s="2129"/>
      <c r="AA31" s="2087"/>
      <c r="AB31" s="2088"/>
      <c r="AC31" s="2089" t="str">
        <f>IF('INGRESO DE DATOS'!J342&lt;&gt;0,'INGRESO DE DATOS'!J342,"")</f>
        <v/>
      </c>
      <c r="AD31" s="2090"/>
      <c r="AE31" s="2091" t="str">
        <f>IF('INGRESO DE DATOS'!K342&lt;&gt;"",'INGRESO DE DATOS'!K342,"")</f>
        <v/>
      </c>
      <c r="AF31" s="2091"/>
      <c r="AG31" s="2091"/>
      <c r="AH31" s="2130"/>
      <c r="AI31" s="2130"/>
      <c r="AJ31" s="2130"/>
      <c r="AK31" s="2091" t="str">
        <f>IF(AE31="","",IF(AE31="N.D","N.D",IF(AC31&gt;0,+AE31*(VLOOKUP(AC31,$AT$14:$AU$21,2,0)))-($D$47)))</f>
        <v/>
      </c>
      <c r="AL31" s="2091"/>
      <c r="AM31" s="2091"/>
      <c r="AN31" s="2091"/>
      <c r="AO31" s="2103" t="str">
        <f>IF(AK31="","",AK31)</f>
        <v/>
      </c>
      <c r="AP31" s="2084"/>
      <c r="AQ31" s="2084"/>
      <c r="AR31" s="2104"/>
      <c r="AT31" s="51"/>
      <c r="AU31" s="51"/>
    </row>
    <row r="32" spans="2:47" ht="14.1" customHeight="1" x14ac:dyDescent="0.2">
      <c r="B32" s="2141" t="s">
        <v>263</v>
      </c>
      <c r="C32" s="2142"/>
      <c r="D32" s="2142"/>
      <c r="E32" s="2142"/>
      <c r="F32" s="2142"/>
      <c r="G32" s="2138"/>
      <c r="H32" s="2138"/>
      <c r="I32" s="2137" t="str">
        <f>IF('INGRESO DE DATOS'!K317&lt;&gt;"",'INGRESO DE DATOS'!K317,"")</f>
        <v/>
      </c>
      <c r="J32" s="2137"/>
      <c r="K32" s="2137"/>
      <c r="L32" s="169"/>
      <c r="M32" s="169"/>
      <c r="N32" s="127"/>
      <c r="O32" s="127"/>
      <c r="P32" s="2227"/>
      <c r="Q32" s="2227"/>
      <c r="R32" s="2227"/>
      <c r="S32" s="2225"/>
      <c r="T32" s="2225"/>
      <c r="U32" s="2225"/>
      <c r="V32" s="2226"/>
      <c r="W32" s="2133">
        <v>38</v>
      </c>
      <c r="X32" s="2134"/>
      <c r="Y32" s="2128" t="str">
        <f>IF('INGRESO DE DATOS'!B48&lt;&gt;0,'INGRESO DE DATOS'!B48,"")</f>
        <v/>
      </c>
      <c r="Z32" s="2129"/>
      <c r="AA32" s="2087"/>
      <c r="AB32" s="2088"/>
      <c r="AC32" s="2089" t="str">
        <f>IF('INGRESO DE DATOS'!J343&lt;&gt;0,'INGRESO DE DATOS'!J343,"")</f>
        <v/>
      </c>
      <c r="AD32" s="2090"/>
      <c r="AE32" s="2091" t="str">
        <f>IF('INGRESO DE DATOS'!K343&lt;&gt;"",'INGRESO DE DATOS'!K343,"")</f>
        <v/>
      </c>
      <c r="AF32" s="2091"/>
      <c r="AG32" s="2091"/>
      <c r="AH32" s="2130"/>
      <c r="AI32" s="2130"/>
      <c r="AJ32" s="2130"/>
      <c r="AK32" s="2091" t="str">
        <f>IF(AE32="","",IF(AE32="N.D","N.D",IF(AC32&gt;0,+AE32*(VLOOKUP(AC32,$AT$14:$AU$21,2,0)))-($D$47)))</f>
        <v/>
      </c>
      <c r="AL32" s="2091"/>
      <c r="AM32" s="2091"/>
      <c r="AN32" s="2091"/>
      <c r="AO32" s="2103" t="str">
        <f>IF(AK32="","",AK32)</f>
        <v/>
      </c>
      <c r="AP32" s="2084"/>
      <c r="AQ32" s="2084"/>
      <c r="AR32" s="2104"/>
      <c r="AT32" s="51"/>
      <c r="AU32" s="51"/>
    </row>
    <row r="33" spans="2:47" ht="14.1" customHeight="1" x14ac:dyDescent="0.2">
      <c r="B33" s="142">
        <v>17</v>
      </c>
      <c r="C33" s="2128" t="str">
        <f>IF('INGRESO DE DATOS'!B27&lt;&gt;0,'INGRESO DE DATOS'!B27,"")</f>
        <v/>
      </c>
      <c r="D33" s="2129"/>
      <c r="E33" s="2087"/>
      <c r="F33" s="2088"/>
      <c r="G33" s="2126" t="str">
        <f>IF('INGRESO DE DATOS'!J318&lt;&gt;0,'INGRESO DE DATOS'!J318,"")</f>
        <v/>
      </c>
      <c r="H33" s="2127"/>
      <c r="I33" s="2091" t="str">
        <f>IF('INGRESO DE DATOS'!K318&lt;&gt;"",'INGRESO DE DATOS'!K318,"")</f>
        <v/>
      </c>
      <c r="J33" s="2091"/>
      <c r="K33" s="2091"/>
      <c r="L33" s="2130"/>
      <c r="M33" s="2130"/>
      <c r="N33" s="2130"/>
      <c r="O33" s="2130"/>
      <c r="P33" s="2091" t="str">
        <f t="shared" si="1"/>
        <v/>
      </c>
      <c r="Q33" s="2091"/>
      <c r="R33" s="2091"/>
      <c r="S33" s="2103" t="str">
        <f>IF(P33="","",P33)</f>
        <v/>
      </c>
      <c r="T33" s="2084"/>
      <c r="U33" s="2112"/>
      <c r="V33" s="2104"/>
      <c r="W33" s="2133">
        <v>39</v>
      </c>
      <c r="X33" s="2134"/>
      <c r="Y33" s="2128" t="str">
        <f>IF('INGRESO DE DATOS'!B49&lt;&gt;0,'INGRESO DE DATOS'!B49,"")</f>
        <v/>
      </c>
      <c r="Z33" s="2129"/>
      <c r="AA33" s="2087"/>
      <c r="AB33" s="2088"/>
      <c r="AC33" s="2089" t="str">
        <f>IF('INGRESO DE DATOS'!J344&lt;&gt;0,'INGRESO DE DATOS'!J344,"")</f>
        <v/>
      </c>
      <c r="AD33" s="2090"/>
      <c r="AE33" s="2091" t="str">
        <f>IF('INGRESO DE DATOS'!K344&lt;&gt;"",'INGRESO DE DATOS'!K344,"")</f>
        <v/>
      </c>
      <c r="AF33" s="2091"/>
      <c r="AG33" s="2091"/>
      <c r="AH33" s="2130"/>
      <c r="AI33" s="2130"/>
      <c r="AJ33" s="2130"/>
      <c r="AK33" s="2091" t="str">
        <f>IF(AE33="","",IF(AE33="N.D","N.D",IF(AC33&gt;0,+AE33*(VLOOKUP(AC33,$AT$14:$AU$21,2,0)))-($D$47)))</f>
        <v/>
      </c>
      <c r="AL33" s="2091"/>
      <c r="AM33" s="2091"/>
      <c r="AN33" s="2091"/>
      <c r="AO33" s="2103" t="str">
        <f>IF(AK33="","",AK33)</f>
        <v/>
      </c>
      <c r="AP33" s="2084"/>
      <c r="AQ33" s="2084"/>
      <c r="AR33" s="2104"/>
      <c r="AT33" s="51"/>
      <c r="AU33" s="51"/>
    </row>
    <row r="34" spans="2:47" ht="14.1" customHeight="1" x14ac:dyDescent="0.2">
      <c r="B34" s="142">
        <v>18</v>
      </c>
      <c r="C34" s="2128" t="str">
        <f>IF('INGRESO DE DATOS'!B28&lt;&gt;0,'INGRESO DE DATOS'!B28,"")</f>
        <v/>
      </c>
      <c r="D34" s="2129"/>
      <c r="E34" s="2087"/>
      <c r="F34" s="2088"/>
      <c r="G34" s="2126" t="str">
        <f>IF('INGRESO DE DATOS'!J319&lt;&gt;0,'INGRESO DE DATOS'!J319,"")</f>
        <v/>
      </c>
      <c r="H34" s="2127"/>
      <c r="I34" s="2091" t="str">
        <f>IF('INGRESO DE DATOS'!K319&lt;&gt;"",'INGRESO DE DATOS'!K319,"")</f>
        <v/>
      </c>
      <c r="J34" s="2091"/>
      <c r="K34" s="2091"/>
      <c r="L34" s="2130"/>
      <c r="M34" s="2130"/>
      <c r="N34" s="2130"/>
      <c r="O34" s="2130"/>
      <c r="P34" s="2091" t="str">
        <f t="shared" si="1"/>
        <v/>
      </c>
      <c r="Q34" s="2091"/>
      <c r="R34" s="2091"/>
      <c r="S34" s="2103" t="str">
        <f>IF(P34="","",P34)</f>
        <v/>
      </c>
      <c r="T34" s="2084"/>
      <c r="U34" s="2112"/>
      <c r="V34" s="2104"/>
      <c r="W34" s="2133">
        <v>40</v>
      </c>
      <c r="X34" s="2134"/>
      <c r="Y34" s="2128" t="str">
        <f>IF('INGRESO DE DATOS'!B50&lt;&gt;0,'INGRESO DE DATOS'!B50,"")</f>
        <v/>
      </c>
      <c r="Z34" s="2129"/>
      <c r="AA34" s="2087"/>
      <c r="AB34" s="2088"/>
      <c r="AC34" s="2089" t="str">
        <f>IF('INGRESO DE DATOS'!J345&lt;&gt;0,'INGRESO DE DATOS'!J345,"")</f>
        <v/>
      </c>
      <c r="AD34" s="2090"/>
      <c r="AE34" s="2091" t="str">
        <f>IF('INGRESO DE DATOS'!K345&lt;&gt;"",'INGRESO DE DATOS'!K345,"")</f>
        <v/>
      </c>
      <c r="AF34" s="2091"/>
      <c r="AG34" s="2091"/>
      <c r="AH34" s="2130"/>
      <c r="AI34" s="2130"/>
      <c r="AJ34" s="2130"/>
      <c r="AK34" s="2091" t="str">
        <f>IF(AE34="","",IF(AE34="N.D","N.D",IF(AC34&gt;0,+AE34*(VLOOKUP(AC34,$AT$14:$AU$21,2,0)))-($D$47)))</f>
        <v/>
      </c>
      <c r="AL34" s="2091"/>
      <c r="AM34" s="2091"/>
      <c r="AN34" s="2091"/>
      <c r="AO34" s="2103" t="str">
        <f>IF(AK34="","",AK34)</f>
        <v/>
      </c>
      <c r="AP34" s="2084"/>
      <c r="AQ34" s="2084"/>
      <c r="AR34" s="2104"/>
      <c r="AT34" s="51"/>
      <c r="AU34" s="51"/>
    </row>
    <row r="35" spans="2:47" ht="14.1" customHeight="1" x14ac:dyDescent="0.2">
      <c r="B35" s="142">
        <v>19</v>
      </c>
      <c r="C35" s="2128" t="str">
        <f>IF('INGRESO DE DATOS'!B29&lt;&gt;0,'INGRESO DE DATOS'!B29,"")</f>
        <v/>
      </c>
      <c r="D35" s="2129"/>
      <c r="E35" s="2087"/>
      <c r="F35" s="2088"/>
      <c r="G35" s="2126" t="str">
        <f>IF('INGRESO DE DATOS'!J320&lt;&gt;0,'INGRESO DE DATOS'!J320,"")</f>
        <v/>
      </c>
      <c r="H35" s="2127"/>
      <c r="I35" s="2091" t="str">
        <f>IF('INGRESO DE DATOS'!K320&lt;&gt;"",'INGRESO DE DATOS'!K320,"")</f>
        <v/>
      </c>
      <c r="J35" s="2091"/>
      <c r="K35" s="2091"/>
      <c r="L35" s="2130"/>
      <c r="M35" s="2130"/>
      <c r="N35" s="2130"/>
      <c r="O35" s="2130"/>
      <c r="P35" s="2091" t="str">
        <f t="shared" si="1"/>
        <v/>
      </c>
      <c r="Q35" s="2091"/>
      <c r="R35" s="2091"/>
      <c r="S35" s="2103" t="str">
        <f>IF(P35="","",P35)</f>
        <v/>
      </c>
      <c r="T35" s="2084"/>
      <c r="U35" s="2112"/>
      <c r="V35" s="2104"/>
      <c r="W35" s="2133">
        <v>41</v>
      </c>
      <c r="X35" s="2134"/>
      <c r="Y35" s="2128" t="str">
        <f>IF('INGRESO DE DATOS'!B51&lt;&gt;0,'INGRESO DE DATOS'!B51,"")</f>
        <v/>
      </c>
      <c r="Z35" s="2129"/>
      <c r="AA35" s="2087"/>
      <c r="AB35" s="2088"/>
      <c r="AC35" s="2089" t="str">
        <f>IF('INGRESO DE DATOS'!J346&lt;&gt;0,'INGRESO DE DATOS'!J346,"")</f>
        <v/>
      </c>
      <c r="AD35" s="2090"/>
      <c r="AE35" s="2091" t="str">
        <f>IF('INGRESO DE DATOS'!K346&lt;&gt;"",'INGRESO DE DATOS'!K346,"")</f>
        <v/>
      </c>
      <c r="AF35" s="2091"/>
      <c r="AG35" s="2091"/>
      <c r="AH35" s="2130"/>
      <c r="AI35" s="2130"/>
      <c r="AJ35" s="2130"/>
      <c r="AK35" s="2091" t="str">
        <f>IF(AE35="","",IF(AE35="N.D","N.D",IF(AC35&gt;0,+AE35*(VLOOKUP(AC35,$AT$14:$AU$21,2,0)))-($D$47)))</f>
        <v/>
      </c>
      <c r="AL35" s="2091"/>
      <c r="AM35" s="2091"/>
      <c r="AN35" s="2091"/>
      <c r="AO35" s="2103" t="str">
        <f>IF(AK35="","",AK35)</f>
        <v/>
      </c>
      <c r="AP35" s="2084"/>
      <c r="AQ35" s="2084"/>
      <c r="AR35" s="2104"/>
      <c r="AT35" s="51"/>
      <c r="AU35" s="51"/>
    </row>
    <row r="36" spans="2:47" ht="14.1" customHeight="1" x14ac:dyDescent="0.2">
      <c r="B36" s="142">
        <v>20</v>
      </c>
      <c r="C36" s="2128" t="str">
        <f>IF('INGRESO DE DATOS'!B30&lt;&gt;0,'INGRESO DE DATOS'!B30,"")</f>
        <v/>
      </c>
      <c r="D36" s="2129"/>
      <c r="E36" s="2087"/>
      <c r="F36" s="2088"/>
      <c r="G36" s="2126" t="str">
        <f>IF('INGRESO DE DATOS'!J321&lt;&gt;0,'INGRESO DE DATOS'!J321,"")</f>
        <v/>
      </c>
      <c r="H36" s="2127"/>
      <c r="I36" s="2091" t="str">
        <f>IF('INGRESO DE DATOS'!K321&lt;&gt;"",'INGRESO DE DATOS'!K321,"")</f>
        <v/>
      </c>
      <c r="J36" s="2091"/>
      <c r="K36" s="2091"/>
      <c r="L36" s="2130"/>
      <c r="M36" s="2130"/>
      <c r="N36" s="2130"/>
      <c r="O36" s="2130"/>
      <c r="P36" s="2091" t="str">
        <f t="shared" si="1"/>
        <v/>
      </c>
      <c r="Q36" s="2091"/>
      <c r="R36" s="2091"/>
      <c r="S36" s="2103" t="str">
        <f>IF(P36="","",P36)</f>
        <v/>
      </c>
      <c r="T36" s="2084"/>
      <c r="U36" s="2112"/>
      <c r="V36" s="2104"/>
      <c r="W36" s="2139" t="s">
        <v>262</v>
      </c>
      <c r="X36" s="2140"/>
      <c r="Y36" s="2140"/>
      <c r="Z36" s="2140"/>
      <c r="AA36" s="156"/>
      <c r="AB36" s="156"/>
      <c r="AC36" s="2089"/>
      <c r="AD36" s="2089"/>
      <c r="AE36" s="2137" t="str">
        <f>IF('INGRESO DE DATOS'!K347&lt;&gt;"",'INGRESO DE DATOS'!K347,"")</f>
        <v/>
      </c>
      <c r="AF36" s="2137"/>
      <c r="AG36" s="2137"/>
      <c r="AH36" s="169"/>
      <c r="AI36" s="169"/>
      <c r="AJ36" s="169"/>
      <c r="AK36" s="2137"/>
      <c r="AL36" s="2137"/>
      <c r="AM36" s="2137"/>
      <c r="AN36" s="2137"/>
      <c r="AO36" s="2070"/>
      <c r="AP36" s="2070"/>
      <c r="AQ36" s="2070"/>
      <c r="AR36" s="2224"/>
      <c r="AT36" s="51"/>
      <c r="AU36" s="51"/>
    </row>
    <row r="37" spans="2:47" ht="14.1" customHeight="1" x14ac:dyDescent="0.2">
      <c r="B37" s="142">
        <v>21</v>
      </c>
      <c r="C37" s="2128" t="str">
        <f>IF('INGRESO DE DATOS'!B31&lt;&gt;0,'INGRESO DE DATOS'!B31,"")</f>
        <v/>
      </c>
      <c r="D37" s="2129"/>
      <c r="E37" s="2087"/>
      <c r="F37" s="2088"/>
      <c r="G37" s="2126" t="str">
        <f>IF('INGRESO DE DATOS'!J322&lt;&gt;0,'INGRESO DE DATOS'!J322,"")</f>
        <v/>
      </c>
      <c r="H37" s="2127"/>
      <c r="I37" s="2091" t="str">
        <f>IF('INGRESO DE DATOS'!K322&lt;&gt;"",'INGRESO DE DATOS'!K322,"")</f>
        <v/>
      </c>
      <c r="J37" s="2091"/>
      <c r="K37" s="2091"/>
      <c r="L37" s="2130"/>
      <c r="M37" s="2130"/>
      <c r="N37" s="2130"/>
      <c r="O37" s="2130"/>
      <c r="P37" s="2091" t="str">
        <f t="shared" si="1"/>
        <v/>
      </c>
      <c r="Q37" s="2091"/>
      <c r="R37" s="2091"/>
      <c r="S37" s="2103" t="str">
        <f>IF(P37="","",P37)</f>
        <v/>
      </c>
      <c r="T37" s="2084"/>
      <c r="U37" s="2112"/>
      <c r="V37" s="2104"/>
      <c r="W37" s="2133">
        <v>42</v>
      </c>
      <c r="X37" s="2134"/>
      <c r="Y37" s="2128" t="str">
        <f>IF('INGRESO DE DATOS'!B52&lt;&gt;0,'INGRESO DE DATOS'!B52,"")</f>
        <v/>
      </c>
      <c r="Z37" s="2129"/>
      <c r="AA37" s="2087"/>
      <c r="AB37" s="2088"/>
      <c r="AC37" s="2089" t="str">
        <f>IF('INGRESO DE DATOS'!J348&lt;&gt;0,'INGRESO DE DATOS'!J348,"")</f>
        <v/>
      </c>
      <c r="AD37" s="2090"/>
      <c r="AE37" s="2091" t="str">
        <f>IF('INGRESO DE DATOS'!K348&lt;&gt;"",'INGRESO DE DATOS'!K348,"")</f>
        <v/>
      </c>
      <c r="AF37" s="2091"/>
      <c r="AG37" s="2091"/>
      <c r="AH37" s="2130"/>
      <c r="AI37" s="2130"/>
      <c r="AJ37" s="2130"/>
      <c r="AK37" s="2091" t="str">
        <f>IF(AE37="","",IF(AE37="N.D","N.D",IF(AC37&gt;0,+AE37*(VLOOKUP(AC37,$AT$14:$AU$21,2,0)))-($D$47)))</f>
        <v/>
      </c>
      <c r="AL37" s="2091"/>
      <c r="AM37" s="2091"/>
      <c r="AN37" s="2091"/>
      <c r="AO37" s="2103" t="str">
        <f>IF(AK37="","",AK37)</f>
        <v/>
      </c>
      <c r="AP37" s="2084"/>
      <c r="AQ37" s="2084"/>
      <c r="AR37" s="2104"/>
      <c r="AT37" s="51"/>
      <c r="AU37" s="51"/>
    </row>
    <row r="38" spans="2:47" ht="13.5" customHeight="1" x14ac:dyDescent="0.2">
      <c r="B38" s="2141" t="s">
        <v>263</v>
      </c>
      <c r="C38" s="2142"/>
      <c r="D38" s="2142"/>
      <c r="E38" s="2142"/>
      <c r="F38" s="2142"/>
      <c r="G38" s="2138"/>
      <c r="H38" s="2138"/>
      <c r="I38" s="2137" t="str">
        <f>IF('INGRESO DE DATOS'!K323&lt;&gt;"",'INGRESO DE DATOS'!K323,"")</f>
        <v/>
      </c>
      <c r="J38" s="2137"/>
      <c r="K38" s="2137"/>
      <c r="L38" s="169"/>
      <c r="M38" s="169"/>
      <c r="N38" s="127"/>
      <c r="O38" s="127"/>
      <c r="P38" s="2227"/>
      <c r="Q38" s="2227"/>
      <c r="R38" s="2227"/>
      <c r="S38" s="2225"/>
      <c r="T38" s="2225"/>
      <c r="U38" s="2225"/>
      <c r="V38" s="2226"/>
      <c r="W38" s="2133">
        <v>43</v>
      </c>
      <c r="X38" s="2134"/>
      <c r="Y38" s="2128" t="str">
        <f>IF('INGRESO DE DATOS'!B53&lt;&gt;0,'INGRESO DE DATOS'!B53,"")</f>
        <v/>
      </c>
      <c r="Z38" s="2129"/>
      <c r="AA38" s="2087"/>
      <c r="AB38" s="2088"/>
      <c r="AC38" s="2089" t="str">
        <f>IF('INGRESO DE DATOS'!J349&lt;&gt;0,'INGRESO DE DATOS'!J349,"")</f>
        <v/>
      </c>
      <c r="AD38" s="2090"/>
      <c r="AE38" s="2091" t="str">
        <f>IF('INGRESO DE DATOS'!K349&lt;&gt;"",'INGRESO DE DATOS'!K349,"")</f>
        <v/>
      </c>
      <c r="AF38" s="2091"/>
      <c r="AG38" s="2091"/>
      <c r="AH38" s="2130"/>
      <c r="AI38" s="2130"/>
      <c r="AJ38" s="2130"/>
      <c r="AK38" s="2091" t="str">
        <f>IF(AE38="","",IF(AE38="N.D","N.D",IF(AC38&gt;0,+AE38*(VLOOKUP(AC38,$AT$14:$AU$21,2,0)))-($D$47)))</f>
        <v/>
      </c>
      <c r="AL38" s="2091"/>
      <c r="AM38" s="2091"/>
      <c r="AN38" s="2091"/>
      <c r="AO38" s="2103" t="str">
        <f>IF(AK38="","",AK38)</f>
        <v/>
      </c>
      <c r="AP38" s="2084"/>
      <c r="AQ38" s="2084"/>
      <c r="AR38" s="2104"/>
      <c r="AT38" s="51"/>
      <c r="AU38" s="51"/>
    </row>
    <row r="39" spans="2:47" ht="14.1" customHeight="1" x14ac:dyDescent="0.2">
      <c r="B39" s="157">
        <v>22</v>
      </c>
      <c r="C39" s="2128" t="str">
        <f>IF('INGRESO DE DATOS'!B32&lt;&gt;0,'INGRESO DE DATOS'!B32,"")</f>
        <v/>
      </c>
      <c r="D39" s="2129"/>
      <c r="E39" s="2145"/>
      <c r="F39" s="2146"/>
      <c r="G39" s="2126" t="str">
        <f>IF('INGRESO DE DATOS'!J324&lt;&gt;0,'INGRESO DE DATOS'!J324,"")</f>
        <v/>
      </c>
      <c r="H39" s="2127"/>
      <c r="I39" s="2091" t="str">
        <f>IF('INGRESO DE DATOS'!K324&lt;&gt;"",'INGRESO DE DATOS'!K324,"")</f>
        <v/>
      </c>
      <c r="J39" s="2091"/>
      <c r="K39" s="2091"/>
      <c r="L39" s="2147"/>
      <c r="M39" s="2147"/>
      <c r="N39" s="2147"/>
      <c r="O39" s="2147"/>
      <c r="P39" s="2091" t="str">
        <f t="shared" si="1"/>
        <v/>
      </c>
      <c r="Q39" s="2091"/>
      <c r="R39" s="2091"/>
      <c r="S39" s="2103" t="str">
        <f>IF(P39="","",P39)</f>
        <v/>
      </c>
      <c r="T39" s="2084"/>
      <c r="U39" s="2112"/>
      <c r="V39" s="2104"/>
      <c r="W39" s="2133">
        <v>44</v>
      </c>
      <c r="X39" s="2134"/>
      <c r="Y39" s="2085" t="str">
        <f>IF('INGRESO DE DATOS'!B54&lt;&gt;0,'INGRESO DE DATOS'!B54,"")</f>
        <v>MUESTRA CONTROL</v>
      </c>
      <c r="Z39" s="2086"/>
      <c r="AA39" s="2087"/>
      <c r="AB39" s="2088"/>
      <c r="AC39" s="2089" t="str">
        <f>IF('INGRESO DE DATOS'!J350&lt;&gt;0,'INGRESO DE DATOS'!J350,"")</f>
        <v/>
      </c>
      <c r="AD39" s="2090"/>
      <c r="AE39" s="2091" t="str">
        <f>IF('INGRESO DE DATOS'!K350&lt;&gt;"",'INGRESO DE DATOS'!K350,"")</f>
        <v/>
      </c>
      <c r="AF39" s="2091"/>
      <c r="AG39" s="2091"/>
      <c r="AH39" s="2147"/>
      <c r="AI39" s="2147"/>
      <c r="AJ39" s="2147"/>
      <c r="AK39" s="2091" t="str">
        <f>IF(AE39="","",IF(AE39="N.D","N.D",IF(AC39&gt;0,+AE39*(VLOOKUP(AC39,$AT$14:$AU$21,2,0)))-($D$47)))</f>
        <v/>
      </c>
      <c r="AL39" s="2091"/>
      <c r="AM39" s="2091"/>
      <c r="AN39" s="2091"/>
      <c r="AO39" s="2103" t="str">
        <f>IF(AK39="","",AK39)</f>
        <v/>
      </c>
      <c r="AP39" s="2084"/>
      <c r="AQ39" s="2084"/>
      <c r="AR39" s="2104"/>
      <c r="AT39" s="51"/>
      <c r="AU39" s="51"/>
    </row>
    <row r="40" spans="2:47" s="128" customFormat="1" ht="12" customHeight="1" x14ac:dyDescent="0.2">
      <c r="B40" s="1545" t="s">
        <v>54</v>
      </c>
      <c r="C40" s="1547"/>
      <c r="D40" s="2101" t="s">
        <v>249</v>
      </c>
      <c r="E40" s="2102"/>
      <c r="F40" s="2098"/>
      <c r="G40" s="2151" t="s">
        <v>250</v>
      </c>
      <c r="H40" s="2152"/>
      <c r="I40" s="2101" t="s">
        <v>249</v>
      </c>
      <c r="J40" s="2102"/>
      <c r="K40" s="2098"/>
      <c r="L40" s="2101" t="s">
        <v>249</v>
      </c>
      <c r="M40" s="2102"/>
      <c r="N40" s="2102"/>
      <c r="O40" s="2093"/>
      <c r="P40" s="2153" t="s">
        <v>254</v>
      </c>
      <c r="Q40" s="2154"/>
      <c r="R40" s="2154"/>
      <c r="S40" s="2154"/>
      <c r="T40" s="2154"/>
      <c r="U40" s="2154"/>
      <c r="V40" s="2155"/>
      <c r="W40" s="2170" t="s">
        <v>140</v>
      </c>
      <c r="X40" s="2171"/>
      <c r="Y40" s="2171"/>
      <c r="Z40" s="2171"/>
      <c r="AA40" s="2171"/>
      <c r="AB40" s="2158"/>
      <c r="AC40" s="2158"/>
      <c r="AD40" s="2158"/>
      <c r="AE40" s="2158"/>
      <c r="AF40" s="2158"/>
      <c r="AG40" s="2158"/>
      <c r="AH40" s="2158"/>
      <c r="AI40" s="2158"/>
      <c r="AJ40" s="2158"/>
      <c r="AK40" s="2158"/>
      <c r="AL40" s="2158"/>
      <c r="AM40" s="2158"/>
      <c r="AN40" s="2158"/>
      <c r="AO40" s="2158"/>
      <c r="AP40" s="2158"/>
      <c r="AQ40" s="2158"/>
      <c r="AR40" s="2159"/>
      <c r="AT40" s="51"/>
      <c r="AU40" s="51"/>
    </row>
    <row r="41" spans="2:47" s="50" customFormat="1" ht="10.5" customHeight="1" x14ac:dyDescent="0.2">
      <c r="B41" s="2148"/>
      <c r="C41" s="2149"/>
      <c r="D41" s="144" t="s">
        <v>51</v>
      </c>
      <c r="E41" s="2160" t="s">
        <v>90</v>
      </c>
      <c r="F41" s="2161"/>
      <c r="G41" s="2108"/>
      <c r="H41" s="2099"/>
      <c r="I41" s="158" t="s">
        <v>51</v>
      </c>
      <c r="J41" s="159" t="s">
        <v>90</v>
      </c>
      <c r="K41" s="160"/>
      <c r="L41" s="2162" t="s">
        <v>51</v>
      </c>
      <c r="M41" s="2163"/>
      <c r="N41" s="2160" t="s">
        <v>90</v>
      </c>
      <c r="O41" s="2164"/>
      <c r="P41" s="2165" t="s">
        <v>255</v>
      </c>
      <c r="Q41" s="1705"/>
      <c r="R41" s="1705"/>
      <c r="S41" s="2156" t="str">
        <f>IF('INGRESO DE DATOS'!L316="","",'INGRESO DE DATOS'!L316)</f>
        <v/>
      </c>
      <c r="T41" s="2156"/>
      <c r="U41" s="2156"/>
      <c r="V41" s="161"/>
      <c r="W41" s="46"/>
      <c r="X41" s="2166"/>
      <c r="Y41" s="2166"/>
      <c r="Z41" s="2166"/>
      <c r="AA41" s="2166"/>
      <c r="AB41" s="2166"/>
      <c r="AC41" s="2166"/>
      <c r="AD41" s="2166"/>
      <c r="AE41" s="2166"/>
      <c r="AF41" s="2166"/>
      <c r="AG41" s="2166"/>
      <c r="AH41" s="2166"/>
      <c r="AI41" s="2166"/>
      <c r="AJ41" s="2166"/>
      <c r="AK41" s="2166"/>
      <c r="AL41" s="2166"/>
      <c r="AM41" s="2166"/>
      <c r="AN41" s="2166"/>
      <c r="AO41" s="2166"/>
      <c r="AP41" s="2166"/>
      <c r="AQ41" s="2166"/>
      <c r="AR41" s="2167"/>
      <c r="AT41" s="51"/>
      <c r="AU41" s="51"/>
    </row>
    <row r="42" spans="2:47" ht="3" customHeight="1" x14ac:dyDescent="0.2">
      <c r="B42" s="1546"/>
      <c r="C42" s="2150"/>
      <c r="D42" s="129"/>
      <c r="E42" s="130"/>
      <c r="F42" s="162"/>
      <c r="G42" s="2109"/>
      <c r="H42" s="2100"/>
      <c r="I42" s="132"/>
      <c r="J42" s="131"/>
      <c r="K42" s="163"/>
      <c r="L42" s="164"/>
      <c r="M42" s="43"/>
      <c r="N42" s="43"/>
      <c r="O42" s="45"/>
      <c r="P42" s="2165"/>
      <c r="Q42" s="1705"/>
      <c r="R42" s="1705"/>
      <c r="S42" s="2157"/>
      <c r="T42" s="2157"/>
      <c r="U42" s="2157"/>
      <c r="V42" s="161"/>
      <c r="W42" s="46"/>
      <c r="X42" s="2168"/>
      <c r="Y42" s="2168"/>
      <c r="Z42" s="2168"/>
      <c r="AA42" s="2168"/>
      <c r="AB42" s="2168"/>
      <c r="AC42" s="2168"/>
      <c r="AD42" s="2168"/>
      <c r="AE42" s="2168"/>
      <c r="AF42" s="2168"/>
      <c r="AG42" s="2168"/>
      <c r="AH42" s="2168"/>
      <c r="AI42" s="2168"/>
      <c r="AJ42" s="2168"/>
      <c r="AK42" s="2168"/>
      <c r="AL42" s="2168"/>
      <c r="AM42" s="2168"/>
      <c r="AN42" s="2168"/>
      <c r="AO42" s="2168"/>
      <c r="AP42" s="2168"/>
      <c r="AQ42" s="2168"/>
      <c r="AR42" s="2169"/>
      <c r="AT42" s="51"/>
      <c r="AU42" s="51"/>
    </row>
    <row r="43" spans="2:47" ht="15" customHeight="1" x14ac:dyDescent="0.2">
      <c r="B43" s="1558" t="s">
        <v>56</v>
      </c>
      <c r="C43" s="2181"/>
      <c r="D43" s="2175" t="str">
        <f>IF('INGRESO DE DATOS'!M299&lt;&gt;"",'INGRESO DE DATOS'!M299,"")</f>
        <v/>
      </c>
      <c r="E43" s="2176"/>
      <c r="F43" s="2177"/>
      <c r="G43" s="2182">
        <v>1</v>
      </c>
      <c r="H43" s="2183"/>
      <c r="I43" s="2186">
        <f>IF('INGRESO DE DATOS'!M307="","",'INGRESO DE DATOS'!M307)</f>
        <v>2</v>
      </c>
      <c r="J43" s="2187"/>
      <c r="K43" s="2188"/>
      <c r="L43" s="2192" t="str">
        <f>IF('INGRESO DE DATOS'!N307="","",'INGRESO DE DATOS'!N307)</f>
        <v/>
      </c>
      <c r="M43" s="2193"/>
      <c r="N43" s="2193"/>
      <c r="O43" s="2194"/>
      <c r="P43" s="2178" t="s">
        <v>256</v>
      </c>
      <c r="Q43" s="1705"/>
      <c r="R43" s="1705"/>
      <c r="S43" s="2172" t="str">
        <f>IF('INGRESO DE DATOS'!L319="","",'INGRESO DE DATOS'!L319)</f>
        <v/>
      </c>
      <c r="T43" s="2172"/>
      <c r="U43" s="2172"/>
      <c r="V43" s="165"/>
      <c r="W43" s="46"/>
      <c r="X43" s="2168"/>
      <c r="Y43" s="2168"/>
      <c r="Z43" s="2168"/>
      <c r="AA43" s="2168"/>
      <c r="AB43" s="2168"/>
      <c r="AC43" s="2168"/>
      <c r="AD43" s="2168"/>
      <c r="AE43" s="2168"/>
      <c r="AF43" s="2168"/>
      <c r="AG43" s="2168"/>
      <c r="AH43" s="2168"/>
      <c r="AI43" s="2168"/>
      <c r="AJ43" s="2168"/>
      <c r="AK43" s="2168"/>
      <c r="AL43" s="2168"/>
      <c r="AM43" s="2168"/>
      <c r="AN43" s="2168"/>
      <c r="AO43" s="2168"/>
      <c r="AP43" s="2168"/>
      <c r="AQ43" s="2168"/>
      <c r="AR43" s="2169"/>
      <c r="AT43" s="51"/>
      <c r="AU43" s="51"/>
    </row>
    <row r="44" spans="2:47" ht="15" customHeight="1" x14ac:dyDescent="0.2">
      <c r="B44" s="2173" t="s">
        <v>57</v>
      </c>
      <c r="C44" s="2174"/>
      <c r="D44" s="2175" t="str">
        <f>IF('INGRESO DE DATOS'!M301&lt;&gt;"",'INGRESO DE DATOS'!M301,"")</f>
        <v/>
      </c>
      <c r="E44" s="2176"/>
      <c r="F44" s="2177"/>
      <c r="G44" s="2184"/>
      <c r="H44" s="2185"/>
      <c r="I44" s="2189"/>
      <c r="J44" s="2190"/>
      <c r="K44" s="2191"/>
      <c r="L44" s="2195"/>
      <c r="M44" s="2196"/>
      <c r="N44" s="2196"/>
      <c r="O44" s="2197"/>
      <c r="P44" s="2178" t="s">
        <v>257</v>
      </c>
      <c r="Q44" s="1705"/>
      <c r="R44" s="1705"/>
      <c r="S44" s="2172" t="str">
        <f>IF('INGRESO DE DATOS'!L322="","",'INGRESO DE DATOS'!L322)</f>
        <v/>
      </c>
      <c r="T44" s="2172"/>
      <c r="U44" s="2172"/>
      <c r="V44" s="166"/>
      <c r="W44" s="155"/>
      <c r="X44" s="2179"/>
      <c r="Y44" s="2179"/>
      <c r="Z44" s="2179"/>
      <c r="AA44" s="2179"/>
      <c r="AB44" s="2179"/>
      <c r="AC44" s="2179"/>
      <c r="AD44" s="2179"/>
      <c r="AE44" s="2179"/>
      <c r="AF44" s="2179"/>
      <c r="AG44" s="2179"/>
      <c r="AH44" s="2179"/>
      <c r="AI44" s="2179"/>
      <c r="AJ44" s="2179"/>
      <c r="AK44" s="2179"/>
      <c r="AL44" s="2179"/>
      <c r="AM44" s="2179"/>
      <c r="AN44" s="2179"/>
      <c r="AO44" s="2179"/>
      <c r="AP44" s="2179"/>
      <c r="AQ44" s="2179"/>
      <c r="AR44" s="2180"/>
      <c r="AT44" s="51"/>
      <c r="AU44" s="51"/>
    </row>
    <row r="45" spans="2:47" ht="19.5" customHeight="1" x14ac:dyDescent="0.2">
      <c r="B45" s="2173" t="s">
        <v>58</v>
      </c>
      <c r="C45" s="2174"/>
      <c r="D45" s="2175" t="str">
        <f>IF('INGRESO DE DATOS'!M303&lt;&gt;"",'INGRESO DE DATOS'!M303,"")</f>
        <v/>
      </c>
      <c r="E45" s="2176"/>
      <c r="F45" s="2177"/>
      <c r="G45" s="2182">
        <v>2</v>
      </c>
      <c r="H45" s="2183"/>
      <c r="I45" s="2186">
        <f>IF('INGRESO DE DATOS'!M308="","",'INGRESO DE DATOS'!M308)</f>
        <v>5</v>
      </c>
      <c r="J45" s="2187"/>
      <c r="K45" s="2188"/>
      <c r="L45" s="2192" t="str">
        <f>IF('INGRESO DE DATOS'!N308="","",'INGRESO DE DATOS'!N308)</f>
        <v/>
      </c>
      <c r="M45" s="2193"/>
      <c r="N45" s="2193"/>
      <c r="O45" s="2194"/>
      <c r="P45" s="2205" t="s">
        <v>258</v>
      </c>
      <c r="Q45" s="2206"/>
      <c r="R45" s="2206"/>
      <c r="S45" s="2172" t="str">
        <f>IF('INGRESO DE DATOS'!L325="","",'INGRESO DE DATOS'!L325)</f>
        <v/>
      </c>
      <c r="T45" s="2172"/>
      <c r="U45" s="2172"/>
      <c r="V45" s="166"/>
      <c r="W45" s="152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47"/>
      <c r="AT45" s="51"/>
      <c r="AU45" s="51"/>
    </row>
    <row r="46" spans="2:47" ht="15" customHeight="1" x14ac:dyDescent="0.2">
      <c r="B46" s="2173" t="s">
        <v>60</v>
      </c>
      <c r="C46" s="2174"/>
      <c r="D46" s="2175"/>
      <c r="E46" s="2176"/>
      <c r="F46" s="2177"/>
      <c r="G46" s="2184"/>
      <c r="H46" s="2185"/>
      <c r="I46" s="2189"/>
      <c r="J46" s="2190"/>
      <c r="K46" s="2191"/>
      <c r="L46" s="2195"/>
      <c r="M46" s="2196"/>
      <c r="N46" s="2196"/>
      <c r="O46" s="2197"/>
      <c r="P46" s="2178" t="s">
        <v>259</v>
      </c>
      <c r="Q46" s="1705"/>
      <c r="R46" s="1705"/>
      <c r="S46" s="2172" t="str">
        <f>IF('INGRESO DE DATOS'!L328="","",'INGRESO DE DATOS'!L328)</f>
        <v/>
      </c>
      <c r="T46" s="2172"/>
      <c r="U46" s="2172"/>
      <c r="V46" s="166"/>
      <c r="W46" s="46"/>
      <c r="X46" s="36" t="s">
        <v>86</v>
      </c>
      <c r="Y46" s="36"/>
      <c r="Z46" s="2204" t="str">
        <f>IF('INGRESO DE DATOS'!K351&lt;&gt;0,'INGRESO DE DATOS'!K351,"")</f>
        <v/>
      </c>
      <c r="AA46" s="2204"/>
      <c r="AB46" s="2204"/>
      <c r="AC46" s="2204"/>
      <c r="AD46" s="2204"/>
      <c r="AE46" s="2204"/>
      <c r="AF46" s="2204"/>
      <c r="AG46" s="2204"/>
      <c r="AH46" s="2204"/>
      <c r="AI46" s="2204"/>
      <c r="AJ46" s="2204"/>
      <c r="AK46" s="2204"/>
      <c r="AL46" s="2204"/>
      <c r="AM46" s="2204"/>
      <c r="AN46" s="2204"/>
      <c r="AO46" s="2204"/>
      <c r="AP46" s="2204"/>
      <c r="AQ46" s="2204"/>
      <c r="AR46" s="37"/>
      <c r="AT46" s="51"/>
      <c r="AU46" s="51"/>
    </row>
    <row r="47" spans="2:47" ht="15" customHeight="1" x14ac:dyDescent="0.2">
      <c r="B47" s="2198" t="s">
        <v>70</v>
      </c>
      <c r="C47" s="2199"/>
      <c r="D47" s="2195" t="str">
        <f>IF(D43="","",AVERAGE(D43:F45))</f>
        <v/>
      </c>
      <c r="E47" s="2196"/>
      <c r="F47" s="2196"/>
      <c r="G47" s="2200" t="s">
        <v>251</v>
      </c>
      <c r="H47" s="2201"/>
      <c r="I47" s="2201"/>
      <c r="J47" s="2201"/>
      <c r="K47" s="2201"/>
      <c r="L47" s="2201"/>
      <c r="M47" s="2201"/>
      <c r="N47" s="2201"/>
      <c r="O47" s="2202"/>
      <c r="P47" s="2178" t="s">
        <v>256</v>
      </c>
      <c r="Q47" s="1705"/>
      <c r="R47" s="1705"/>
      <c r="S47" s="2172" t="str">
        <f>IF('INGRESO DE DATOS'!L331="","",'INGRESO DE DATOS'!L331)</f>
        <v/>
      </c>
      <c r="T47" s="2172"/>
      <c r="U47" s="2172"/>
      <c r="V47" s="167"/>
      <c r="W47" s="46"/>
      <c r="X47" s="36"/>
      <c r="Y47" s="36"/>
      <c r="Z47" s="2203" t="s">
        <v>141</v>
      </c>
      <c r="AA47" s="2203"/>
      <c r="AB47" s="2203"/>
      <c r="AC47" s="2203"/>
      <c r="AD47" s="2203"/>
      <c r="AE47" s="2203"/>
      <c r="AF47" s="2203"/>
      <c r="AG47" s="2203"/>
      <c r="AH47" s="2203"/>
      <c r="AI47" s="2203"/>
      <c r="AJ47" s="2203"/>
      <c r="AK47" s="2203"/>
      <c r="AL47" s="2203"/>
      <c r="AM47" s="2203"/>
      <c r="AN47" s="2203"/>
      <c r="AO47" s="2203"/>
      <c r="AP47" s="2203"/>
      <c r="AQ47" s="2203"/>
      <c r="AR47" s="37"/>
      <c r="AT47" s="51"/>
      <c r="AU47" s="51"/>
    </row>
    <row r="48" spans="2:47" ht="11.25" customHeight="1" x14ac:dyDescent="0.2">
      <c r="B48" s="2210"/>
      <c r="C48" s="2211"/>
      <c r="D48" s="2211"/>
      <c r="E48" s="2211"/>
      <c r="F48" s="2211"/>
      <c r="G48" s="2214" t="str">
        <f>IF('INGRESO DE DATOS'!N299="","",'INGRESO DE DATOS'!N299)</f>
        <v/>
      </c>
      <c r="H48" s="2215"/>
      <c r="I48" s="2215"/>
      <c r="J48" s="2215"/>
      <c r="K48" s="2215"/>
      <c r="L48" s="2215"/>
      <c r="M48" s="2215"/>
      <c r="N48" s="2215"/>
      <c r="O48" s="2216"/>
      <c r="P48" s="2178" t="s">
        <v>256</v>
      </c>
      <c r="Q48" s="1705"/>
      <c r="R48" s="1705"/>
      <c r="S48" s="2172" t="str">
        <f>IF('INGRESO DE DATOS'!L334="","",'INGRESO DE DATOS'!L334)</f>
        <v/>
      </c>
      <c r="T48" s="2172"/>
      <c r="U48" s="2172"/>
      <c r="V48" s="167"/>
      <c r="W48" s="46"/>
      <c r="X48" s="36" t="s">
        <v>142</v>
      </c>
      <c r="Y48" s="36"/>
      <c r="Z48" s="2220"/>
      <c r="AA48" s="2220"/>
      <c r="AB48" s="2220"/>
      <c r="AC48" s="2220"/>
      <c r="AD48" s="2220"/>
      <c r="AE48" s="2220"/>
      <c r="AF48" s="2220"/>
      <c r="AG48" s="2220"/>
      <c r="AH48" s="2220"/>
      <c r="AI48" s="2220"/>
      <c r="AJ48" s="2220"/>
      <c r="AK48" s="2220"/>
      <c r="AL48" s="2220"/>
      <c r="AM48" s="2220"/>
      <c r="AN48" s="2220"/>
      <c r="AO48" s="2220"/>
      <c r="AP48" s="2220"/>
      <c r="AQ48" s="2220"/>
      <c r="AR48" s="37"/>
      <c r="AT48" s="51"/>
      <c r="AU48" s="51"/>
    </row>
    <row r="49" spans="2:47" ht="14.25" customHeight="1" x14ac:dyDescent="0.2">
      <c r="B49" s="2212"/>
      <c r="C49" s="2213"/>
      <c r="D49" s="2213"/>
      <c r="E49" s="2213"/>
      <c r="F49" s="2213"/>
      <c r="G49" s="2217"/>
      <c r="H49" s="2218"/>
      <c r="I49" s="2218"/>
      <c r="J49" s="2218"/>
      <c r="K49" s="2218"/>
      <c r="L49" s="2218"/>
      <c r="M49" s="2218"/>
      <c r="N49" s="2218"/>
      <c r="O49" s="2219"/>
      <c r="P49" s="2221" t="s">
        <v>260</v>
      </c>
      <c r="Q49" s="2222"/>
      <c r="R49" s="2222"/>
      <c r="S49" s="2172" t="str">
        <f>IF('INGRESO DE DATOS'!L337="","",'INGRESO DE DATOS'!L337)</f>
        <v/>
      </c>
      <c r="T49" s="2172"/>
      <c r="U49" s="2172"/>
      <c r="V49" s="168"/>
      <c r="W49" s="155"/>
      <c r="X49" s="48"/>
      <c r="Y49" s="48"/>
      <c r="Z49" s="2223" t="s">
        <v>141</v>
      </c>
      <c r="AA49" s="2223"/>
      <c r="AB49" s="2223"/>
      <c r="AC49" s="2223"/>
      <c r="AD49" s="2223"/>
      <c r="AE49" s="2223"/>
      <c r="AF49" s="2223"/>
      <c r="AG49" s="2223"/>
      <c r="AH49" s="2223"/>
      <c r="AI49" s="2223"/>
      <c r="AJ49" s="2223"/>
      <c r="AK49" s="2223"/>
      <c r="AL49" s="2223"/>
      <c r="AM49" s="2223"/>
      <c r="AN49" s="2223"/>
      <c r="AO49" s="2223"/>
      <c r="AP49" s="2223"/>
      <c r="AQ49" s="2223"/>
      <c r="AR49" s="49"/>
      <c r="AT49" s="51"/>
      <c r="AU49" s="51"/>
    </row>
    <row r="50" spans="2:47" s="50" customFormat="1" ht="9" customHeight="1" x14ac:dyDescent="0.2">
      <c r="B50" s="2207" t="s">
        <v>73</v>
      </c>
      <c r="C50" s="2207"/>
      <c r="D50" s="2207"/>
      <c r="E50" s="2207"/>
      <c r="F50" s="2207"/>
      <c r="G50" s="2208"/>
      <c r="H50" s="2208"/>
      <c r="I50" s="2208"/>
      <c r="J50" s="2208"/>
      <c r="AO50" s="2209" t="s">
        <v>354</v>
      </c>
      <c r="AP50" s="2209"/>
      <c r="AQ50" s="2209"/>
      <c r="AR50" s="2209"/>
      <c r="AT50" s="51"/>
      <c r="AU50" s="51"/>
    </row>
    <row r="51" spans="2:47" x14ac:dyDescent="0.2">
      <c r="AT51" s="51"/>
      <c r="AU51" s="51"/>
    </row>
    <row r="52" spans="2:47" x14ac:dyDescent="0.2">
      <c r="AT52" s="51"/>
      <c r="AU52" s="51"/>
    </row>
    <row r="53" spans="2:47" x14ac:dyDescent="0.2">
      <c r="AT53" s="51"/>
      <c r="AU53" s="51"/>
    </row>
    <row r="54" spans="2:47" x14ac:dyDescent="0.2">
      <c r="AT54" s="51"/>
      <c r="AU54" s="51"/>
    </row>
    <row r="55" spans="2:47" x14ac:dyDescent="0.2">
      <c r="AT55" s="51"/>
      <c r="AU55" s="51"/>
    </row>
    <row r="56" spans="2:47" x14ac:dyDescent="0.2">
      <c r="AT56" s="51"/>
      <c r="AU56" s="51"/>
    </row>
    <row r="57" spans="2:47" x14ac:dyDescent="0.2">
      <c r="AT57" s="51"/>
      <c r="AU57" s="51"/>
    </row>
    <row r="58" spans="2:47" x14ac:dyDescent="0.2">
      <c r="AT58" s="51"/>
      <c r="AU58" s="51"/>
    </row>
    <row r="59" spans="2:47" x14ac:dyDescent="0.2">
      <c r="AT59" s="51"/>
      <c r="AU59" s="51"/>
    </row>
    <row r="60" spans="2:47" x14ac:dyDescent="0.2">
      <c r="AT60" s="51"/>
      <c r="AU60" s="51"/>
    </row>
    <row r="61" spans="2:47" x14ac:dyDescent="0.2">
      <c r="AT61" s="51"/>
      <c r="AU61" s="51"/>
    </row>
    <row r="62" spans="2:47" x14ac:dyDescent="0.2">
      <c r="AT62" s="51"/>
      <c r="AU62" s="51"/>
    </row>
    <row r="63" spans="2:47" x14ac:dyDescent="0.2">
      <c r="AT63" s="51"/>
      <c r="AU63" s="51"/>
    </row>
    <row r="64" spans="2:47" x14ac:dyDescent="0.2">
      <c r="AT64" s="51"/>
      <c r="AU64" s="51"/>
    </row>
    <row r="65" spans="46:47" x14ac:dyDescent="0.2">
      <c r="AT65" s="51"/>
      <c r="AU65" s="51"/>
    </row>
    <row r="66" spans="46:47" x14ac:dyDescent="0.2">
      <c r="AT66" s="51"/>
      <c r="AU66" s="51"/>
    </row>
    <row r="67" spans="46:47" x14ac:dyDescent="0.2">
      <c r="AT67" s="51"/>
      <c r="AU67" s="51"/>
    </row>
    <row r="68" spans="46:47" x14ac:dyDescent="0.2">
      <c r="AT68" s="51"/>
      <c r="AU68" s="51"/>
    </row>
    <row r="69" spans="46:47" x14ac:dyDescent="0.2">
      <c r="AT69" s="51"/>
      <c r="AU69" s="51"/>
    </row>
    <row r="70" spans="46:47" x14ac:dyDescent="0.2">
      <c r="AT70" s="51"/>
      <c r="AU70" s="51"/>
    </row>
    <row r="71" spans="46:47" x14ac:dyDescent="0.2">
      <c r="AT71" s="51"/>
      <c r="AU71" s="51"/>
    </row>
    <row r="72" spans="46:47" x14ac:dyDescent="0.2">
      <c r="AT72" s="51"/>
      <c r="AU72" s="51"/>
    </row>
    <row r="73" spans="46:47" x14ac:dyDescent="0.2">
      <c r="AT73" s="51"/>
      <c r="AU73" s="133"/>
    </row>
    <row r="74" spans="46:47" x14ac:dyDescent="0.2">
      <c r="AT74" s="51"/>
      <c r="AU74" s="133"/>
    </row>
    <row r="75" spans="46:47" x14ac:dyDescent="0.2">
      <c r="AT75" s="51"/>
      <c r="AU75" s="133"/>
    </row>
    <row r="76" spans="46:47" x14ac:dyDescent="0.2">
      <c r="AT76" s="51"/>
      <c r="AU76" s="133"/>
    </row>
    <row r="77" spans="46:47" x14ac:dyDescent="0.2">
      <c r="AT77" s="51"/>
      <c r="AU77" s="133"/>
    </row>
    <row r="78" spans="46:47" x14ac:dyDescent="0.2">
      <c r="AT78" s="51"/>
      <c r="AU78" s="133"/>
    </row>
    <row r="79" spans="46:47" x14ac:dyDescent="0.2">
      <c r="AT79" s="51"/>
      <c r="AU79" s="133"/>
    </row>
    <row r="80" spans="46:47" x14ac:dyDescent="0.2">
      <c r="AT80" s="51"/>
      <c r="AU80" s="133"/>
    </row>
    <row r="81" spans="46:47" x14ac:dyDescent="0.2">
      <c r="AT81" s="51"/>
      <c r="AU81" s="133"/>
    </row>
    <row r="82" spans="46:47" x14ac:dyDescent="0.2">
      <c r="AT82" s="51"/>
      <c r="AU82" s="133"/>
    </row>
    <row r="83" spans="46:47" x14ac:dyDescent="0.2">
      <c r="AT83" s="51"/>
      <c r="AU83" s="133"/>
    </row>
    <row r="84" spans="46:47" x14ac:dyDescent="0.2">
      <c r="AT84" s="51"/>
      <c r="AU84" s="133"/>
    </row>
    <row r="85" spans="46:47" x14ac:dyDescent="0.2">
      <c r="AT85" s="51"/>
      <c r="AU85" s="133"/>
    </row>
    <row r="86" spans="46:47" x14ac:dyDescent="0.2">
      <c r="AT86" s="51"/>
      <c r="AU86" s="133"/>
    </row>
    <row r="87" spans="46:47" x14ac:dyDescent="0.2">
      <c r="AT87" s="51"/>
      <c r="AU87" s="133"/>
    </row>
    <row r="88" spans="46:47" x14ac:dyDescent="0.2">
      <c r="AT88" s="51"/>
      <c r="AU88" s="133"/>
    </row>
    <row r="89" spans="46:47" x14ac:dyDescent="0.2">
      <c r="AT89" s="51"/>
      <c r="AU89" s="133"/>
    </row>
    <row r="90" spans="46:47" x14ac:dyDescent="0.2">
      <c r="AT90" s="51"/>
      <c r="AU90" s="133"/>
    </row>
    <row r="91" spans="46:47" x14ac:dyDescent="0.2">
      <c r="AT91" s="51"/>
      <c r="AU91" s="133"/>
    </row>
    <row r="92" spans="46:47" x14ac:dyDescent="0.2">
      <c r="AT92" s="51"/>
      <c r="AU92" s="133"/>
    </row>
    <row r="93" spans="46:47" x14ac:dyDescent="0.2">
      <c r="AT93" s="51"/>
      <c r="AU93" s="133"/>
    </row>
    <row r="94" spans="46:47" x14ac:dyDescent="0.2">
      <c r="AT94" s="51"/>
      <c r="AU94" s="133"/>
    </row>
    <row r="95" spans="46:47" x14ac:dyDescent="0.2">
      <c r="AT95" s="51"/>
      <c r="AU95" s="133"/>
    </row>
    <row r="96" spans="46:47" x14ac:dyDescent="0.2">
      <c r="AT96" s="51"/>
      <c r="AU96" s="133"/>
    </row>
    <row r="97" spans="46:47" x14ac:dyDescent="0.2">
      <c r="AT97" s="51"/>
      <c r="AU97" s="133"/>
    </row>
    <row r="98" spans="46:47" x14ac:dyDescent="0.2">
      <c r="AT98" s="51"/>
      <c r="AU98" s="133"/>
    </row>
    <row r="99" spans="46:47" x14ac:dyDescent="0.2">
      <c r="AT99" s="51"/>
      <c r="AU99" s="133"/>
    </row>
    <row r="100" spans="46:47" x14ac:dyDescent="0.2">
      <c r="AT100" s="51"/>
      <c r="AU100" s="133"/>
    </row>
    <row r="101" spans="46:47" x14ac:dyDescent="0.2">
      <c r="AT101" s="51"/>
      <c r="AU101" s="133"/>
    </row>
    <row r="102" spans="46:47" x14ac:dyDescent="0.2">
      <c r="AT102" s="51"/>
      <c r="AU102" s="133"/>
    </row>
    <row r="103" spans="46:47" x14ac:dyDescent="0.2">
      <c r="AT103" s="51"/>
      <c r="AU103" s="133"/>
    </row>
    <row r="104" spans="46:47" x14ac:dyDescent="0.2">
      <c r="AT104" s="51"/>
      <c r="AU104" s="133"/>
    </row>
    <row r="105" spans="46:47" x14ac:dyDescent="0.2">
      <c r="AT105" s="51"/>
      <c r="AU105" s="133"/>
    </row>
    <row r="106" spans="46:47" x14ac:dyDescent="0.2">
      <c r="AT106" s="51"/>
      <c r="AU106" s="133"/>
    </row>
    <row r="107" spans="46:47" x14ac:dyDescent="0.2">
      <c r="AT107" s="51"/>
      <c r="AU107" s="133"/>
    </row>
    <row r="108" spans="46:47" x14ac:dyDescent="0.2">
      <c r="AT108" s="51"/>
      <c r="AU108" s="133"/>
    </row>
    <row r="109" spans="46:47" x14ac:dyDescent="0.2">
      <c r="AT109" s="51"/>
      <c r="AU109" s="133"/>
    </row>
    <row r="110" spans="46:47" x14ac:dyDescent="0.2">
      <c r="AT110" s="51"/>
      <c r="AU110" s="133"/>
    </row>
    <row r="111" spans="46:47" x14ac:dyDescent="0.2">
      <c r="AT111" s="51"/>
      <c r="AU111" s="133"/>
    </row>
    <row r="112" spans="46:47" x14ac:dyDescent="0.2">
      <c r="AT112" s="51"/>
      <c r="AU112" s="133"/>
    </row>
    <row r="113" spans="46:47" x14ac:dyDescent="0.2">
      <c r="AT113" s="51"/>
      <c r="AU113" s="133"/>
    </row>
    <row r="114" spans="46:47" x14ac:dyDescent="0.2">
      <c r="AT114" s="51"/>
      <c r="AU114" s="133"/>
    </row>
    <row r="115" spans="46:47" x14ac:dyDescent="0.2">
      <c r="AT115" s="51"/>
      <c r="AU115" s="133"/>
    </row>
    <row r="116" spans="46:47" x14ac:dyDescent="0.2">
      <c r="AT116" s="51"/>
      <c r="AU116" s="133"/>
    </row>
    <row r="117" spans="46:47" x14ac:dyDescent="0.2">
      <c r="AT117" s="51"/>
      <c r="AU117" s="133"/>
    </row>
    <row r="118" spans="46:47" x14ac:dyDescent="0.2">
      <c r="AT118" s="51"/>
      <c r="AU118" s="133"/>
    </row>
    <row r="119" spans="46:47" x14ac:dyDescent="0.2">
      <c r="AT119" s="51"/>
      <c r="AU119" s="133"/>
    </row>
    <row r="120" spans="46:47" x14ac:dyDescent="0.2">
      <c r="AT120" s="51"/>
      <c r="AU120" s="133"/>
    </row>
    <row r="121" spans="46:47" x14ac:dyDescent="0.2">
      <c r="AT121" s="51"/>
      <c r="AU121" s="133"/>
    </row>
    <row r="122" spans="46:47" x14ac:dyDescent="0.2">
      <c r="AT122" s="51"/>
      <c r="AU122" s="133"/>
    </row>
    <row r="123" spans="46:47" x14ac:dyDescent="0.2">
      <c r="AT123" s="51"/>
      <c r="AU123" s="133"/>
    </row>
    <row r="124" spans="46:47" x14ac:dyDescent="0.2">
      <c r="AT124" s="51"/>
      <c r="AU124" s="133"/>
    </row>
    <row r="125" spans="46:47" x14ac:dyDescent="0.2">
      <c r="AT125" s="51"/>
      <c r="AU125" s="133"/>
    </row>
    <row r="126" spans="46:47" x14ac:dyDescent="0.2">
      <c r="AT126" s="51"/>
      <c r="AU126" s="133"/>
    </row>
    <row r="127" spans="46:47" x14ac:dyDescent="0.2">
      <c r="AT127" s="51"/>
      <c r="AU127" s="133"/>
    </row>
    <row r="128" spans="46:47" x14ac:dyDescent="0.2">
      <c r="AT128" s="51"/>
      <c r="AU128" s="133"/>
    </row>
    <row r="129" spans="46:47" x14ac:dyDescent="0.2">
      <c r="AT129" s="51"/>
      <c r="AU129" s="133"/>
    </row>
    <row r="130" spans="46:47" x14ac:dyDescent="0.2">
      <c r="AT130" s="51"/>
      <c r="AU130" s="133"/>
    </row>
    <row r="131" spans="46:47" x14ac:dyDescent="0.2">
      <c r="AT131" s="51"/>
      <c r="AU131" s="133"/>
    </row>
    <row r="132" spans="46:47" x14ac:dyDescent="0.2">
      <c r="AT132" s="51"/>
      <c r="AU132" s="133"/>
    </row>
    <row r="133" spans="46:47" x14ac:dyDescent="0.2">
      <c r="AT133" s="51"/>
      <c r="AU133" s="133"/>
    </row>
    <row r="134" spans="46:47" x14ac:dyDescent="0.2">
      <c r="AT134" s="51"/>
      <c r="AU134" s="133"/>
    </row>
    <row r="135" spans="46:47" x14ac:dyDescent="0.2">
      <c r="AT135" s="51"/>
      <c r="AU135" s="133"/>
    </row>
    <row r="136" spans="46:47" x14ac:dyDescent="0.2">
      <c r="AT136" s="51"/>
      <c r="AU136" s="133"/>
    </row>
    <row r="137" spans="46:47" x14ac:dyDescent="0.2">
      <c r="AT137" s="51"/>
      <c r="AU137" s="133"/>
    </row>
    <row r="138" spans="46:47" x14ac:dyDescent="0.2">
      <c r="AT138" s="51"/>
      <c r="AU138" s="133"/>
    </row>
    <row r="139" spans="46:47" x14ac:dyDescent="0.2">
      <c r="AT139" s="51"/>
      <c r="AU139" s="133"/>
    </row>
    <row r="140" spans="46:47" x14ac:dyDescent="0.2">
      <c r="AT140" s="51"/>
      <c r="AU140" s="133"/>
    </row>
    <row r="141" spans="46:47" x14ac:dyDescent="0.2">
      <c r="AT141" s="51"/>
      <c r="AU141" s="133"/>
    </row>
    <row r="142" spans="46:47" x14ac:dyDescent="0.2">
      <c r="AT142" s="51"/>
      <c r="AU142" s="133"/>
    </row>
    <row r="143" spans="46:47" x14ac:dyDescent="0.2">
      <c r="AT143" s="51"/>
      <c r="AU143" s="133"/>
    </row>
    <row r="144" spans="46:47" x14ac:dyDescent="0.2">
      <c r="AT144" s="51"/>
      <c r="AU144" s="133"/>
    </row>
    <row r="145" spans="46:47" x14ac:dyDescent="0.2">
      <c r="AT145" s="51"/>
      <c r="AU145" s="133"/>
    </row>
    <row r="146" spans="46:47" x14ac:dyDescent="0.2">
      <c r="AT146" s="51"/>
      <c r="AU146" s="133"/>
    </row>
    <row r="147" spans="46:47" x14ac:dyDescent="0.2">
      <c r="AT147" s="51"/>
      <c r="AU147" s="133"/>
    </row>
    <row r="148" spans="46:47" x14ac:dyDescent="0.2">
      <c r="AT148" s="51"/>
      <c r="AU148" s="133"/>
    </row>
    <row r="149" spans="46:47" x14ac:dyDescent="0.2">
      <c r="AT149" s="51"/>
      <c r="AU149" s="133"/>
    </row>
    <row r="150" spans="46:47" x14ac:dyDescent="0.2">
      <c r="AT150" s="51"/>
      <c r="AU150" s="133"/>
    </row>
    <row r="151" spans="46:47" x14ac:dyDescent="0.2">
      <c r="AU151" s="133"/>
    </row>
    <row r="152" spans="46:47" x14ac:dyDescent="0.2">
      <c r="AT152" s="74"/>
      <c r="AU152" s="133"/>
    </row>
    <row r="153" spans="46:47" x14ac:dyDescent="0.2">
      <c r="AT153" s="74"/>
      <c r="AU153" s="133"/>
    </row>
    <row r="154" spans="46:47" x14ac:dyDescent="0.2">
      <c r="AT154" s="74"/>
      <c r="AU154" s="133"/>
    </row>
  </sheetData>
  <sheetProtection password="D770" sheet="1" objects="1" scenarios="1"/>
  <mergeCells count="470">
    <mergeCell ref="AH2:AL2"/>
    <mergeCell ref="AM2:AR2"/>
    <mergeCell ref="D3:AG4"/>
    <mergeCell ref="AH3:AL3"/>
    <mergeCell ref="AM3:AR3"/>
    <mergeCell ref="AH4:AL4"/>
    <mergeCell ref="AM4:AR4"/>
    <mergeCell ref="B9:C9"/>
    <mergeCell ref="F9:G9"/>
    <mergeCell ref="J9:K9"/>
    <mergeCell ref="O9:Q9"/>
    <mergeCell ref="S9:Z9"/>
    <mergeCell ref="B2:C4"/>
    <mergeCell ref="D2:AG2"/>
    <mergeCell ref="F6:G6"/>
    <mergeCell ref="J6:Q6"/>
    <mergeCell ref="T6:Z6"/>
    <mergeCell ref="AC6:AE6"/>
    <mergeCell ref="AG6:AP6"/>
    <mergeCell ref="W11:X13"/>
    <mergeCell ref="AC9:AE9"/>
    <mergeCell ref="AI9:AJ9"/>
    <mergeCell ref="AN9:AP9"/>
    <mergeCell ref="B11:B13"/>
    <mergeCell ref="C11:D13"/>
    <mergeCell ref="E11:F13"/>
    <mergeCell ref="G11:H13"/>
    <mergeCell ref="I11:K13"/>
    <mergeCell ref="L11:O13"/>
    <mergeCell ref="AK11:AN11"/>
    <mergeCell ref="AO11:AR11"/>
    <mergeCell ref="Q12:R12"/>
    <mergeCell ref="S12:T12"/>
    <mergeCell ref="AK12:AL12"/>
    <mergeCell ref="AO12:AP12"/>
    <mergeCell ref="AQ12:AR12"/>
    <mergeCell ref="U12:V12"/>
    <mergeCell ref="AM12:AN12"/>
    <mergeCell ref="S11:V11"/>
    <mergeCell ref="P11:R11"/>
    <mergeCell ref="AC15:AD15"/>
    <mergeCell ref="AE15:AG15"/>
    <mergeCell ref="AH15:AJ15"/>
    <mergeCell ref="AE14:AG14"/>
    <mergeCell ref="Y11:Z13"/>
    <mergeCell ref="AA11:AB13"/>
    <mergeCell ref="AC11:AD13"/>
    <mergeCell ref="AE11:AG13"/>
    <mergeCell ref="AH11:AJ13"/>
    <mergeCell ref="AK14:AN14"/>
    <mergeCell ref="AO14:AR14"/>
    <mergeCell ref="C15:D15"/>
    <mergeCell ref="E15:F15"/>
    <mergeCell ref="G15:H15"/>
    <mergeCell ref="I15:K15"/>
    <mergeCell ref="L15:O15"/>
    <mergeCell ref="P15:R15"/>
    <mergeCell ref="Y15:Z15"/>
    <mergeCell ref="AA15:AB15"/>
    <mergeCell ref="AO15:AR15"/>
    <mergeCell ref="S15:V15"/>
    <mergeCell ref="S14:V14"/>
    <mergeCell ref="W14:X14"/>
    <mergeCell ref="Y14:Z14"/>
    <mergeCell ref="AA14:AB14"/>
    <mergeCell ref="AC14:AD14"/>
    <mergeCell ref="W15:X15"/>
    <mergeCell ref="AK15:AN15"/>
    <mergeCell ref="AH14:AJ14"/>
    <mergeCell ref="C14:D14"/>
    <mergeCell ref="E14:F14"/>
    <mergeCell ref="G14:H14"/>
    <mergeCell ref="I14:K14"/>
    <mergeCell ref="L14:O14"/>
    <mergeCell ref="P14:R14"/>
    <mergeCell ref="AH17:AJ17"/>
    <mergeCell ref="AK17:AN17"/>
    <mergeCell ref="AO17:AR17"/>
    <mergeCell ref="AO16:AR16"/>
    <mergeCell ref="C17:D17"/>
    <mergeCell ref="E17:F17"/>
    <mergeCell ref="G17:H17"/>
    <mergeCell ref="I17:K17"/>
    <mergeCell ref="L17:O17"/>
    <mergeCell ref="S17:V17"/>
    <mergeCell ref="W17:X17"/>
    <mergeCell ref="Y17:Z17"/>
    <mergeCell ref="Y16:Z16"/>
    <mergeCell ref="AA16:AB16"/>
    <mergeCell ref="AA17:AB17"/>
    <mergeCell ref="AC16:AD16"/>
    <mergeCell ref="AC17:AD17"/>
    <mergeCell ref="AE16:AG16"/>
    <mergeCell ref="AH16:AJ16"/>
    <mergeCell ref="AK16:AN16"/>
    <mergeCell ref="C16:D16"/>
    <mergeCell ref="E16:F16"/>
    <mergeCell ref="S16:V16"/>
    <mergeCell ref="W16:X16"/>
    <mergeCell ref="G16:H16"/>
    <mergeCell ref="I16:K16"/>
    <mergeCell ref="L16:O16"/>
    <mergeCell ref="C19:D19"/>
    <mergeCell ref="E19:F19"/>
    <mergeCell ref="G19:H19"/>
    <mergeCell ref="I19:K19"/>
    <mergeCell ref="L19:O19"/>
    <mergeCell ref="P19:R19"/>
    <mergeCell ref="P16:R16"/>
    <mergeCell ref="AE17:AG17"/>
    <mergeCell ref="C18:D18"/>
    <mergeCell ref="E18:F18"/>
    <mergeCell ref="G18:H18"/>
    <mergeCell ref="I18:K18"/>
    <mergeCell ref="L18:O18"/>
    <mergeCell ref="P18:R18"/>
    <mergeCell ref="W18:Z18"/>
    <mergeCell ref="P17:R17"/>
    <mergeCell ref="AC18:AD18"/>
    <mergeCell ref="AE18:AG18"/>
    <mergeCell ref="AO19:AR19"/>
    <mergeCell ref="W20:X20"/>
    <mergeCell ref="Y20:Z20"/>
    <mergeCell ref="AA20:AB20"/>
    <mergeCell ref="AC20:AD20"/>
    <mergeCell ref="AE20:AG20"/>
    <mergeCell ref="AH20:AJ20"/>
    <mergeCell ref="AK20:AN20"/>
    <mergeCell ref="Y19:Z19"/>
    <mergeCell ref="AA19:AB19"/>
    <mergeCell ref="AC19:AD19"/>
    <mergeCell ref="AE19:AG19"/>
    <mergeCell ref="AH19:AJ19"/>
    <mergeCell ref="AK19:AN19"/>
    <mergeCell ref="W19:X19"/>
    <mergeCell ref="G24:H24"/>
    <mergeCell ref="I24:K24"/>
    <mergeCell ref="L24:O24"/>
    <mergeCell ref="P24:R24"/>
    <mergeCell ref="P22:R22"/>
    <mergeCell ref="S18:V18"/>
    <mergeCell ref="S19:V19"/>
    <mergeCell ref="AO18:AR18"/>
    <mergeCell ref="AH21:AJ21"/>
    <mergeCell ref="AK21:AN21"/>
    <mergeCell ref="AO21:AR21"/>
    <mergeCell ref="AE21:AG21"/>
    <mergeCell ref="AO20:AR20"/>
    <mergeCell ref="S20:V20"/>
    <mergeCell ref="S22:V22"/>
    <mergeCell ref="S21:V21"/>
    <mergeCell ref="W21:X21"/>
    <mergeCell ref="Y21:Z21"/>
    <mergeCell ref="AA21:AB21"/>
    <mergeCell ref="AC21:AD21"/>
    <mergeCell ref="W22:X22"/>
    <mergeCell ref="Y22:Z22"/>
    <mergeCell ref="AA22:AB22"/>
    <mergeCell ref="AC22:AD22"/>
    <mergeCell ref="C21:D21"/>
    <mergeCell ref="E21:F21"/>
    <mergeCell ref="G21:H21"/>
    <mergeCell ref="I21:K21"/>
    <mergeCell ref="L21:O21"/>
    <mergeCell ref="P21:R21"/>
    <mergeCell ref="C22:D22"/>
    <mergeCell ref="E22:F22"/>
    <mergeCell ref="G22:H22"/>
    <mergeCell ref="AK22:AN22"/>
    <mergeCell ref="AO22:AR22"/>
    <mergeCell ref="AE22:AG22"/>
    <mergeCell ref="AH22:AJ22"/>
    <mergeCell ref="C25:D25"/>
    <mergeCell ref="E25:F25"/>
    <mergeCell ref="G25:H25"/>
    <mergeCell ref="I25:K25"/>
    <mergeCell ref="L25:O25"/>
    <mergeCell ref="AA23:AB23"/>
    <mergeCell ref="AH25:AJ25"/>
    <mergeCell ref="C23:D23"/>
    <mergeCell ref="E23:F23"/>
    <mergeCell ref="G23:H23"/>
    <mergeCell ref="I23:K23"/>
    <mergeCell ref="L23:O23"/>
    <mergeCell ref="P23:R23"/>
    <mergeCell ref="S23:V23"/>
    <mergeCell ref="W23:X23"/>
    <mergeCell ref="AO24:AR24"/>
    <mergeCell ref="AO23:AR23"/>
    <mergeCell ref="C24:D24"/>
    <mergeCell ref="E24:F24"/>
    <mergeCell ref="P25:R25"/>
    <mergeCell ref="Y23:Z23"/>
    <mergeCell ref="Y27:Z27"/>
    <mergeCell ref="AA27:AB27"/>
    <mergeCell ref="AC27:AD27"/>
    <mergeCell ref="AO25:AR25"/>
    <mergeCell ref="AH26:AJ26"/>
    <mergeCell ref="AC23:AD23"/>
    <mergeCell ref="AE23:AG23"/>
    <mergeCell ref="AH23:AJ23"/>
    <mergeCell ref="AK23:AN23"/>
    <mergeCell ref="W24:Z24"/>
    <mergeCell ref="AA26:AB26"/>
    <mergeCell ref="AC26:AD26"/>
    <mergeCell ref="AE26:AG26"/>
    <mergeCell ref="AA25:AB25"/>
    <mergeCell ref="AC25:AD25"/>
    <mergeCell ref="AE25:AG25"/>
    <mergeCell ref="AE24:AG24"/>
    <mergeCell ref="AC24:AD24"/>
    <mergeCell ref="AE28:AG28"/>
    <mergeCell ref="AH28:AJ28"/>
    <mergeCell ref="AK28:AN28"/>
    <mergeCell ref="AK26:AN26"/>
    <mergeCell ref="AO26:AR26"/>
    <mergeCell ref="AH27:AJ27"/>
    <mergeCell ref="AO28:AR28"/>
    <mergeCell ref="AO27:AR27"/>
    <mergeCell ref="W25:X25"/>
    <mergeCell ref="Y25:Z25"/>
    <mergeCell ref="AE27:AG27"/>
    <mergeCell ref="AK25:AN25"/>
    <mergeCell ref="C30:D30"/>
    <mergeCell ref="E30:F30"/>
    <mergeCell ref="G30:H30"/>
    <mergeCell ref="I30:K30"/>
    <mergeCell ref="L30:O30"/>
    <mergeCell ref="P30:R30"/>
    <mergeCell ref="S30:V30"/>
    <mergeCell ref="S29:V29"/>
    <mergeCell ref="C27:D27"/>
    <mergeCell ref="E27:F27"/>
    <mergeCell ref="G27:H27"/>
    <mergeCell ref="I27:K27"/>
    <mergeCell ref="L27:O27"/>
    <mergeCell ref="C28:D28"/>
    <mergeCell ref="E28:F28"/>
    <mergeCell ref="G28:H28"/>
    <mergeCell ref="I28:K28"/>
    <mergeCell ref="L28:O28"/>
    <mergeCell ref="C33:D33"/>
    <mergeCell ref="E33:F33"/>
    <mergeCell ref="G33:H33"/>
    <mergeCell ref="I33:K33"/>
    <mergeCell ref="L33:O33"/>
    <mergeCell ref="P33:R33"/>
    <mergeCell ref="S33:V33"/>
    <mergeCell ref="AO31:AR31"/>
    <mergeCell ref="Y29:Z29"/>
    <mergeCell ref="AA29:AB29"/>
    <mergeCell ref="AC29:AD29"/>
    <mergeCell ref="AE29:AG29"/>
    <mergeCell ref="C29:D29"/>
    <mergeCell ref="E29:F29"/>
    <mergeCell ref="G29:H29"/>
    <mergeCell ref="I29:K29"/>
    <mergeCell ref="L29:O29"/>
    <mergeCell ref="C31:D31"/>
    <mergeCell ref="E31:F31"/>
    <mergeCell ref="G31:H31"/>
    <mergeCell ref="I31:K31"/>
    <mergeCell ref="L31:O31"/>
    <mergeCell ref="P31:R31"/>
    <mergeCell ref="S31:V31"/>
    <mergeCell ref="C35:D35"/>
    <mergeCell ref="E35:F35"/>
    <mergeCell ref="G35:H35"/>
    <mergeCell ref="I35:K35"/>
    <mergeCell ref="L35:O35"/>
    <mergeCell ref="W34:X34"/>
    <mergeCell ref="S35:V35"/>
    <mergeCell ref="P35:R35"/>
    <mergeCell ref="AA35:AB35"/>
    <mergeCell ref="C34:D34"/>
    <mergeCell ref="E34:F34"/>
    <mergeCell ref="G34:H34"/>
    <mergeCell ref="I34:K34"/>
    <mergeCell ref="L34:O34"/>
    <mergeCell ref="P34:R34"/>
    <mergeCell ref="S34:V34"/>
    <mergeCell ref="AC35:AD35"/>
    <mergeCell ref="AE35:AG35"/>
    <mergeCell ref="AH35:AJ35"/>
    <mergeCell ref="W36:Z36"/>
    <mergeCell ref="AC36:AD36"/>
    <mergeCell ref="W35:X35"/>
    <mergeCell ref="Y35:Z35"/>
    <mergeCell ref="AO37:AR37"/>
    <mergeCell ref="W38:X38"/>
    <mergeCell ref="Y38:Z38"/>
    <mergeCell ref="AA38:AB38"/>
    <mergeCell ref="AC38:AD38"/>
    <mergeCell ref="AE38:AG38"/>
    <mergeCell ref="AH38:AJ38"/>
    <mergeCell ref="AK38:AN38"/>
    <mergeCell ref="AO38:AR38"/>
    <mergeCell ref="Y37:Z37"/>
    <mergeCell ref="AA37:AB37"/>
    <mergeCell ref="AC37:AD37"/>
    <mergeCell ref="AE37:AG37"/>
    <mergeCell ref="AH37:AJ37"/>
    <mergeCell ref="AK37:AN37"/>
    <mergeCell ref="W37:X37"/>
    <mergeCell ref="AO36:AR36"/>
    <mergeCell ref="AB40:AR40"/>
    <mergeCell ref="E41:F41"/>
    <mergeCell ref="L41:M41"/>
    <mergeCell ref="N41:O41"/>
    <mergeCell ref="P41:R42"/>
    <mergeCell ref="S41:U42"/>
    <mergeCell ref="X41:AR42"/>
    <mergeCell ref="AH39:AJ39"/>
    <mergeCell ref="AK39:AN39"/>
    <mergeCell ref="AO39:AR39"/>
    <mergeCell ref="D40:F40"/>
    <mergeCell ref="G40:H42"/>
    <mergeCell ref="I40:K40"/>
    <mergeCell ref="L40:O40"/>
    <mergeCell ref="P40:V40"/>
    <mergeCell ref="W40:AA40"/>
    <mergeCell ref="S39:V39"/>
    <mergeCell ref="W39:X39"/>
    <mergeCell ref="Y39:Z39"/>
    <mergeCell ref="AA39:AB39"/>
    <mergeCell ref="AC39:AD39"/>
    <mergeCell ref="AE39:AG39"/>
    <mergeCell ref="C39:D39"/>
    <mergeCell ref="E39:F39"/>
    <mergeCell ref="B44:C44"/>
    <mergeCell ref="D44:F44"/>
    <mergeCell ref="P44:R44"/>
    <mergeCell ref="S44:U44"/>
    <mergeCell ref="X44:AR44"/>
    <mergeCell ref="B43:C43"/>
    <mergeCell ref="D43:F43"/>
    <mergeCell ref="G43:H44"/>
    <mergeCell ref="I43:K44"/>
    <mergeCell ref="P20:R20"/>
    <mergeCell ref="P26:R26"/>
    <mergeCell ref="P32:R32"/>
    <mergeCell ref="E37:F37"/>
    <mergeCell ref="Z49:AQ49"/>
    <mergeCell ref="B50:J50"/>
    <mergeCell ref="AO50:AR50"/>
    <mergeCell ref="B47:C47"/>
    <mergeCell ref="D47:F47"/>
    <mergeCell ref="P47:R47"/>
    <mergeCell ref="S47:U47"/>
    <mergeCell ref="Z47:AQ47"/>
    <mergeCell ref="G48:O49"/>
    <mergeCell ref="G47:O47"/>
    <mergeCell ref="L39:O39"/>
    <mergeCell ref="P39:R39"/>
    <mergeCell ref="Z46:AQ46"/>
    <mergeCell ref="B45:C45"/>
    <mergeCell ref="D45:F45"/>
    <mergeCell ref="G45:H46"/>
    <mergeCell ref="I45:K46"/>
    <mergeCell ref="L45:O46"/>
    <mergeCell ref="P45:R45"/>
    <mergeCell ref="X43:AR43"/>
    <mergeCell ref="E36:F36"/>
    <mergeCell ref="I20:K20"/>
    <mergeCell ref="I26:K26"/>
    <mergeCell ref="I32:K32"/>
    <mergeCell ref="C37:D37"/>
    <mergeCell ref="B48:F49"/>
    <mergeCell ref="P48:R48"/>
    <mergeCell ref="S48:U48"/>
    <mergeCell ref="Z48:AQ48"/>
    <mergeCell ref="B20:F20"/>
    <mergeCell ref="G20:H20"/>
    <mergeCell ref="B26:F26"/>
    <mergeCell ref="B32:F32"/>
    <mergeCell ref="B38:F38"/>
    <mergeCell ref="C36:D36"/>
    <mergeCell ref="G32:H32"/>
    <mergeCell ref="G38:H38"/>
    <mergeCell ref="P49:R49"/>
    <mergeCell ref="B46:C46"/>
    <mergeCell ref="D46:F46"/>
    <mergeCell ref="P46:R46"/>
    <mergeCell ref="B40:C42"/>
    <mergeCell ref="G39:H39"/>
    <mergeCell ref="I39:K39"/>
    <mergeCell ref="I38:K38"/>
    <mergeCell ref="L43:O44"/>
    <mergeCell ref="G36:H36"/>
    <mergeCell ref="I36:K36"/>
    <mergeCell ref="L36:O36"/>
    <mergeCell ref="I22:K22"/>
    <mergeCell ref="L22:O22"/>
    <mergeCell ref="P38:R38"/>
    <mergeCell ref="S49:U49"/>
    <mergeCell ref="S45:U45"/>
    <mergeCell ref="S46:U46"/>
    <mergeCell ref="S36:V36"/>
    <mergeCell ref="S37:V37"/>
    <mergeCell ref="S43:U43"/>
    <mergeCell ref="S38:V38"/>
    <mergeCell ref="P43:R43"/>
    <mergeCell ref="P36:R36"/>
    <mergeCell ref="G37:H37"/>
    <mergeCell ref="I37:K37"/>
    <mergeCell ref="L37:O37"/>
    <mergeCell ref="P37:R37"/>
    <mergeCell ref="G26:H26"/>
    <mergeCell ref="P29:R29"/>
    <mergeCell ref="S24:V24"/>
    <mergeCell ref="AA33:AB33"/>
    <mergeCell ref="AC33:AD33"/>
    <mergeCell ref="S25:V25"/>
    <mergeCell ref="P27:R27"/>
    <mergeCell ref="S27:V27"/>
    <mergeCell ref="S26:V26"/>
    <mergeCell ref="S32:V32"/>
    <mergeCell ref="P28:R28"/>
    <mergeCell ref="S28:V28"/>
    <mergeCell ref="AA31:AB31"/>
    <mergeCell ref="AC31:AD31"/>
    <mergeCell ref="AA28:AB28"/>
    <mergeCell ref="AC28:AD28"/>
    <mergeCell ref="W30:Z30"/>
    <mergeCell ref="AC30:AD30"/>
    <mergeCell ref="W28:X28"/>
    <mergeCell ref="Y28:Z28"/>
    <mergeCell ref="W29:X29"/>
    <mergeCell ref="W33:X33"/>
    <mergeCell ref="W31:X31"/>
    <mergeCell ref="Y31:Z31"/>
    <mergeCell ref="W27:X27"/>
    <mergeCell ref="Y26:Z26"/>
    <mergeCell ref="W26:X26"/>
    <mergeCell ref="AE36:AG36"/>
    <mergeCell ref="AK18:AN18"/>
    <mergeCell ref="AK29:AN29"/>
    <mergeCell ref="AO30:AR30"/>
    <mergeCell ref="AE31:AG31"/>
    <mergeCell ref="AH31:AJ31"/>
    <mergeCell ref="AO35:AR35"/>
    <mergeCell ref="AO34:AR34"/>
    <mergeCell ref="W32:X32"/>
    <mergeCell ref="Y32:Z32"/>
    <mergeCell ref="AA32:AB32"/>
    <mergeCell ref="AC32:AD32"/>
    <mergeCell ref="Y34:Z34"/>
    <mergeCell ref="AA34:AB34"/>
    <mergeCell ref="AC34:AD34"/>
    <mergeCell ref="Y33:Z33"/>
    <mergeCell ref="AE33:AG33"/>
    <mergeCell ref="AH33:AJ33"/>
    <mergeCell ref="AK24:AN24"/>
    <mergeCell ref="AK30:AN30"/>
    <mergeCell ref="AK36:AN36"/>
    <mergeCell ref="AK35:AN35"/>
    <mergeCell ref="AK31:AN31"/>
    <mergeCell ref="AK27:AN27"/>
    <mergeCell ref="AH32:AJ32"/>
    <mergeCell ref="AK32:AN32"/>
    <mergeCell ref="AO32:AR32"/>
    <mergeCell ref="AH29:AJ29"/>
    <mergeCell ref="AE32:AG32"/>
    <mergeCell ref="AE34:AG34"/>
    <mergeCell ref="AH34:AJ34"/>
    <mergeCell ref="AK34:AN34"/>
    <mergeCell ref="AK33:AN33"/>
    <mergeCell ref="AO33:AR33"/>
    <mergeCell ref="AE30:AG30"/>
    <mergeCell ref="AO29:AR29"/>
  </mergeCells>
  <printOptions horizontalCentered="1" verticalCentered="1"/>
  <pageMargins left="0" right="0.19685039370078741" top="0" bottom="0" header="0" footer="0"/>
  <pageSetup scale="9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8">
    <tabColor rgb="FFCFDDED"/>
  </sheetPr>
  <dimension ref="A1:AU154"/>
  <sheetViews>
    <sheetView showGridLines="0" showRowColHeaders="0" workbookViewId="0">
      <selection activeCell="AY26" sqref="AY26"/>
    </sheetView>
  </sheetViews>
  <sheetFormatPr baseColWidth="10" defaultRowHeight="14.25" x14ac:dyDescent="0.2"/>
  <cols>
    <col min="1" max="1" width="1" style="27" customWidth="1"/>
    <col min="2" max="2" width="5.140625" style="27" customWidth="1"/>
    <col min="3" max="3" width="6" style="27" customWidth="1"/>
    <col min="4" max="4" width="4.42578125" style="27" customWidth="1"/>
    <col min="5" max="5" width="4" style="27" customWidth="1"/>
    <col min="6" max="6" width="2.7109375" style="27" customWidth="1"/>
    <col min="7" max="7" width="3.5703125" style="27" customWidth="1"/>
    <col min="8" max="8" width="3.28515625" style="27" customWidth="1"/>
    <col min="9" max="9" width="4.28515625" style="27" customWidth="1"/>
    <col min="10" max="10" width="3.5703125" style="27" customWidth="1"/>
    <col min="11" max="11" width="3.28515625" style="27" customWidth="1"/>
    <col min="12" max="12" width="4.42578125" style="27" customWidth="1"/>
    <col min="13" max="13" width="1.28515625" style="27" customWidth="1"/>
    <col min="14" max="14" width="3.5703125" style="27" customWidth="1"/>
    <col min="15" max="15" width="2.140625" style="27" customWidth="1"/>
    <col min="16" max="16" width="5.7109375" style="27" customWidth="1"/>
    <col min="17" max="17" width="1.7109375" style="27" customWidth="1"/>
    <col min="18" max="18" width="3.5703125" style="27" customWidth="1"/>
    <col min="19" max="19" width="1.7109375" style="27" customWidth="1"/>
    <col min="20" max="20" width="4.85546875" style="27" customWidth="1"/>
    <col min="21" max="21" width="3.42578125" style="27" customWidth="1"/>
    <col min="22" max="23" width="0.85546875" style="27" customWidth="1"/>
    <col min="24" max="24" width="4.42578125" style="27" customWidth="1"/>
    <col min="25" max="25" width="5.7109375" style="27" customWidth="1"/>
    <col min="26" max="26" width="4.85546875" style="27" customWidth="1"/>
    <col min="27" max="27" width="3.5703125" style="27" customWidth="1"/>
    <col min="28" max="28" width="2.140625" style="27" customWidth="1"/>
    <col min="29" max="29" width="3.140625" style="27" customWidth="1"/>
    <col min="30" max="30" width="3" style="27" customWidth="1"/>
    <col min="31" max="31" width="4" style="27" customWidth="1"/>
    <col min="32" max="33" width="3.5703125" style="27" customWidth="1"/>
    <col min="34" max="34" width="3.28515625" style="27" customWidth="1"/>
    <col min="35" max="36" width="3.5703125" style="27" customWidth="1"/>
    <col min="37" max="37" width="1.28515625" style="27" customWidth="1"/>
    <col min="38" max="38" width="3.7109375" style="27" customWidth="1"/>
    <col min="39" max="39" width="3.5703125" style="27" customWidth="1"/>
    <col min="40" max="40" width="2.42578125" style="27" customWidth="1"/>
    <col min="41" max="41" width="0.85546875" style="27" customWidth="1"/>
    <col min="42" max="42" width="4" style="27" customWidth="1"/>
    <col min="43" max="43" width="2.7109375" style="27" customWidth="1"/>
    <col min="44" max="44" width="2.28515625" style="27" customWidth="1"/>
    <col min="45" max="45" width="11.42578125" style="27"/>
    <col min="46" max="47" width="0" style="26" hidden="1" customWidth="1"/>
    <col min="48" max="16384" width="11.42578125" style="27"/>
  </cols>
  <sheetData>
    <row r="1" spans="1:47" ht="3" customHeight="1" x14ac:dyDescent="0.2"/>
    <row r="2" spans="1:47" ht="21.75" customHeight="1" x14ac:dyDescent="0.2">
      <c r="B2" s="1445"/>
      <c r="C2" s="1445"/>
      <c r="D2" s="2073" t="s">
        <v>133</v>
      </c>
      <c r="E2" s="2073"/>
      <c r="F2" s="2073"/>
      <c r="G2" s="2073"/>
      <c r="H2" s="2073"/>
      <c r="I2" s="2073"/>
      <c r="J2" s="2073"/>
      <c r="K2" s="2073"/>
      <c r="L2" s="2073"/>
      <c r="M2" s="2073"/>
      <c r="N2" s="2073"/>
      <c r="O2" s="2073"/>
      <c r="P2" s="2073"/>
      <c r="Q2" s="2073"/>
      <c r="R2" s="2073"/>
      <c r="S2" s="2073"/>
      <c r="T2" s="2073"/>
      <c r="U2" s="2073"/>
      <c r="V2" s="2073"/>
      <c r="W2" s="2073"/>
      <c r="X2" s="2073"/>
      <c r="Y2" s="2073"/>
      <c r="Z2" s="2073"/>
      <c r="AA2" s="2073"/>
      <c r="AB2" s="2073"/>
      <c r="AC2" s="2073"/>
      <c r="AD2" s="2073"/>
      <c r="AE2" s="2073"/>
      <c r="AF2" s="2073"/>
      <c r="AG2" s="2073"/>
      <c r="AH2" s="2074" t="s">
        <v>74</v>
      </c>
      <c r="AI2" s="2074"/>
      <c r="AJ2" s="2074"/>
      <c r="AK2" s="2074"/>
      <c r="AL2" s="2074"/>
      <c r="AM2" s="2074" t="s">
        <v>11</v>
      </c>
      <c r="AN2" s="2074"/>
      <c r="AO2" s="2074"/>
      <c r="AP2" s="2074"/>
      <c r="AQ2" s="2074"/>
      <c r="AR2" s="2074"/>
    </row>
    <row r="3" spans="1:47" ht="12.75" customHeight="1" x14ac:dyDescent="0.2">
      <c r="B3" s="1446"/>
      <c r="C3" s="1446"/>
      <c r="D3" s="2075" t="s">
        <v>288</v>
      </c>
      <c r="E3" s="2075"/>
      <c r="F3" s="2075"/>
      <c r="G3" s="2075"/>
      <c r="H3" s="2075"/>
      <c r="I3" s="2075"/>
      <c r="J3" s="2075"/>
      <c r="K3" s="2075"/>
      <c r="L3" s="2075"/>
      <c r="M3" s="2075"/>
      <c r="N3" s="2075"/>
      <c r="O3" s="2075"/>
      <c r="P3" s="2075"/>
      <c r="Q3" s="2075"/>
      <c r="R3" s="2075"/>
      <c r="S3" s="2075"/>
      <c r="T3" s="2075"/>
      <c r="U3" s="2075"/>
      <c r="V3" s="2075"/>
      <c r="W3" s="2075"/>
      <c r="X3" s="2075"/>
      <c r="Y3" s="2075"/>
      <c r="Z3" s="2075"/>
      <c r="AA3" s="2075"/>
      <c r="AB3" s="2075"/>
      <c r="AC3" s="2075"/>
      <c r="AD3" s="2075"/>
      <c r="AE3" s="2075"/>
      <c r="AF3" s="2075"/>
      <c r="AG3" s="2075"/>
      <c r="AH3" s="2077" t="s">
        <v>72</v>
      </c>
      <c r="AI3" s="2077"/>
      <c r="AJ3" s="2077"/>
      <c r="AK3" s="2077"/>
      <c r="AL3" s="2077"/>
      <c r="AM3" s="2077" t="s">
        <v>72</v>
      </c>
      <c r="AN3" s="2077"/>
      <c r="AO3" s="2077"/>
      <c r="AP3" s="2077"/>
      <c r="AQ3" s="2077"/>
      <c r="AR3" s="2077"/>
    </row>
    <row r="4" spans="1:47" ht="15" customHeight="1" x14ac:dyDescent="0.2">
      <c r="B4" s="1447"/>
      <c r="C4" s="1447"/>
      <c r="D4" s="2076"/>
      <c r="E4" s="2076"/>
      <c r="F4" s="2076"/>
      <c r="G4" s="2076"/>
      <c r="H4" s="2076"/>
      <c r="I4" s="2076"/>
      <c r="J4" s="2076"/>
      <c r="K4" s="2076"/>
      <c r="L4" s="2076"/>
      <c r="M4" s="2076"/>
      <c r="N4" s="2076"/>
      <c r="O4" s="2076"/>
      <c r="P4" s="2076"/>
      <c r="Q4" s="2076"/>
      <c r="R4" s="2076"/>
      <c r="S4" s="2076"/>
      <c r="T4" s="2076"/>
      <c r="U4" s="2076"/>
      <c r="V4" s="2076"/>
      <c r="W4" s="2076"/>
      <c r="X4" s="2076"/>
      <c r="Y4" s="2076"/>
      <c r="Z4" s="2076"/>
      <c r="AA4" s="2076"/>
      <c r="AB4" s="2076"/>
      <c r="AC4" s="2076"/>
      <c r="AD4" s="2076"/>
      <c r="AE4" s="2076"/>
      <c r="AF4" s="2076"/>
      <c r="AG4" s="2076"/>
      <c r="AH4" s="2078" t="str">
        <f>IF('INGRESO DE DATOS'!S293&lt;&gt;0,'INGRESO DE DATOS'!S293,"")</f>
        <v/>
      </c>
      <c r="AI4" s="2078"/>
      <c r="AJ4" s="2078"/>
      <c r="AK4" s="2078"/>
      <c r="AL4" s="2078"/>
      <c r="AM4" s="2079" t="str">
        <f>IF('INGRESO DE DATOS'!S294&lt;&gt;0,'INGRESO DE DATOS'!S294,"")</f>
        <v/>
      </c>
      <c r="AN4" s="2080"/>
      <c r="AO4" s="2080"/>
      <c r="AP4" s="2080"/>
      <c r="AQ4" s="2080"/>
      <c r="AR4" s="2081"/>
    </row>
    <row r="5" spans="1:47" ht="4.5" customHeight="1" x14ac:dyDescent="0.2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4"/>
    </row>
    <row r="6" spans="1:47" s="50" customFormat="1" ht="12.75" customHeight="1" x14ac:dyDescent="0.15">
      <c r="B6" s="46" t="s">
        <v>29</v>
      </c>
      <c r="C6" s="36"/>
      <c r="D6" s="36"/>
      <c r="E6" s="36"/>
      <c r="F6" s="2045" t="s">
        <v>134</v>
      </c>
      <c r="G6" s="2045"/>
      <c r="H6" s="151"/>
      <c r="I6" s="36"/>
      <c r="J6" s="2045" t="s">
        <v>135</v>
      </c>
      <c r="K6" s="2045"/>
      <c r="L6" s="2045"/>
      <c r="M6" s="2045"/>
      <c r="N6" s="2045"/>
      <c r="O6" s="2045"/>
      <c r="P6" s="2045"/>
      <c r="Q6" s="2045"/>
      <c r="R6" s="151"/>
      <c r="S6" s="36"/>
      <c r="T6" s="2045" t="s">
        <v>102</v>
      </c>
      <c r="U6" s="2045"/>
      <c r="V6" s="2045"/>
      <c r="W6" s="2045"/>
      <c r="X6" s="2045"/>
      <c r="Y6" s="2045"/>
      <c r="Z6" s="2045"/>
      <c r="AA6" s="151"/>
      <c r="AB6" s="36"/>
      <c r="AC6" s="2045" t="s">
        <v>103</v>
      </c>
      <c r="AD6" s="2045"/>
      <c r="AE6" s="2045"/>
      <c r="AF6" s="154" t="s">
        <v>97</v>
      </c>
      <c r="AG6" s="2045" t="s">
        <v>104</v>
      </c>
      <c r="AH6" s="2045"/>
      <c r="AI6" s="2045"/>
      <c r="AJ6" s="2045"/>
      <c r="AK6" s="2045"/>
      <c r="AL6" s="2045"/>
      <c r="AM6" s="2045"/>
      <c r="AN6" s="2045"/>
      <c r="AO6" s="2045"/>
      <c r="AP6" s="2045"/>
      <c r="AQ6" s="151"/>
      <c r="AR6" s="37"/>
      <c r="AT6" s="35"/>
      <c r="AU6" s="35"/>
    </row>
    <row r="7" spans="1:47" s="50" customFormat="1" ht="5.25" customHeight="1" x14ac:dyDescent="0.2">
      <c r="B7" s="46"/>
      <c r="C7" s="36"/>
      <c r="D7" s="36"/>
      <c r="E7" s="36"/>
      <c r="F7" s="143"/>
      <c r="G7" s="143"/>
      <c r="H7" s="36"/>
      <c r="I7" s="36"/>
      <c r="J7" s="143"/>
      <c r="K7" s="143"/>
      <c r="L7" s="143"/>
      <c r="M7" s="143"/>
      <c r="N7" s="143"/>
      <c r="O7" s="143"/>
      <c r="P7" s="143"/>
      <c r="Q7" s="143"/>
      <c r="R7" s="36"/>
      <c r="S7" s="36"/>
      <c r="T7" s="143"/>
      <c r="U7" s="143"/>
      <c r="V7" s="143"/>
      <c r="W7" s="143"/>
      <c r="X7" s="143"/>
      <c r="Y7" s="143"/>
      <c r="Z7" s="143"/>
      <c r="AA7" s="36"/>
      <c r="AB7" s="36"/>
      <c r="AC7" s="143"/>
      <c r="AD7" s="143"/>
      <c r="AE7" s="143"/>
      <c r="AF7" s="36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36"/>
      <c r="AR7" s="37"/>
      <c r="AT7" s="26"/>
      <c r="AU7" s="26"/>
    </row>
    <row r="8" spans="1:47" ht="4.5" customHeight="1" x14ac:dyDescent="0.25">
      <c r="B8" s="4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152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47"/>
      <c r="AT8" s="39"/>
      <c r="AU8" s="39"/>
    </row>
    <row r="9" spans="1:47" s="50" customFormat="1" ht="12.75" customHeight="1" x14ac:dyDescent="0.25">
      <c r="A9" s="36"/>
      <c r="B9" s="2083" t="s">
        <v>136</v>
      </c>
      <c r="C9" s="2044"/>
      <c r="D9" s="154"/>
      <c r="E9" s="143"/>
      <c r="F9" s="2045" t="s">
        <v>137</v>
      </c>
      <c r="G9" s="2045"/>
      <c r="H9" s="154" t="s">
        <v>97</v>
      </c>
      <c r="I9" s="143"/>
      <c r="J9" s="2045" t="s">
        <v>138</v>
      </c>
      <c r="K9" s="2045"/>
      <c r="L9" s="151"/>
      <c r="M9" s="36"/>
      <c r="N9" s="36"/>
      <c r="O9" s="2045" t="s">
        <v>139</v>
      </c>
      <c r="P9" s="2045"/>
      <c r="Q9" s="2045"/>
      <c r="R9" s="151"/>
      <c r="S9" s="2045"/>
      <c r="T9" s="2045"/>
      <c r="U9" s="2045"/>
      <c r="V9" s="2045"/>
      <c r="W9" s="2045"/>
      <c r="X9" s="2045"/>
      <c r="Y9" s="2045"/>
      <c r="Z9" s="2045"/>
      <c r="AA9" s="146"/>
      <c r="AB9" s="36"/>
      <c r="AC9" s="2082" t="s">
        <v>35</v>
      </c>
      <c r="AD9" s="2045"/>
      <c r="AE9" s="2045"/>
      <c r="AF9" s="154"/>
      <c r="AG9" s="36"/>
      <c r="AH9" s="36"/>
      <c r="AI9" s="2045" t="s">
        <v>36</v>
      </c>
      <c r="AJ9" s="2045"/>
      <c r="AK9" s="146"/>
      <c r="AL9" s="151"/>
      <c r="AM9" s="36"/>
      <c r="AN9" s="2045" t="s">
        <v>37</v>
      </c>
      <c r="AO9" s="2045"/>
      <c r="AP9" s="2045"/>
      <c r="AQ9" s="154" t="s">
        <v>97</v>
      </c>
      <c r="AR9" s="37"/>
      <c r="AT9" s="40"/>
      <c r="AU9" s="40"/>
    </row>
    <row r="10" spans="1:47" ht="2.25" customHeight="1" x14ac:dyDescent="0.2">
      <c r="B10" s="155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155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9"/>
      <c r="AT10" s="41"/>
      <c r="AU10" s="41"/>
    </row>
    <row r="11" spans="1:47" s="126" customFormat="1" ht="15.75" customHeight="1" x14ac:dyDescent="0.2">
      <c r="B11" s="2105" t="s">
        <v>47</v>
      </c>
      <c r="C11" s="2092" t="s">
        <v>48</v>
      </c>
      <c r="D11" s="2093"/>
      <c r="E11" s="2092" t="s">
        <v>261</v>
      </c>
      <c r="F11" s="2098"/>
      <c r="G11" s="2101" t="s">
        <v>49</v>
      </c>
      <c r="H11" s="2098"/>
      <c r="I11" s="1503" t="s">
        <v>247</v>
      </c>
      <c r="J11" s="1503"/>
      <c r="K11" s="1503"/>
      <c r="L11" s="1503" t="s">
        <v>248</v>
      </c>
      <c r="M11" s="1503"/>
      <c r="N11" s="1503"/>
      <c r="O11" s="1503"/>
      <c r="P11" s="2101" t="s">
        <v>246</v>
      </c>
      <c r="Q11" s="2102"/>
      <c r="R11" s="2098"/>
      <c r="S11" s="2101" t="s">
        <v>50</v>
      </c>
      <c r="T11" s="2102"/>
      <c r="U11" s="2102"/>
      <c r="V11" s="2093"/>
      <c r="W11" s="2092" t="s">
        <v>47</v>
      </c>
      <c r="X11" s="2093"/>
      <c r="Y11" s="2092" t="s">
        <v>48</v>
      </c>
      <c r="Z11" s="2093"/>
      <c r="AA11" s="2092" t="s">
        <v>261</v>
      </c>
      <c r="AB11" s="2098"/>
      <c r="AC11" s="1503" t="s">
        <v>49</v>
      </c>
      <c r="AD11" s="1503"/>
      <c r="AE11" s="1503" t="s">
        <v>247</v>
      </c>
      <c r="AF11" s="1503"/>
      <c r="AG11" s="1503"/>
      <c r="AH11" s="1503" t="s">
        <v>248</v>
      </c>
      <c r="AI11" s="1503"/>
      <c r="AJ11" s="1503"/>
      <c r="AK11" s="2101" t="s">
        <v>246</v>
      </c>
      <c r="AL11" s="2102"/>
      <c r="AM11" s="2102"/>
      <c r="AN11" s="2098"/>
      <c r="AO11" s="2101" t="s">
        <v>50</v>
      </c>
      <c r="AP11" s="2102"/>
      <c r="AQ11" s="2102"/>
      <c r="AR11" s="2093"/>
      <c r="AT11" s="41"/>
      <c r="AU11" s="41"/>
    </row>
    <row r="12" spans="1:47" s="126" customFormat="1" ht="12" customHeight="1" x14ac:dyDescent="0.2">
      <c r="B12" s="2106"/>
      <c r="C12" s="2094"/>
      <c r="D12" s="2095"/>
      <c r="E12" s="2094"/>
      <c r="F12" s="2099"/>
      <c r="G12" s="2108"/>
      <c r="H12" s="2099"/>
      <c r="I12" s="1504"/>
      <c r="J12" s="1504"/>
      <c r="K12" s="1504"/>
      <c r="L12" s="1504"/>
      <c r="M12" s="1504"/>
      <c r="N12" s="1504"/>
      <c r="O12" s="1504"/>
      <c r="P12" s="145" t="s">
        <v>51</v>
      </c>
      <c r="Q12" s="2115" t="s">
        <v>90</v>
      </c>
      <c r="R12" s="2116"/>
      <c r="S12" s="2108" t="s">
        <v>51</v>
      </c>
      <c r="T12" s="2110"/>
      <c r="U12" s="2115" t="s">
        <v>90</v>
      </c>
      <c r="V12" s="2229"/>
      <c r="W12" s="2094"/>
      <c r="X12" s="2095"/>
      <c r="Y12" s="2094"/>
      <c r="Z12" s="2095"/>
      <c r="AA12" s="2094"/>
      <c r="AB12" s="2099"/>
      <c r="AC12" s="1504"/>
      <c r="AD12" s="1504"/>
      <c r="AE12" s="1504"/>
      <c r="AF12" s="1504"/>
      <c r="AG12" s="1504"/>
      <c r="AH12" s="1504"/>
      <c r="AI12" s="1504"/>
      <c r="AJ12" s="1504"/>
      <c r="AK12" s="2119" t="s">
        <v>51</v>
      </c>
      <c r="AL12" s="2120"/>
      <c r="AM12" s="2121" t="s">
        <v>90</v>
      </c>
      <c r="AN12" s="2122"/>
      <c r="AO12" s="2108" t="s">
        <v>51</v>
      </c>
      <c r="AP12" s="2110"/>
      <c r="AQ12" s="2115" t="s">
        <v>90</v>
      </c>
      <c r="AR12" s="2228"/>
      <c r="AT12" s="26"/>
      <c r="AU12" s="26"/>
    </row>
    <row r="13" spans="1:47" ht="2.25" customHeight="1" thickBot="1" x14ac:dyDescent="0.25">
      <c r="B13" s="2107"/>
      <c r="C13" s="2096"/>
      <c r="D13" s="2097"/>
      <c r="E13" s="2096"/>
      <c r="F13" s="2100"/>
      <c r="G13" s="2109"/>
      <c r="H13" s="2100"/>
      <c r="I13" s="1505"/>
      <c r="J13" s="1505"/>
      <c r="K13" s="1505"/>
      <c r="L13" s="1505"/>
      <c r="M13" s="1505"/>
      <c r="N13" s="1505"/>
      <c r="O13" s="1505"/>
      <c r="P13" s="42"/>
      <c r="Q13" s="43"/>
      <c r="R13" s="44"/>
      <c r="S13" s="42"/>
      <c r="T13" s="43"/>
      <c r="U13" s="43"/>
      <c r="V13" s="45"/>
      <c r="W13" s="2096"/>
      <c r="X13" s="2097"/>
      <c r="Y13" s="2096"/>
      <c r="Z13" s="2097"/>
      <c r="AA13" s="2096"/>
      <c r="AB13" s="2100"/>
      <c r="AC13" s="1505"/>
      <c r="AD13" s="1505"/>
      <c r="AE13" s="1505"/>
      <c r="AF13" s="1505"/>
      <c r="AG13" s="1505"/>
      <c r="AH13" s="1505"/>
      <c r="AI13" s="1505"/>
      <c r="AJ13" s="1505"/>
      <c r="AK13" s="42"/>
      <c r="AL13" s="43"/>
      <c r="AM13" s="43"/>
      <c r="AN13" s="44"/>
      <c r="AO13" s="42"/>
      <c r="AP13" s="43"/>
      <c r="AQ13" s="43"/>
      <c r="AR13" s="45"/>
    </row>
    <row r="14" spans="1:47" ht="14.1" customHeight="1" thickTop="1" thickBot="1" x14ac:dyDescent="0.25">
      <c r="B14" s="141">
        <v>1</v>
      </c>
      <c r="C14" s="2085" t="e">
        <f>IF('INGRESO DE DATOS'!#REF!&lt;&gt;0,'INGRESO DE DATOS'!#REF!,"")</f>
        <v>#REF!</v>
      </c>
      <c r="D14" s="2086"/>
      <c r="E14" s="2124"/>
      <c r="F14" s="2125"/>
      <c r="G14" s="2126" t="str">
        <f>IF('INGRESO DE DATOS'!R299&lt;&gt;0,'INGRESO DE DATOS'!R299,"")</f>
        <v/>
      </c>
      <c r="H14" s="2127"/>
      <c r="I14" s="2091" t="str">
        <f>IF('INGRESO DE DATOS'!S299&lt;&gt;"",'INGRESO DE DATOS'!S299,"")</f>
        <v/>
      </c>
      <c r="J14" s="2091"/>
      <c r="K14" s="2091"/>
      <c r="L14" s="2084"/>
      <c r="M14" s="2084"/>
      <c r="N14" s="2084"/>
      <c r="O14" s="2084"/>
      <c r="P14" s="2091" t="str">
        <f>IF(I14="","",IF(I14="N.D","N.D",IF(I14&gt;0,+I14*(VLOOKUP(G14,$AT$14:$AU$21,2,0)))-($D$47)))</f>
        <v/>
      </c>
      <c r="Q14" s="2091"/>
      <c r="R14" s="2091"/>
      <c r="S14" s="2103" t="str">
        <f>IF(P14="","",P14)</f>
        <v/>
      </c>
      <c r="T14" s="2084"/>
      <c r="U14" s="2112"/>
      <c r="V14" s="2104"/>
      <c r="W14" s="2113">
        <v>23</v>
      </c>
      <c r="X14" s="2114"/>
      <c r="Y14" s="2085" t="str">
        <f>IF('INGRESO DE DATOS'!B33&lt;&gt;0,'INGRESO DE DATOS'!B33,"")</f>
        <v>MUESTRA CONTROL</v>
      </c>
      <c r="Z14" s="2086"/>
      <c r="AA14" s="2087"/>
      <c r="AB14" s="2088"/>
      <c r="AC14" s="2089" t="str">
        <f>IF('INGRESO DE DATOS'!R325&lt;&gt;0,'INGRESO DE DATOS'!R325,"")</f>
        <v/>
      </c>
      <c r="AD14" s="2090"/>
      <c r="AE14" s="2091" t="str">
        <f>IF('INGRESO DE DATOS'!S325&lt;&gt;"",'INGRESO DE DATOS'!S325,"")</f>
        <v/>
      </c>
      <c r="AF14" s="2091"/>
      <c r="AG14" s="2091"/>
      <c r="AH14" s="2091"/>
      <c r="AI14" s="2091"/>
      <c r="AJ14" s="2091"/>
      <c r="AK14" s="2091" t="str">
        <f>IF(AE14="","",IF(AE14="N.D","N.D",IF(AC14&gt;0,+AE14*(VLOOKUP(AC14,$AT$14:$AU$21,2,0)))-($D$47)))</f>
        <v/>
      </c>
      <c r="AL14" s="2091"/>
      <c r="AM14" s="2091"/>
      <c r="AN14" s="2091"/>
      <c r="AO14" s="2103" t="str">
        <f>IF(AK14="","",AK14)</f>
        <v/>
      </c>
      <c r="AP14" s="2084"/>
      <c r="AQ14" s="2084"/>
      <c r="AR14" s="2104"/>
      <c r="AT14" s="147" t="s">
        <v>101</v>
      </c>
      <c r="AU14" s="148">
        <v>1</v>
      </c>
    </row>
    <row r="15" spans="1:47" ht="14.1" customHeight="1" thickTop="1" thickBot="1" x14ac:dyDescent="0.25">
      <c r="B15" s="142">
        <v>2</v>
      </c>
      <c r="C15" s="2128" t="str">
        <f>IF('INGRESO DE DATOS'!B12&lt;&gt;0,'INGRESO DE DATOS'!B12,"")</f>
        <v/>
      </c>
      <c r="D15" s="2129"/>
      <c r="E15" s="2087"/>
      <c r="F15" s="2088"/>
      <c r="G15" s="2126" t="str">
        <f>IF('INGRESO DE DATOS'!R300&lt;&gt;0,'INGRESO DE DATOS'!R300,"")</f>
        <v/>
      </c>
      <c r="H15" s="2127"/>
      <c r="I15" s="2091" t="str">
        <f>IF('INGRESO DE DATOS'!S300&lt;&gt;"",'INGRESO DE DATOS'!S300,"")</f>
        <v/>
      </c>
      <c r="J15" s="2091"/>
      <c r="K15" s="2091"/>
      <c r="L15" s="2130"/>
      <c r="M15" s="2130"/>
      <c r="N15" s="2130"/>
      <c r="O15" s="2130"/>
      <c r="P15" s="2091" t="str">
        <f t="shared" ref="P15:P39" si="0">IF(I15="","",IF(I15="N.D","N.D",IF(I15&gt;0,+I15*(VLOOKUP(G15,$AT$14:$AU$21,2,0)))-($D$47)))</f>
        <v/>
      </c>
      <c r="Q15" s="2091"/>
      <c r="R15" s="2091"/>
      <c r="S15" s="2103" t="str">
        <f t="shared" ref="S15:S39" si="1">IF(P15="","",P15)</f>
        <v/>
      </c>
      <c r="T15" s="2084"/>
      <c r="U15" s="2112"/>
      <c r="V15" s="2104"/>
      <c r="W15" s="2133">
        <v>24</v>
      </c>
      <c r="X15" s="2134"/>
      <c r="Y15" s="2131" t="str">
        <f>IF('INGRESO DE DATOS'!B34&lt;&gt;0,'INGRESO DE DATOS'!B34,"")</f>
        <v/>
      </c>
      <c r="Z15" s="2132"/>
      <c r="AA15" s="2087"/>
      <c r="AB15" s="2088"/>
      <c r="AC15" s="2089" t="str">
        <f>IF('INGRESO DE DATOS'!R326&lt;&gt;0,'INGRESO DE DATOS'!R326,"")</f>
        <v/>
      </c>
      <c r="AD15" s="2090"/>
      <c r="AE15" s="2091" t="str">
        <f>IF('INGRESO DE DATOS'!S326&lt;&gt;"",'INGRESO DE DATOS'!S326,"")</f>
        <v/>
      </c>
      <c r="AF15" s="2091"/>
      <c r="AG15" s="2091"/>
      <c r="AH15" s="2232"/>
      <c r="AI15" s="2232"/>
      <c r="AJ15" s="2232"/>
      <c r="AK15" s="2091" t="str">
        <f t="shared" ref="AK15:AK39" si="2">IF(AE15="","",IF(AE15="N.D","N.D",IF(AC15&gt;0,+AE15*(VLOOKUP(AC15,$AT$14:$AU$21,2,0)))-($D$47)))</f>
        <v/>
      </c>
      <c r="AL15" s="2091"/>
      <c r="AM15" s="2091"/>
      <c r="AN15" s="2091"/>
      <c r="AO15" s="2103" t="str">
        <f t="shared" ref="AO15:AO39" si="3">IF(AK15="","",AK15)</f>
        <v/>
      </c>
      <c r="AP15" s="2084"/>
      <c r="AQ15" s="2084"/>
      <c r="AR15" s="2104"/>
      <c r="AT15" s="149" t="s">
        <v>143</v>
      </c>
      <c r="AU15" s="148">
        <v>2</v>
      </c>
    </row>
    <row r="16" spans="1:47" ht="14.1" customHeight="1" thickTop="1" thickBot="1" x14ac:dyDescent="0.25">
      <c r="B16" s="142">
        <v>3</v>
      </c>
      <c r="C16" s="2128" t="str">
        <f>IF('INGRESO DE DATOS'!B13&lt;&gt;0,'INGRESO DE DATOS'!B13,"")</f>
        <v/>
      </c>
      <c r="D16" s="2129"/>
      <c r="E16" s="2087"/>
      <c r="F16" s="2088"/>
      <c r="G16" s="2126" t="str">
        <f>IF('INGRESO DE DATOS'!R301&lt;&gt;0,'INGRESO DE DATOS'!R301,"")</f>
        <v/>
      </c>
      <c r="H16" s="2127"/>
      <c r="I16" s="2091" t="str">
        <f>IF('INGRESO DE DATOS'!S301&lt;&gt;"",'INGRESO DE DATOS'!S301,"")</f>
        <v/>
      </c>
      <c r="J16" s="2091"/>
      <c r="K16" s="2091"/>
      <c r="L16" s="2130"/>
      <c r="M16" s="2130"/>
      <c r="N16" s="2130"/>
      <c r="O16" s="2130"/>
      <c r="P16" s="2091" t="str">
        <f t="shared" si="0"/>
        <v/>
      </c>
      <c r="Q16" s="2091"/>
      <c r="R16" s="2091"/>
      <c r="S16" s="2103" t="str">
        <f t="shared" si="1"/>
        <v/>
      </c>
      <c r="T16" s="2084"/>
      <c r="U16" s="2112"/>
      <c r="V16" s="2104"/>
      <c r="W16" s="2133">
        <v>25</v>
      </c>
      <c r="X16" s="2134"/>
      <c r="Y16" s="2131" t="str">
        <f>IF('INGRESO DE DATOS'!B35&lt;&gt;0,'INGRESO DE DATOS'!B35,"")</f>
        <v/>
      </c>
      <c r="Z16" s="2132"/>
      <c r="AA16" s="2087"/>
      <c r="AB16" s="2088"/>
      <c r="AC16" s="2089" t="str">
        <f>IF('INGRESO DE DATOS'!R327&lt;&gt;0,'INGRESO DE DATOS'!R327,"")</f>
        <v/>
      </c>
      <c r="AD16" s="2090"/>
      <c r="AE16" s="2091" t="str">
        <f>IF('INGRESO DE DATOS'!S327&lt;&gt;"",'INGRESO DE DATOS'!S327,"")</f>
        <v/>
      </c>
      <c r="AF16" s="2091"/>
      <c r="AG16" s="2091"/>
      <c r="AH16" s="2232"/>
      <c r="AI16" s="2232"/>
      <c r="AJ16" s="2232"/>
      <c r="AK16" s="2091" t="str">
        <f t="shared" si="2"/>
        <v/>
      </c>
      <c r="AL16" s="2091"/>
      <c r="AM16" s="2091"/>
      <c r="AN16" s="2091"/>
      <c r="AO16" s="2103" t="str">
        <f t="shared" si="3"/>
        <v/>
      </c>
      <c r="AP16" s="2084"/>
      <c r="AQ16" s="2084"/>
      <c r="AR16" s="2104"/>
      <c r="AT16" s="149" t="s">
        <v>144</v>
      </c>
      <c r="AU16" s="148">
        <v>5</v>
      </c>
    </row>
    <row r="17" spans="2:47" ht="14.1" customHeight="1" thickTop="1" thickBot="1" x14ac:dyDescent="0.25">
      <c r="B17" s="142">
        <v>4</v>
      </c>
      <c r="C17" s="2128" t="str">
        <f>IF('INGRESO DE DATOS'!B14&lt;&gt;0,'INGRESO DE DATOS'!B14,"")</f>
        <v/>
      </c>
      <c r="D17" s="2129"/>
      <c r="E17" s="2087"/>
      <c r="F17" s="2088"/>
      <c r="G17" s="2126" t="str">
        <f>IF('INGRESO DE DATOS'!R302&lt;&gt;0,'INGRESO DE DATOS'!R302,"")</f>
        <v/>
      </c>
      <c r="H17" s="2127"/>
      <c r="I17" s="2091" t="str">
        <f>IF('INGRESO DE DATOS'!S302&lt;&gt;"",'INGRESO DE DATOS'!S302,"")</f>
        <v/>
      </c>
      <c r="J17" s="2091"/>
      <c r="K17" s="2091"/>
      <c r="L17" s="2130"/>
      <c r="M17" s="2130"/>
      <c r="N17" s="2130"/>
      <c r="O17" s="2130"/>
      <c r="P17" s="2091" t="str">
        <f t="shared" si="0"/>
        <v/>
      </c>
      <c r="Q17" s="2091"/>
      <c r="R17" s="2091"/>
      <c r="S17" s="2103" t="str">
        <f t="shared" si="1"/>
        <v/>
      </c>
      <c r="T17" s="2084"/>
      <c r="U17" s="2112"/>
      <c r="V17" s="2104"/>
      <c r="W17" s="2133">
        <v>26</v>
      </c>
      <c r="X17" s="2134"/>
      <c r="Y17" s="2131" t="str">
        <f>IF('INGRESO DE DATOS'!B36&lt;&gt;0,'INGRESO DE DATOS'!B36,"")</f>
        <v/>
      </c>
      <c r="Z17" s="2132"/>
      <c r="AA17" s="2087"/>
      <c r="AB17" s="2088"/>
      <c r="AC17" s="2089" t="str">
        <f>IF('INGRESO DE DATOS'!R328&lt;&gt;0,'INGRESO DE DATOS'!R328,"")</f>
        <v/>
      </c>
      <c r="AD17" s="2090"/>
      <c r="AE17" s="2091" t="str">
        <f>IF('INGRESO DE DATOS'!S328&lt;&gt;"",'INGRESO DE DATOS'!S328,"")</f>
        <v/>
      </c>
      <c r="AF17" s="2091"/>
      <c r="AG17" s="2091"/>
      <c r="AH17" s="2232"/>
      <c r="AI17" s="2232"/>
      <c r="AJ17" s="2232"/>
      <c r="AK17" s="2091" t="str">
        <f t="shared" si="2"/>
        <v/>
      </c>
      <c r="AL17" s="2091"/>
      <c r="AM17" s="2091"/>
      <c r="AN17" s="2091"/>
      <c r="AO17" s="2103" t="str">
        <f t="shared" si="3"/>
        <v/>
      </c>
      <c r="AP17" s="2084"/>
      <c r="AQ17" s="2084"/>
      <c r="AR17" s="2104"/>
      <c r="AT17" s="150">
        <v>1.1000000000000001</v>
      </c>
      <c r="AU17" s="148">
        <v>10</v>
      </c>
    </row>
    <row r="18" spans="2:47" ht="14.1" customHeight="1" thickTop="1" thickBot="1" x14ac:dyDescent="0.25">
      <c r="B18" s="142">
        <v>5</v>
      </c>
      <c r="C18" s="2128" t="str">
        <f>IF('INGRESO DE DATOS'!B15&lt;&gt;0,'INGRESO DE DATOS'!B15,"")</f>
        <v/>
      </c>
      <c r="D18" s="2129"/>
      <c r="E18" s="2087"/>
      <c r="F18" s="2088"/>
      <c r="G18" s="2126" t="str">
        <f>IF('INGRESO DE DATOS'!R303&lt;&gt;0,'INGRESO DE DATOS'!R303,"")</f>
        <v/>
      </c>
      <c r="H18" s="2127"/>
      <c r="I18" s="2091" t="str">
        <f>IF('INGRESO DE DATOS'!S303&lt;&gt;"",'INGRESO DE DATOS'!S303,"")</f>
        <v/>
      </c>
      <c r="J18" s="2091"/>
      <c r="K18" s="2091"/>
      <c r="L18" s="2130"/>
      <c r="M18" s="2130"/>
      <c r="N18" s="2130"/>
      <c r="O18" s="2130"/>
      <c r="P18" s="2091" t="str">
        <f t="shared" si="0"/>
        <v/>
      </c>
      <c r="Q18" s="2091"/>
      <c r="R18" s="2091"/>
      <c r="S18" s="2103" t="str">
        <f t="shared" si="1"/>
        <v/>
      </c>
      <c r="T18" s="2084"/>
      <c r="U18" s="2112"/>
      <c r="V18" s="2104"/>
      <c r="W18" s="2139" t="s">
        <v>262</v>
      </c>
      <c r="X18" s="2140"/>
      <c r="Y18" s="2140"/>
      <c r="Z18" s="2140"/>
      <c r="AA18" s="156"/>
      <c r="AB18" s="156"/>
      <c r="AC18" s="2089"/>
      <c r="AD18" s="2089"/>
      <c r="AE18" s="2137" t="str">
        <f>IF('INGRESO DE DATOS'!S329&lt;&gt;"",'INGRESO DE DATOS'!S329,"")</f>
        <v/>
      </c>
      <c r="AF18" s="2137"/>
      <c r="AG18" s="2137"/>
      <c r="AH18" s="171"/>
      <c r="AI18" s="171"/>
      <c r="AJ18" s="171"/>
      <c r="AK18" s="2137"/>
      <c r="AL18" s="2137"/>
      <c r="AM18" s="2137"/>
      <c r="AN18" s="2137"/>
      <c r="AO18" s="2231"/>
      <c r="AP18" s="2070"/>
      <c r="AQ18" s="2070"/>
      <c r="AR18" s="2224"/>
      <c r="AT18" s="150">
        <v>1.2</v>
      </c>
      <c r="AU18" s="148">
        <v>20</v>
      </c>
    </row>
    <row r="19" spans="2:47" ht="14.1" customHeight="1" thickTop="1" thickBot="1" x14ac:dyDescent="0.25">
      <c r="B19" s="142">
        <v>6</v>
      </c>
      <c r="C19" s="2128" t="str">
        <f>IF('INGRESO DE DATOS'!B16&lt;&gt;0,'INGRESO DE DATOS'!B16,"")</f>
        <v/>
      </c>
      <c r="D19" s="2129"/>
      <c r="E19" s="2087"/>
      <c r="F19" s="2088"/>
      <c r="G19" s="2126" t="str">
        <f>IF('INGRESO DE DATOS'!R304&lt;&gt;0,'INGRESO DE DATOS'!R304,"")</f>
        <v/>
      </c>
      <c r="H19" s="2127"/>
      <c r="I19" s="2091" t="str">
        <f>IF('INGRESO DE DATOS'!S304&lt;&gt;"",'INGRESO DE DATOS'!S304,"")</f>
        <v/>
      </c>
      <c r="J19" s="2091"/>
      <c r="K19" s="2091"/>
      <c r="L19" s="2130"/>
      <c r="M19" s="2130"/>
      <c r="N19" s="2130"/>
      <c r="O19" s="2130"/>
      <c r="P19" s="2091" t="str">
        <f t="shared" si="0"/>
        <v/>
      </c>
      <c r="Q19" s="2091"/>
      <c r="R19" s="2091"/>
      <c r="S19" s="2103" t="str">
        <f t="shared" si="1"/>
        <v/>
      </c>
      <c r="T19" s="2084"/>
      <c r="U19" s="2112"/>
      <c r="V19" s="2104"/>
      <c r="W19" s="2133">
        <v>27</v>
      </c>
      <c r="X19" s="2134"/>
      <c r="Y19" s="2128" t="str">
        <f>IF('INGRESO DE DATOS'!B37&lt;&gt;0,'INGRESO DE DATOS'!B37,"")</f>
        <v/>
      </c>
      <c r="Z19" s="2129"/>
      <c r="AA19" s="2087"/>
      <c r="AB19" s="2088"/>
      <c r="AC19" s="2089" t="str">
        <f>IF('INGRESO DE DATOS'!R330&lt;&gt;0,'INGRESO DE DATOS'!R330,"")</f>
        <v/>
      </c>
      <c r="AD19" s="2090"/>
      <c r="AE19" s="2091" t="str">
        <f>IF('INGRESO DE DATOS'!S330&lt;&gt;"",'INGRESO DE DATOS'!S330,"")</f>
        <v/>
      </c>
      <c r="AF19" s="2091"/>
      <c r="AG19" s="2091"/>
      <c r="AH19" s="2232"/>
      <c r="AI19" s="2232"/>
      <c r="AJ19" s="2232"/>
      <c r="AK19" s="2091" t="str">
        <f t="shared" si="2"/>
        <v/>
      </c>
      <c r="AL19" s="2091"/>
      <c r="AM19" s="2091"/>
      <c r="AN19" s="2091"/>
      <c r="AO19" s="2103" t="str">
        <f t="shared" si="3"/>
        <v/>
      </c>
      <c r="AP19" s="2084"/>
      <c r="AQ19" s="2084"/>
      <c r="AR19" s="2104"/>
      <c r="AT19" s="150">
        <v>1.3</v>
      </c>
      <c r="AU19" s="148">
        <v>30</v>
      </c>
    </row>
    <row r="20" spans="2:47" ht="14.1" customHeight="1" thickTop="1" thickBot="1" x14ac:dyDescent="0.25">
      <c r="B20" s="2141" t="s">
        <v>263</v>
      </c>
      <c r="C20" s="2142"/>
      <c r="D20" s="2142"/>
      <c r="E20" s="2142"/>
      <c r="F20" s="2142"/>
      <c r="G20" s="2138"/>
      <c r="H20" s="2138"/>
      <c r="I20" s="2137" t="str">
        <f>IF('INGRESO DE DATOS'!S305&lt;&gt;"",'INGRESO DE DATOS'!S305,"")</f>
        <v/>
      </c>
      <c r="J20" s="2137"/>
      <c r="K20" s="2137"/>
      <c r="L20" s="169"/>
      <c r="M20" s="169"/>
      <c r="N20" s="127"/>
      <c r="O20" s="127"/>
      <c r="P20" s="2137"/>
      <c r="Q20" s="2137"/>
      <c r="R20" s="2137"/>
      <c r="S20" s="2231"/>
      <c r="T20" s="2070"/>
      <c r="U20" s="2070"/>
      <c r="V20" s="2224"/>
      <c r="W20" s="2134">
        <v>28</v>
      </c>
      <c r="X20" s="2134"/>
      <c r="Y20" s="2128" t="str">
        <f>IF('INGRESO DE DATOS'!B38&lt;&gt;0,'INGRESO DE DATOS'!B38,"")</f>
        <v/>
      </c>
      <c r="Z20" s="2129"/>
      <c r="AA20" s="2087"/>
      <c r="AB20" s="2088"/>
      <c r="AC20" s="2089" t="str">
        <f>IF('INGRESO DE DATOS'!R331&lt;&gt;0,'INGRESO DE DATOS'!R331,"")</f>
        <v/>
      </c>
      <c r="AD20" s="2090"/>
      <c r="AE20" s="2091" t="str">
        <f>IF('INGRESO DE DATOS'!S331&lt;&gt;"",'INGRESO DE DATOS'!S331,"")</f>
        <v/>
      </c>
      <c r="AF20" s="2091"/>
      <c r="AG20" s="2091"/>
      <c r="AH20" s="2232"/>
      <c r="AI20" s="2232"/>
      <c r="AJ20" s="2232"/>
      <c r="AK20" s="2091" t="str">
        <f t="shared" si="2"/>
        <v/>
      </c>
      <c r="AL20" s="2091"/>
      <c r="AM20" s="2091"/>
      <c r="AN20" s="2091"/>
      <c r="AO20" s="2103" t="str">
        <f t="shared" si="3"/>
        <v/>
      </c>
      <c r="AP20" s="2084"/>
      <c r="AQ20" s="2084"/>
      <c r="AR20" s="2104"/>
      <c r="AT20" s="150">
        <v>1.4</v>
      </c>
      <c r="AU20" s="148">
        <v>40</v>
      </c>
    </row>
    <row r="21" spans="2:47" ht="14.1" customHeight="1" thickTop="1" thickBot="1" x14ac:dyDescent="0.25">
      <c r="B21" s="142">
        <v>7</v>
      </c>
      <c r="C21" s="2128" t="str">
        <f>IF('INGRESO DE DATOS'!B17&lt;&gt;0,'INGRESO DE DATOS'!B17,"")</f>
        <v/>
      </c>
      <c r="D21" s="2129"/>
      <c r="E21" s="2087"/>
      <c r="F21" s="2088"/>
      <c r="G21" s="2126" t="str">
        <f>IF('INGRESO DE DATOS'!R306&lt;&gt;0,'INGRESO DE DATOS'!R306,"")</f>
        <v/>
      </c>
      <c r="H21" s="2127"/>
      <c r="I21" s="2091" t="str">
        <f>IF('INGRESO DE DATOS'!S306&lt;&gt;"",'INGRESO DE DATOS'!S306,"")</f>
        <v/>
      </c>
      <c r="J21" s="2091"/>
      <c r="K21" s="2091"/>
      <c r="L21" s="2130"/>
      <c r="M21" s="2130"/>
      <c r="N21" s="2130"/>
      <c r="O21" s="2130"/>
      <c r="P21" s="2091" t="str">
        <f t="shared" si="0"/>
        <v/>
      </c>
      <c r="Q21" s="2091"/>
      <c r="R21" s="2091"/>
      <c r="S21" s="2103" t="str">
        <f t="shared" si="1"/>
        <v/>
      </c>
      <c r="T21" s="2084"/>
      <c r="U21" s="2112"/>
      <c r="V21" s="2104"/>
      <c r="W21" s="2133">
        <v>29</v>
      </c>
      <c r="X21" s="2134"/>
      <c r="Y21" s="2128" t="str">
        <f>IF('INGRESO DE DATOS'!B39&lt;&gt;0,'INGRESO DE DATOS'!B39,"")</f>
        <v/>
      </c>
      <c r="Z21" s="2129"/>
      <c r="AA21" s="2087"/>
      <c r="AB21" s="2088"/>
      <c r="AC21" s="2089" t="str">
        <f>IF('INGRESO DE DATOS'!R332&lt;&gt;0,'INGRESO DE DATOS'!R332,"")</f>
        <v/>
      </c>
      <c r="AD21" s="2090"/>
      <c r="AE21" s="2091" t="str">
        <f>IF('INGRESO DE DATOS'!S332&lt;&gt;"",'INGRESO DE DATOS'!S332,"")</f>
        <v/>
      </c>
      <c r="AF21" s="2091"/>
      <c r="AG21" s="2091"/>
      <c r="AH21" s="2232"/>
      <c r="AI21" s="2232"/>
      <c r="AJ21" s="2232"/>
      <c r="AK21" s="2091" t="str">
        <f t="shared" si="2"/>
        <v/>
      </c>
      <c r="AL21" s="2091"/>
      <c r="AM21" s="2091"/>
      <c r="AN21" s="2091"/>
      <c r="AO21" s="2103" t="str">
        <f t="shared" si="3"/>
        <v/>
      </c>
      <c r="AP21" s="2084"/>
      <c r="AQ21" s="2084"/>
      <c r="AR21" s="2104"/>
      <c r="AT21" s="150">
        <v>1.5</v>
      </c>
      <c r="AU21" s="148">
        <v>50</v>
      </c>
    </row>
    <row r="22" spans="2:47" ht="14.1" customHeight="1" thickTop="1" x14ac:dyDescent="0.2">
      <c r="B22" s="142">
        <v>8</v>
      </c>
      <c r="C22" s="2128" t="str">
        <f>IF('INGRESO DE DATOS'!B18&lt;&gt;0,'INGRESO DE DATOS'!B18,"")</f>
        <v/>
      </c>
      <c r="D22" s="2129"/>
      <c r="E22" s="2087"/>
      <c r="F22" s="2088"/>
      <c r="G22" s="2126" t="str">
        <f>IF('INGRESO DE DATOS'!R307&lt;&gt;0,'INGRESO DE DATOS'!R307,"")</f>
        <v/>
      </c>
      <c r="H22" s="2127"/>
      <c r="I22" s="2091" t="str">
        <f>IF('INGRESO DE DATOS'!S307&lt;&gt;"",'INGRESO DE DATOS'!S307,"")</f>
        <v/>
      </c>
      <c r="J22" s="2091"/>
      <c r="K22" s="2091"/>
      <c r="L22" s="2130"/>
      <c r="M22" s="2130"/>
      <c r="N22" s="2130"/>
      <c r="O22" s="2130"/>
      <c r="P22" s="2091" t="str">
        <f t="shared" si="0"/>
        <v/>
      </c>
      <c r="Q22" s="2091"/>
      <c r="R22" s="2091"/>
      <c r="S22" s="2103" t="str">
        <f t="shared" si="1"/>
        <v/>
      </c>
      <c r="T22" s="2084"/>
      <c r="U22" s="2112"/>
      <c r="V22" s="2104"/>
      <c r="W22" s="2133">
        <v>30</v>
      </c>
      <c r="X22" s="2134"/>
      <c r="Y22" s="2128" t="str">
        <f>IF('INGRESO DE DATOS'!B40&lt;&gt;0,'INGRESO DE DATOS'!B40,"")</f>
        <v/>
      </c>
      <c r="Z22" s="2129"/>
      <c r="AA22" s="2087"/>
      <c r="AB22" s="2088"/>
      <c r="AC22" s="2089" t="str">
        <f>IF('INGRESO DE DATOS'!R333&lt;&gt;0,'INGRESO DE DATOS'!R333,"")</f>
        <v/>
      </c>
      <c r="AD22" s="2090"/>
      <c r="AE22" s="2091" t="str">
        <f>IF('INGRESO DE DATOS'!S333&lt;&gt;"",'INGRESO DE DATOS'!S333,"")</f>
        <v/>
      </c>
      <c r="AF22" s="2091"/>
      <c r="AG22" s="2091"/>
      <c r="AH22" s="2232"/>
      <c r="AI22" s="2232"/>
      <c r="AJ22" s="2232"/>
      <c r="AK22" s="2091" t="str">
        <f t="shared" si="2"/>
        <v/>
      </c>
      <c r="AL22" s="2091"/>
      <c r="AM22" s="2091"/>
      <c r="AN22" s="2091"/>
      <c r="AO22" s="2103" t="str">
        <f t="shared" si="3"/>
        <v/>
      </c>
      <c r="AP22" s="2084"/>
      <c r="AQ22" s="2084"/>
      <c r="AR22" s="2104"/>
      <c r="AT22" s="51"/>
      <c r="AU22" s="51"/>
    </row>
    <row r="23" spans="2:47" ht="14.1" customHeight="1" x14ac:dyDescent="0.2">
      <c r="B23" s="142">
        <v>9</v>
      </c>
      <c r="C23" s="2128" t="str">
        <f>IF('INGRESO DE DATOS'!B19&lt;&gt;0,'INGRESO DE DATOS'!B19,"")</f>
        <v/>
      </c>
      <c r="D23" s="2129"/>
      <c r="E23" s="2087"/>
      <c r="F23" s="2088"/>
      <c r="G23" s="2126" t="str">
        <f>IF('INGRESO DE DATOS'!R308&lt;&gt;0,'INGRESO DE DATOS'!R308,"")</f>
        <v/>
      </c>
      <c r="H23" s="2127"/>
      <c r="I23" s="2091" t="str">
        <f>IF('INGRESO DE DATOS'!S308&lt;&gt;"",'INGRESO DE DATOS'!S308,"")</f>
        <v/>
      </c>
      <c r="J23" s="2091"/>
      <c r="K23" s="2091"/>
      <c r="L23" s="2130"/>
      <c r="M23" s="2130"/>
      <c r="N23" s="2130"/>
      <c r="O23" s="2130"/>
      <c r="P23" s="2091" t="str">
        <f t="shared" si="0"/>
        <v/>
      </c>
      <c r="Q23" s="2091"/>
      <c r="R23" s="2091"/>
      <c r="S23" s="2103" t="str">
        <f t="shared" si="1"/>
        <v/>
      </c>
      <c r="T23" s="2084"/>
      <c r="U23" s="2112"/>
      <c r="V23" s="2104"/>
      <c r="W23" s="2133">
        <v>31</v>
      </c>
      <c r="X23" s="2134"/>
      <c r="Y23" s="2128" t="str">
        <f>IF('INGRESO DE DATOS'!B41&lt;&gt;0,'INGRESO DE DATOS'!B41,"")</f>
        <v/>
      </c>
      <c r="Z23" s="2129"/>
      <c r="AA23" s="2087"/>
      <c r="AB23" s="2088"/>
      <c r="AC23" s="2089" t="str">
        <f>IF('INGRESO DE DATOS'!R334&lt;&gt;0,'INGRESO DE DATOS'!R334,"")</f>
        <v/>
      </c>
      <c r="AD23" s="2090"/>
      <c r="AE23" s="2091" t="str">
        <f>IF('INGRESO DE DATOS'!S334&lt;&gt;"",'INGRESO DE DATOS'!S334,"")</f>
        <v/>
      </c>
      <c r="AF23" s="2091"/>
      <c r="AG23" s="2091"/>
      <c r="AH23" s="2232"/>
      <c r="AI23" s="2232"/>
      <c r="AJ23" s="2232"/>
      <c r="AK23" s="2091" t="str">
        <f t="shared" si="2"/>
        <v/>
      </c>
      <c r="AL23" s="2091"/>
      <c r="AM23" s="2091"/>
      <c r="AN23" s="2091"/>
      <c r="AO23" s="2103" t="str">
        <f t="shared" si="3"/>
        <v/>
      </c>
      <c r="AP23" s="2084"/>
      <c r="AQ23" s="2084"/>
      <c r="AR23" s="2104"/>
      <c r="AT23" s="51"/>
      <c r="AU23" s="51"/>
    </row>
    <row r="24" spans="2:47" ht="14.1" customHeight="1" x14ac:dyDescent="0.2">
      <c r="B24" s="142">
        <v>10</v>
      </c>
      <c r="C24" s="2128" t="str">
        <f>IF('INGRESO DE DATOS'!B20&lt;&gt;0,'INGRESO DE DATOS'!B20,"")</f>
        <v/>
      </c>
      <c r="D24" s="2129"/>
      <c r="E24" s="2087"/>
      <c r="F24" s="2088"/>
      <c r="G24" s="2126" t="str">
        <f>IF('INGRESO DE DATOS'!R309&lt;&gt;0,'INGRESO DE DATOS'!R309,"")</f>
        <v/>
      </c>
      <c r="H24" s="2127"/>
      <c r="I24" s="2091" t="str">
        <f>IF('INGRESO DE DATOS'!S309&lt;&gt;"",'INGRESO DE DATOS'!S309,"")</f>
        <v/>
      </c>
      <c r="J24" s="2091"/>
      <c r="K24" s="2091"/>
      <c r="L24" s="2130"/>
      <c r="M24" s="2130"/>
      <c r="N24" s="2130"/>
      <c r="O24" s="2130"/>
      <c r="P24" s="2091" t="str">
        <f t="shared" si="0"/>
        <v/>
      </c>
      <c r="Q24" s="2091"/>
      <c r="R24" s="2091"/>
      <c r="S24" s="2103" t="str">
        <f t="shared" si="1"/>
        <v/>
      </c>
      <c r="T24" s="2084"/>
      <c r="U24" s="2112"/>
      <c r="V24" s="2104"/>
      <c r="W24" s="2139" t="s">
        <v>262</v>
      </c>
      <c r="X24" s="2140"/>
      <c r="Y24" s="2140"/>
      <c r="Z24" s="2140"/>
      <c r="AA24" s="156"/>
      <c r="AB24" s="156"/>
      <c r="AC24" s="2089"/>
      <c r="AD24" s="2089"/>
      <c r="AE24" s="2137" t="str">
        <f>IF('INGRESO DE DATOS'!S335&lt;&gt;"",'INGRESO DE DATOS'!S335,"")</f>
        <v/>
      </c>
      <c r="AF24" s="2137"/>
      <c r="AG24" s="2137"/>
      <c r="AH24" s="171"/>
      <c r="AI24" s="171"/>
      <c r="AJ24" s="171"/>
      <c r="AK24" s="2137"/>
      <c r="AL24" s="2137"/>
      <c r="AM24" s="2137"/>
      <c r="AN24" s="2137"/>
      <c r="AO24" s="2231"/>
      <c r="AP24" s="2070"/>
      <c r="AQ24" s="2070"/>
      <c r="AR24" s="2224"/>
      <c r="AT24" s="51"/>
      <c r="AU24" s="51"/>
    </row>
    <row r="25" spans="2:47" ht="14.1" customHeight="1" x14ac:dyDescent="0.2">
      <c r="B25" s="142">
        <v>11</v>
      </c>
      <c r="C25" s="2128" t="str">
        <f>IF('INGRESO DE DATOS'!B21&lt;&gt;0,'INGRESO DE DATOS'!B21,"")</f>
        <v/>
      </c>
      <c r="D25" s="2129"/>
      <c r="E25" s="2087"/>
      <c r="F25" s="2088"/>
      <c r="G25" s="2126" t="str">
        <f>IF('INGRESO DE DATOS'!R310&lt;&gt;0,'INGRESO DE DATOS'!R310,"")</f>
        <v/>
      </c>
      <c r="H25" s="2127"/>
      <c r="I25" s="2091" t="str">
        <f>IF('INGRESO DE DATOS'!S310&lt;&gt;"",'INGRESO DE DATOS'!S310,"")</f>
        <v/>
      </c>
      <c r="J25" s="2091"/>
      <c r="K25" s="2091"/>
      <c r="L25" s="2130"/>
      <c r="M25" s="2130"/>
      <c r="N25" s="2130"/>
      <c r="O25" s="2130"/>
      <c r="P25" s="2091" t="str">
        <f t="shared" si="0"/>
        <v/>
      </c>
      <c r="Q25" s="2091"/>
      <c r="R25" s="2091"/>
      <c r="S25" s="2103" t="str">
        <f t="shared" si="1"/>
        <v/>
      </c>
      <c r="T25" s="2084"/>
      <c r="U25" s="2112"/>
      <c r="V25" s="2104"/>
      <c r="W25" s="2133">
        <v>32</v>
      </c>
      <c r="X25" s="2134"/>
      <c r="Y25" s="2128" t="str">
        <f>IF('INGRESO DE DATOS'!B42&lt;&gt;0,'INGRESO DE DATOS'!B42,"")</f>
        <v/>
      </c>
      <c r="Z25" s="2129"/>
      <c r="AA25" s="2087"/>
      <c r="AB25" s="2088"/>
      <c r="AC25" s="2089" t="str">
        <f>IF('INGRESO DE DATOS'!R336&lt;&gt;0,'INGRESO DE DATOS'!R336,"")</f>
        <v/>
      </c>
      <c r="AD25" s="2090"/>
      <c r="AE25" s="2091" t="str">
        <f>IF('INGRESO DE DATOS'!S336&lt;&gt;"",'INGRESO DE DATOS'!S336,"")</f>
        <v/>
      </c>
      <c r="AF25" s="2091"/>
      <c r="AG25" s="2091"/>
      <c r="AH25" s="2232"/>
      <c r="AI25" s="2232"/>
      <c r="AJ25" s="2232"/>
      <c r="AK25" s="2091" t="str">
        <f t="shared" si="2"/>
        <v/>
      </c>
      <c r="AL25" s="2091"/>
      <c r="AM25" s="2091"/>
      <c r="AN25" s="2091"/>
      <c r="AO25" s="2103" t="str">
        <f t="shared" si="3"/>
        <v/>
      </c>
      <c r="AP25" s="2084"/>
      <c r="AQ25" s="2084"/>
      <c r="AR25" s="2104"/>
      <c r="AT25" s="51"/>
      <c r="AU25" s="51"/>
    </row>
    <row r="26" spans="2:47" ht="14.1" customHeight="1" x14ac:dyDescent="0.2">
      <c r="B26" s="2141" t="s">
        <v>263</v>
      </c>
      <c r="C26" s="2142"/>
      <c r="D26" s="2142"/>
      <c r="E26" s="2142"/>
      <c r="F26" s="2142"/>
      <c r="G26" s="2138"/>
      <c r="H26" s="2138"/>
      <c r="I26" s="2137" t="str">
        <f>IF('INGRESO DE DATOS'!S311&lt;&gt;"",'INGRESO DE DATOS'!S311,"")</f>
        <v/>
      </c>
      <c r="J26" s="2137"/>
      <c r="K26" s="2137"/>
      <c r="L26" s="169"/>
      <c r="M26" s="169"/>
      <c r="N26" s="127"/>
      <c r="O26" s="127"/>
      <c r="P26" s="2137"/>
      <c r="Q26" s="2137"/>
      <c r="R26" s="2137"/>
      <c r="S26" s="2231"/>
      <c r="T26" s="2070"/>
      <c r="U26" s="2070"/>
      <c r="V26" s="2224"/>
      <c r="W26" s="2133">
        <v>33</v>
      </c>
      <c r="X26" s="2134"/>
      <c r="Y26" s="2128" t="str">
        <f>IF('INGRESO DE DATOS'!B43&lt;&gt;0,'INGRESO DE DATOS'!B43,"")</f>
        <v/>
      </c>
      <c r="Z26" s="2129"/>
      <c r="AA26" s="2087"/>
      <c r="AB26" s="2088"/>
      <c r="AC26" s="2089" t="str">
        <f>IF('INGRESO DE DATOS'!R337&lt;&gt;0,'INGRESO DE DATOS'!R337,"")</f>
        <v/>
      </c>
      <c r="AD26" s="2090"/>
      <c r="AE26" s="2091" t="str">
        <f>IF('INGRESO DE DATOS'!S337&lt;&gt;"",'INGRESO DE DATOS'!S337,"")</f>
        <v/>
      </c>
      <c r="AF26" s="2091"/>
      <c r="AG26" s="2091"/>
      <c r="AH26" s="2232"/>
      <c r="AI26" s="2232"/>
      <c r="AJ26" s="2232"/>
      <c r="AK26" s="2091" t="str">
        <f t="shared" si="2"/>
        <v/>
      </c>
      <c r="AL26" s="2091"/>
      <c r="AM26" s="2091"/>
      <c r="AN26" s="2091"/>
      <c r="AO26" s="2103" t="str">
        <f t="shared" si="3"/>
        <v/>
      </c>
      <c r="AP26" s="2084"/>
      <c r="AQ26" s="2084"/>
      <c r="AR26" s="2104"/>
      <c r="AT26" s="51"/>
      <c r="AU26" s="51"/>
    </row>
    <row r="27" spans="2:47" ht="14.1" customHeight="1" x14ac:dyDescent="0.2">
      <c r="B27" s="142">
        <v>12</v>
      </c>
      <c r="C27" s="2128" t="str">
        <f>IF('INGRESO DE DATOS'!B22&lt;&gt;0,'INGRESO DE DATOS'!B22,"")</f>
        <v/>
      </c>
      <c r="D27" s="2129"/>
      <c r="E27" s="2087"/>
      <c r="F27" s="2088"/>
      <c r="G27" s="2126" t="str">
        <f>IF('INGRESO DE DATOS'!R312&lt;&gt;0,'INGRESO DE DATOS'!R312,"")</f>
        <v/>
      </c>
      <c r="H27" s="2127"/>
      <c r="I27" s="2091" t="str">
        <f>IF('INGRESO DE DATOS'!S312&lt;&gt;"",'INGRESO DE DATOS'!S312,"")</f>
        <v/>
      </c>
      <c r="J27" s="2091"/>
      <c r="K27" s="2091"/>
      <c r="L27" s="2130"/>
      <c r="M27" s="2130"/>
      <c r="N27" s="2130"/>
      <c r="O27" s="2130"/>
      <c r="P27" s="2091" t="str">
        <f t="shared" si="0"/>
        <v/>
      </c>
      <c r="Q27" s="2091"/>
      <c r="R27" s="2091"/>
      <c r="S27" s="2103" t="str">
        <f t="shared" si="1"/>
        <v/>
      </c>
      <c r="T27" s="2084"/>
      <c r="U27" s="2112"/>
      <c r="V27" s="2104"/>
      <c r="W27" s="2133">
        <v>34</v>
      </c>
      <c r="X27" s="2134"/>
      <c r="Y27" s="2128" t="str">
        <f>IF('INGRESO DE DATOS'!B44&lt;&gt;0,'INGRESO DE DATOS'!B44,"")</f>
        <v/>
      </c>
      <c r="Z27" s="2129"/>
      <c r="AA27" s="2087"/>
      <c r="AB27" s="2088"/>
      <c r="AC27" s="2089" t="str">
        <f>IF('INGRESO DE DATOS'!R338&lt;&gt;0,'INGRESO DE DATOS'!R338,"")</f>
        <v/>
      </c>
      <c r="AD27" s="2090"/>
      <c r="AE27" s="2091" t="str">
        <f>IF('INGRESO DE DATOS'!S338&lt;&gt;"",'INGRESO DE DATOS'!S338,"")</f>
        <v/>
      </c>
      <c r="AF27" s="2091"/>
      <c r="AG27" s="2091"/>
      <c r="AH27" s="2232"/>
      <c r="AI27" s="2232"/>
      <c r="AJ27" s="2232"/>
      <c r="AK27" s="2091" t="str">
        <f t="shared" si="2"/>
        <v/>
      </c>
      <c r="AL27" s="2091"/>
      <c r="AM27" s="2091"/>
      <c r="AN27" s="2091"/>
      <c r="AO27" s="2103" t="str">
        <f t="shared" si="3"/>
        <v/>
      </c>
      <c r="AP27" s="2084"/>
      <c r="AQ27" s="2084"/>
      <c r="AR27" s="2104"/>
      <c r="AT27" s="51"/>
      <c r="AU27" s="51"/>
    </row>
    <row r="28" spans="2:47" ht="14.1" customHeight="1" x14ac:dyDescent="0.2">
      <c r="B28" s="142">
        <v>13</v>
      </c>
      <c r="C28" s="2128" t="str">
        <f>IF('INGRESO DE DATOS'!B23&lt;&gt;0,'INGRESO DE DATOS'!B23,"")</f>
        <v/>
      </c>
      <c r="D28" s="2129"/>
      <c r="E28" s="2087"/>
      <c r="F28" s="2088"/>
      <c r="G28" s="2126" t="str">
        <f>IF('INGRESO DE DATOS'!R313&lt;&gt;0,'INGRESO DE DATOS'!R313,"")</f>
        <v/>
      </c>
      <c r="H28" s="2127"/>
      <c r="I28" s="2091" t="str">
        <f>IF('INGRESO DE DATOS'!S313&lt;&gt;"",'INGRESO DE DATOS'!S313,"")</f>
        <v/>
      </c>
      <c r="J28" s="2091"/>
      <c r="K28" s="2091"/>
      <c r="L28" s="2130"/>
      <c r="M28" s="2130"/>
      <c r="N28" s="2130"/>
      <c r="O28" s="2130"/>
      <c r="P28" s="2091" t="str">
        <f t="shared" si="0"/>
        <v/>
      </c>
      <c r="Q28" s="2091"/>
      <c r="R28" s="2091"/>
      <c r="S28" s="2103" t="str">
        <f t="shared" si="1"/>
        <v/>
      </c>
      <c r="T28" s="2084"/>
      <c r="U28" s="2112"/>
      <c r="V28" s="2104"/>
      <c r="W28" s="2133">
        <v>35</v>
      </c>
      <c r="X28" s="2134"/>
      <c r="Y28" s="2128" t="str">
        <f>IF('INGRESO DE DATOS'!B45&lt;&gt;0,'INGRESO DE DATOS'!B45,"")</f>
        <v/>
      </c>
      <c r="Z28" s="2129"/>
      <c r="AA28" s="2087"/>
      <c r="AB28" s="2088"/>
      <c r="AC28" s="2089" t="str">
        <f>IF('INGRESO DE DATOS'!R339&lt;&gt;0,'INGRESO DE DATOS'!R339,"")</f>
        <v/>
      </c>
      <c r="AD28" s="2090"/>
      <c r="AE28" s="2091" t="str">
        <f>IF('INGRESO DE DATOS'!S339&lt;&gt;"",'INGRESO DE DATOS'!S339,"")</f>
        <v/>
      </c>
      <c r="AF28" s="2091"/>
      <c r="AG28" s="2091"/>
      <c r="AH28" s="2232"/>
      <c r="AI28" s="2232"/>
      <c r="AJ28" s="2232"/>
      <c r="AK28" s="2091" t="str">
        <f t="shared" si="2"/>
        <v/>
      </c>
      <c r="AL28" s="2091"/>
      <c r="AM28" s="2091"/>
      <c r="AN28" s="2091"/>
      <c r="AO28" s="2103" t="str">
        <f t="shared" si="3"/>
        <v/>
      </c>
      <c r="AP28" s="2084"/>
      <c r="AQ28" s="2084"/>
      <c r="AR28" s="2104"/>
      <c r="AT28" s="51"/>
      <c r="AU28" s="51"/>
    </row>
    <row r="29" spans="2:47" ht="14.1" customHeight="1" x14ac:dyDescent="0.2">
      <c r="B29" s="142">
        <v>14</v>
      </c>
      <c r="C29" s="2128" t="str">
        <f>IF('INGRESO DE DATOS'!B24&lt;&gt;0,'INGRESO DE DATOS'!B24,"")</f>
        <v/>
      </c>
      <c r="D29" s="2129"/>
      <c r="E29" s="2087"/>
      <c r="F29" s="2088"/>
      <c r="G29" s="2126" t="str">
        <f>IF('INGRESO DE DATOS'!R314&lt;&gt;0,'INGRESO DE DATOS'!R314,"")</f>
        <v/>
      </c>
      <c r="H29" s="2127"/>
      <c r="I29" s="2091" t="str">
        <f>IF('INGRESO DE DATOS'!S314&lt;&gt;"",'INGRESO DE DATOS'!S314,"")</f>
        <v/>
      </c>
      <c r="J29" s="2091"/>
      <c r="K29" s="2091"/>
      <c r="L29" s="2130"/>
      <c r="M29" s="2130"/>
      <c r="N29" s="2130"/>
      <c r="O29" s="2130"/>
      <c r="P29" s="2091" t="str">
        <f t="shared" si="0"/>
        <v/>
      </c>
      <c r="Q29" s="2091"/>
      <c r="R29" s="2091"/>
      <c r="S29" s="2103" t="str">
        <f t="shared" si="1"/>
        <v/>
      </c>
      <c r="T29" s="2084"/>
      <c r="U29" s="2112"/>
      <c r="V29" s="2104"/>
      <c r="W29" s="2133">
        <v>36</v>
      </c>
      <c r="X29" s="2134"/>
      <c r="Y29" s="2128" t="str">
        <f>IF('INGRESO DE DATOS'!B46&lt;&gt;0,'INGRESO DE DATOS'!B46,"")</f>
        <v/>
      </c>
      <c r="Z29" s="2129"/>
      <c r="AA29" s="2087"/>
      <c r="AB29" s="2088"/>
      <c r="AC29" s="2089" t="str">
        <f>IF('INGRESO DE DATOS'!R340&lt;&gt;0,'INGRESO DE DATOS'!R340,"")</f>
        <v/>
      </c>
      <c r="AD29" s="2090"/>
      <c r="AE29" s="2091" t="str">
        <f>IF('INGRESO DE DATOS'!S340&lt;&gt;"",'INGRESO DE DATOS'!S340,"")</f>
        <v/>
      </c>
      <c r="AF29" s="2091"/>
      <c r="AG29" s="2091"/>
      <c r="AH29" s="2232"/>
      <c r="AI29" s="2232"/>
      <c r="AJ29" s="2232"/>
      <c r="AK29" s="2091" t="str">
        <f t="shared" si="2"/>
        <v/>
      </c>
      <c r="AL29" s="2091"/>
      <c r="AM29" s="2091"/>
      <c r="AN29" s="2091"/>
      <c r="AO29" s="2103" t="str">
        <f t="shared" si="3"/>
        <v/>
      </c>
      <c r="AP29" s="2084"/>
      <c r="AQ29" s="2084"/>
      <c r="AR29" s="2104"/>
      <c r="AT29" s="51"/>
      <c r="AU29" s="51"/>
    </row>
    <row r="30" spans="2:47" ht="14.1" customHeight="1" x14ac:dyDescent="0.2">
      <c r="B30" s="142">
        <v>15</v>
      </c>
      <c r="C30" s="2128" t="str">
        <f>IF('INGRESO DE DATOS'!B25&lt;&gt;0,'INGRESO DE DATOS'!B25,"")</f>
        <v/>
      </c>
      <c r="D30" s="2129"/>
      <c r="E30" s="2087"/>
      <c r="F30" s="2088"/>
      <c r="G30" s="2126" t="str">
        <f>IF('INGRESO DE DATOS'!R315&lt;&gt;0,'INGRESO DE DATOS'!R315,"")</f>
        <v/>
      </c>
      <c r="H30" s="2127"/>
      <c r="I30" s="2091" t="str">
        <f>IF('INGRESO DE DATOS'!S315&lt;&gt;"",'INGRESO DE DATOS'!S315,"")</f>
        <v/>
      </c>
      <c r="J30" s="2091"/>
      <c r="K30" s="2091"/>
      <c r="L30" s="2130"/>
      <c r="M30" s="2130"/>
      <c r="N30" s="2130"/>
      <c r="O30" s="2130"/>
      <c r="P30" s="2091" t="str">
        <f t="shared" si="0"/>
        <v/>
      </c>
      <c r="Q30" s="2091"/>
      <c r="R30" s="2091"/>
      <c r="S30" s="2103" t="str">
        <f t="shared" si="1"/>
        <v/>
      </c>
      <c r="T30" s="2084"/>
      <c r="U30" s="2112"/>
      <c r="V30" s="2104"/>
      <c r="W30" s="2139" t="s">
        <v>262</v>
      </c>
      <c r="X30" s="2140"/>
      <c r="Y30" s="2140"/>
      <c r="Z30" s="2140"/>
      <c r="AA30" s="170"/>
      <c r="AB30" s="170"/>
      <c r="AC30" s="2089"/>
      <c r="AD30" s="2089"/>
      <c r="AE30" s="2137" t="str">
        <f>IF('INGRESO DE DATOS'!S341&lt;&gt;"",'INGRESO DE DATOS'!S341,"")</f>
        <v/>
      </c>
      <c r="AF30" s="2137"/>
      <c r="AG30" s="2137"/>
      <c r="AH30" s="171"/>
      <c r="AI30" s="171"/>
      <c r="AJ30" s="171"/>
      <c r="AK30" s="2137"/>
      <c r="AL30" s="2137"/>
      <c r="AM30" s="2137"/>
      <c r="AN30" s="2137"/>
      <c r="AO30" s="2231"/>
      <c r="AP30" s="2070"/>
      <c r="AQ30" s="2070"/>
      <c r="AR30" s="2224"/>
      <c r="AT30" s="51"/>
      <c r="AU30" s="51"/>
    </row>
    <row r="31" spans="2:47" ht="14.1" customHeight="1" x14ac:dyDescent="0.2">
      <c r="B31" s="142">
        <v>16</v>
      </c>
      <c r="C31" s="2128" t="str">
        <f>IF('INGRESO DE DATOS'!B26&lt;&gt;0,'INGRESO DE DATOS'!B26,"")</f>
        <v/>
      </c>
      <c r="D31" s="2129"/>
      <c r="E31" s="2087"/>
      <c r="F31" s="2088"/>
      <c r="G31" s="2126" t="str">
        <f>IF('INGRESO DE DATOS'!R316&lt;&gt;0,'INGRESO DE DATOS'!R316,"")</f>
        <v/>
      </c>
      <c r="H31" s="2127"/>
      <c r="I31" s="2091" t="str">
        <f>IF('INGRESO DE DATOS'!S316&lt;&gt;"",'INGRESO DE DATOS'!S316,"")</f>
        <v/>
      </c>
      <c r="J31" s="2091"/>
      <c r="K31" s="2091"/>
      <c r="L31" s="2130"/>
      <c r="M31" s="2130"/>
      <c r="N31" s="2130"/>
      <c r="O31" s="2130"/>
      <c r="P31" s="2091" t="str">
        <f t="shared" si="0"/>
        <v/>
      </c>
      <c r="Q31" s="2091"/>
      <c r="R31" s="2091"/>
      <c r="S31" s="2103" t="str">
        <f t="shared" si="1"/>
        <v/>
      </c>
      <c r="T31" s="2084"/>
      <c r="U31" s="2112"/>
      <c r="V31" s="2104"/>
      <c r="W31" s="2133">
        <v>37</v>
      </c>
      <c r="X31" s="2134"/>
      <c r="Y31" s="2128" t="str">
        <f>IF('INGRESO DE DATOS'!B47&lt;&gt;0,'INGRESO DE DATOS'!B47,"")</f>
        <v/>
      </c>
      <c r="Z31" s="2129"/>
      <c r="AA31" s="2087"/>
      <c r="AB31" s="2088"/>
      <c r="AC31" s="2089" t="str">
        <f>IF('INGRESO DE DATOS'!R342&lt;&gt;0,'INGRESO DE DATOS'!R342,"")</f>
        <v/>
      </c>
      <c r="AD31" s="2090"/>
      <c r="AE31" s="2091" t="str">
        <f>IF('INGRESO DE DATOS'!S342&lt;&gt;"",'INGRESO DE DATOS'!S342,"")</f>
        <v/>
      </c>
      <c r="AF31" s="2091"/>
      <c r="AG31" s="2091"/>
      <c r="AH31" s="2232"/>
      <c r="AI31" s="2232"/>
      <c r="AJ31" s="2232"/>
      <c r="AK31" s="2091" t="str">
        <f t="shared" si="2"/>
        <v/>
      </c>
      <c r="AL31" s="2091"/>
      <c r="AM31" s="2091"/>
      <c r="AN31" s="2091"/>
      <c r="AO31" s="2103" t="str">
        <f t="shared" si="3"/>
        <v/>
      </c>
      <c r="AP31" s="2084"/>
      <c r="AQ31" s="2084"/>
      <c r="AR31" s="2104"/>
      <c r="AT31" s="51"/>
      <c r="AU31" s="51"/>
    </row>
    <row r="32" spans="2:47" ht="14.1" customHeight="1" x14ac:dyDescent="0.2">
      <c r="B32" s="2141" t="s">
        <v>263</v>
      </c>
      <c r="C32" s="2142"/>
      <c r="D32" s="2142"/>
      <c r="E32" s="2142"/>
      <c r="F32" s="2142"/>
      <c r="G32" s="2138"/>
      <c r="H32" s="2138"/>
      <c r="I32" s="2137" t="str">
        <f>IF('INGRESO DE DATOS'!S317&lt;&gt;"",'INGRESO DE DATOS'!S317,"")</f>
        <v/>
      </c>
      <c r="J32" s="2137"/>
      <c r="K32" s="2137"/>
      <c r="L32" s="169"/>
      <c r="M32" s="169"/>
      <c r="N32" s="127"/>
      <c r="O32" s="127"/>
      <c r="P32" s="2137"/>
      <c r="Q32" s="2137"/>
      <c r="R32" s="2137"/>
      <c r="S32" s="2231"/>
      <c r="T32" s="2070"/>
      <c r="U32" s="2070"/>
      <c r="V32" s="2224"/>
      <c r="W32" s="2133">
        <v>38</v>
      </c>
      <c r="X32" s="2134"/>
      <c r="Y32" s="2128" t="str">
        <f>IF('INGRESO DE DATOS'!B48&lt;&gt;0,'INGRESO DE DATOS'!B48,"")</f>
        <v/>
      </c>
      <c r="Z32" s="2129"/>
      <c r="AA32" s="2087"/>
      <c r="AB32" s="2088"/>
      <c r="AC32" s="2089" t="str">
        <f>IF('INGRESO DE DATOS'!R343&lt;&gt;0,'INGRESO DE DATOS'!R343,"")</f>
        <v/>
      </c>
      <c r="AD32" s="2090"/>
      <c r="AE32" s="2091" t="str">
        <f>IF('INGRESO DE DATOS'!S343&lt;&gt;"",'INGRESO DE DATOS'!S343,"")</f>
        <v/>
      </c>
      <c r="AF32" s="2091"/>
      <c r="AG32" s="2091"/>
      <c r="AH32" s="2232"/>
      <c r="AI32" s="2232"/>
      <c r="AJ32" s="2232"/>
      <c r="AK32" s="2091" t="str">
        <f t="shared" si="2"/>
        <v/>
      </c>
      <c r="AL32" s="2091"/>
      <c r="AM32" s="2091"/>
      <c r="AN32" s="2091"/>
      <c r="AO32" s="2103" t="str">
        <f t="shared" si="3"/>
        <v/>
      </c>
      <c r="AP32" s="2084"/>
      <c r="AQ32" s="2084"/>
      <c r="AR32" s="2104"/>
      <c r="AT32" s="51"/>
      <c r="AU32" s="51"/>
    </row>
    <row r="33" spans="2:47" ht="14.1" customHeight="1" x14ac:dyDescent="0.2">
      <c r="B33" s="142">
        <v>17</v>
      </c>
      <c r="C33" s="2128" t="str">
        <f>IF('INGRESO DE DATOS'!B27&lt;&gt;0,'INGRESO DE DATOS'!B27,"")</f>
        <v/>
      </c>
      <c r="D33" s="2129"/>
      <c r="E33" s="2087"/>
      <c r="F33" s="2088"/>
      <c r="G33" s="2126" t="str">
        <f>IF('INGRESO DE DATOS'!R318&lt;&gt;0,'INGRESO DE DATOS'!R318,"")</f>
        <v/>
      </c>
      <c r="H33" s="2127"/>
      <c r="I33" s="2091" t="str">
        <f>IF('INGRESO DE DATOS'!S318&lt;&gt;"",'INGRESO DE DATOS'!S318,"")</f>
        <v/>
      </c>
      <c r="J33" s="2091"/>
      <c r="K33" s="2091"/>
      <c r="L33" s="2130"/>
      <c r="M33" s="2130"/>
      <c r="N33" s="2130"/>
      <c r="O33" s="2130"/>
      <c r="P33" s="2091" t="str">
        <f t="shared" si="0"/>
        <v/>
      </c>
      <c r="Q33" s="2091"/>
      <c r="R33" s="2091"/>
      <c r="S33" s="2103" t="str">
        <f t="shared" si="1"/>
        <v/>
      </c>
      <c r="T33" s="2084"/>
      <c r="U33" s="2112"/>
      <c r="V33" s="2104"/>
      <c r="W33" s="2133">
        <v>39</v>
      </c>
      <c r="X33" s="2134"/>
      <c r="Y33" s="2128" t="str">
        <f>IF('INGRESO DE DATOS'!B49&lt;&gt;0,'INGRESO DE DATOS'!B49,"")</f>
        <v/>
      </c>
      <c r="Z33" s="2129"/>
      <c r="AA33" s="2087"/>
      <c r="AB33" s="2088"/>
      <c r="AC33" s="2089" t="str">
        <f>IF('INGRESO DE DATOS'!R344&lt;&gt;0,'INGRESO DE DATOS'!R344,"")</f>
        <v/>
      </c>
      <c r="AD33" s="2090"/>
      <c r="AE33" s="2091" t="str">
        <f>IF('INGRESO DE DATOS'!S344&lt;&gt;"",'INGRESO DE DATOS'!S344,"")</f>
        <v/>
      </c>
      <c r="AF33" s="2091"/>
      <c r="AG33" s="2091"/>
      <c r="AH33" s="2232"/>
      <c r="AI33" s="2232"/>
      <c r="AJ33" s="2232"/>
      <c r="AK33" s="2091" t="str">
        <f t="shared" si="2"/>
        <v/>
      </c>
      <c r="AL33" s="2091"/>
      <c r="AM33" s="2091"/>
      <c r="AN33" s="2091"/>
      <c r="AO33" s="2103" t="str">
        <f t="shared" si="3"/>
        <v/>
      </c>
      <c r="AP33" s="2084"/>
      <c r="AQ33" s="2084"/>
      <c r="AR33" s="2104"/>
      <c r="AT33" s="51"/>
      <c r="AU33" s="51"/>
    </row>
    <row r="34" spans="2:47" ht="14.1" customHeight="1" x14ac:dyDescent="0.2">
      <c r="B34" s="142">
        <v>18</v>
      </c>
      <c r="C34" s="2128" t="str">
        <f>IF('INGRESO DE DATOS'!B28&lt;&gt;0,'INGRESO DE DATOS'!B28,"")</f>
        <v/>
      </c>
      <c r="D34" s="2129"/>
      <c r="E34" s="2087"/>
      <c r="F34" s="2088"/>
      <c r="G34" s="2126" t="str">
        <f>IF('INGRESO DE DATOS'!R319&lt;&gt;0,'INGRESO DE DATOS'!R319,"")</f>
        <v/>
      </c>
      <c r="H34" s="2127"/>
      <c r="I34" s="2091" t="str">
        <f>IF('INGRESO DE DATOS'!S319&lt;&gt;"",'INGRESO DE DATOS'!S319,"")</f>
        <v/>
      </c>
      <c r="J34" s="2091"/>
      <c r="K34" s="2091"/>
      <c r="L34" s="2130"/>
      <c r="M34" s="2130"/>
      <c r="N34" s="2130"/>
      <c r="O34" s="2130"/>
      <c r="P34" s="2091" t="str">
        <f t="shared" si="0"/>
        <v/>
      </c>
      <c r="Q34" s="2091"/>
      <c r="R34" s="2091"/>
      <c r="S34" s="2103" t="str">
        <f t="shared" si="1"/>
        <v/>
      </c>
      <c r="T34" s="2084"/>
      <c r="U34" s="2112"/>
      <c r="V34" s="2104"/>
      <c r="W34" s="2133">
        <v>40</v>
      </c>
      <c r="X34" s="2134"/>
      <c r="Y34" s="2128" t="str">
        <f>IF('INGRESO DE DATOS'!B50&lt;&gt;0,'INGRESO DE DATOS'!B50,"")</f>
        <v/>
      </c>
      <c r="Z34" s="2129"/>
      <c r="AA34" s="2087"/>
      <c r="AB34" s="2088"/>
      <c r="AC34" s="2089" t="str">
        <f>IF('INGRESO DE DATOS'!R345&lt;&gt;0,'INGRESO DE DATOS'!R345,"")</f>
        <v/>
      </c>
      <c r="AD34" s="2090"/>
      <c r="AE34" s="2091" t="str">
        <f>IF('INGRESO DE DATOS'!S345&lt;&gt;"",'INGRESO DE DATOS'!S345,"")</f>
        <v/>
      </c>
      <c r="AF34" s="2091"/>
      <c r="AG34" s="2091"/>
      <c r="AH34" s="2232"/>
      <c r="AI34" s="2232"/>
      <c r="AJ34" s="2232"/>
      <c r="AK34" s="2091" t="str">
        <f t="shared" si="2"/>
        <v/>
      </c>
      <c r="AL34" s="2091"/>
      <c r="AM34" s="2091"/>
      <c r="AN34" s="2091"/>
      <c r="AO34" s="2103" t="str">
        <f t="shared" si="3"/>
        <v/>
      </c>
      <c r="AP34" s="2084"/>
      <c r="AQ34" s="2084"/>
      <c r="AR34" s="2104"/>
      <c r="AT34" s="51"/>
      <c r="AU34" s="51"/>
    </row>
    <row r="35" spans="2:47" ht="14.1" customHeight="1" x14ac:dyDescent="0.2">
      <c r="B35" s="142">
        <v>19</v>
      </c>
      <c r="C35" s="2128" t="str">
        <f>IF('INGRESO DE DATOS'!B29&lt;&gt;0,'INGRESO DE DATOS'!B29,"")</f>
        <v/>
      </c>
      <c r="D35" s="2129"/>
      <c r="E35" s="2087"/>
      <c r="F35" s="2088"/>
      <c r="G35" s="2126" t="str">
        <f>IF('INGRESO DE DATOS'!R320&lt;&gt;0,'INGRESO DE DATOS'!R320,"")</f>
        <v/>
      </c>
      <c r="H35" s="2127"/>
      <c r="I35" s="2091" t="str">
        <f>IF('INGRESO DE DATOS'!S320&lt;&gt;"",'INGRESO DE DATOS'!S320,"")</f>
        <v/>
      </c>
      <c r="J35" s="2091"/>
      <c r="K35" s="2091"/>
      <c r="L35" s="2130"/>
      <c r="M35" s="2130"/>
      <c r="N35" s="2130"/>
      <c r="O35" s="2130"/>
      <c r="P35" s="2091" t="str">
        <f t="shared" si="0"/>
        <v/>
      </c>
      <c r="Q35" s="2091"/>
      <c r="R35" s="2091"/>
      <c r="S35" s="2103" t="str">
        <f t="shared" si="1"/>
        <v/>
      </c>
      <c r="T35" s="2084"/>
      <c r="U35" s="2112"/>
      <c r="V35" s="2104"/>
      <c r="W35" s="2133">
        <v>41</v>
      </c>
      <c r="X35" s="2134"/>
      <c r="Y35" s="2128" t="str">
        <f>IF('INGRESO DE DATOS'!B51&lt;&gt;0,'INGRESO DE DATOS'!B51,"")</f>
        <v/>
      </c>
      <c r="Z35" s="2129"/>
      <c r="AA35" s="2087"/>
      <c r="AB35" s="2088"/>
      <c r="AC35" s="2089" t="str">
        <f>IF('INGRESO DE DATOS'!R346&lt;&gt;0,'INGRESO DE DATOS'!R346,"")</f>
        <v/>
      </c>
      <c r="AD35" s="2090"/>
      <c r="AE35" s="2091" t="str">
        <f>IF('INGRESO DE DATOS'!S346&lt;&gt;"",'INGRESO DE DATOS'!S346,"")</f>
        <v/>
      </c>
      <c r="AF35" s="2091"/>
      <c r="AG35" s="2091"/>
      <c r="AH35" s="2232"/>
      <c r="AI35" s="2232"/>
      <c r="AJ35" s="2232"/>
      <c r="AK35" s="2091" t="str">
        <f t="shared" si="2"/>
        <v/>
      </c>
      <c r="AL35" s="2091"/>
      <c r="AM35" s="2091"/>
      <c r="AN35" s="2091"/>
      <c r="AO35" s="2103" t="str">
        <f t="shared" si="3"/>
        <v/>
      </c>
      <c r="AP35" s="2084"/>
      <c r="AQ35" s="2084"/>
      <c r="AR35" s="2104"/>
      <c r="AT35" s="51"/>
      <c r="AU35" s="51"/>
    </row>
    <row r="36" spans="2:47" ht="14.1" customHeight="1" x14ac:dyDescent="0.2">
      <c r="B36" s="142">
        <v>20</v>
      </c>
      <c r="C36" s="2128" t="str">
        <f>IF('INGRESO DE DATOS'!B30&lt;&gt;0,'INGRESO DE DATOS'!B30,"")</f>
        <v/>
      </c>
      <c r="D36" s="2129"/>
      <c r="E36" s="2087"/>
      <c r="F36" s="2088"/>
      <c r="G36" s="2126" t="str">
        <f>IF('INGRESO DE DATOS'!R321&lt;&gt;0,'INGRESO DE DATOS'!R321,"")</f>
        <v/>
      </c>
      <c r="H36" s="2127"/>
      <c r="I36" s="2091" t="str">
        <f>IF('INGRESO DE DATOS'!S321&lt;&gt;"",'INGRESO DE DATOS'!S321,"")</f>
        <v/>
      </c>
      <c r="J36" s="2091"/>
      <c r="K36" s="2091"/>
      <c r="L36" s="2130"/>
      <c r="M36" s="2130"/>
      <c r="N36" s="2130"/>
      <c r="O36" s="2130"/>
      <c r="P36" s="2091" t="str">
        <f t="shared" si="0"/>
        <v/>
      </c>
      <c r="Q36" s="2091"/>
      <c r="R36" s="2091"/>
      <c r="S36" s="2103" t="str">
        <f t="shared" si="1"/>
        <v/>
      </c>
      <c r="T36" s="2084"/>
      <c r="U36" s="2112"/>
      <c r="V36" s="2104"/>
      <c r="W36" s="2139" t="s">
        <v>262</v>
      </c>
      <c r="X36" s="2140"/>
      <c r="Y36" s="2140"/>
      <c r="Z36" s="2140"/>
      <c r="AA36" s="156"/>
      <c r="AB36" s="156"/>
      <c r="AC36" s="2089"/>
      <c r="AD36" s="2089"/>
      <c r="AE36" s="2137" t="str">
        <f>IF('INGRESO DE DATOS'!S347&lt;&gt;"",'INGRESO DE DATOS'!S347,"")</f>
        <v/>
      </c>
      <c r="AF36" s="2137"/>
      <c r="AG36" s="2137"/>
      <c r="AH36" s="171"/>
      <c r="AI36" s="171"/>
      <c r="AJ36" s="171"/>
      <c r="AK36" s="2137"/>
      <c r="AL36" s="2137"/>
      <c r="AM36" s="2137"/>
      <c r="AN36" s="2137"/>
      <c r="AO36" s="2231"/>
      <c r="AP36" s="2070"/>
      <c r="AQ36" s="2070"/>
      <c r="AR36" s="2224"/>
      <c r="AT36" s="51"/>
      <c r="AU36" s="51"/>
    </row>
    <row r="37" spans="2:47" ht="14.1" customHeight="1" x14ac:dyDescent="0.2">
      <c r="B37" s="142">
        <v>21</v>
      </c>
      <c r="C37" s="2128" t="str">
        <f>IF('INGRESO DE DATOS'!B31&lt;&gt;0,'INGRESO DE DATOS'!B31,"")</f>
        <v/>
      </c>
      <c r="D37" s="2129"/>
      <c r="E37" s="2087"/>
      <c r="F37" s="2088"/>
      <c r="G37" s="2126" t="str">
        <f>IF('INGRESO DE DATOS'!R322&lt;&gt;0,'INGRESO DE DATOS'!R322,"")</f>
        <v/>
      </c>
      <c r="H37" s="2127"/>
      <c r="I37" s="2091" t="str">
        <f>IF('INGRESO DE DATOS'!S322&lt;&gt;"",'INGRESO DE DATOS'!S322,"")</f>
        <v/>
      </c>
      <c r="J37" s="2091"/>
      <c r="K37" s="2091"/>
      <c r="L37" s="2130"/>
      <c r="M37" s="2130"/>
      <c r="N37" s="2130"/>
      <c r="O37" s="2130"/>
      <c r="P37" s="2091" t="str">
        <f t="shared" si="0"/>
        <v/>
      </c>
      <c r="Q37" s="2091"/>
      <c r="R37" s="2091"/>
      <c r="S37" s="2103" t="str">
        <f t="shared" si="1"/>
        <v/>
      </c>
      <c r="T37" s="2084"/>
      <c r="U37" s="2112"/>
      <c r="V37" s="2104"/>
      <c r="W37" s="2133">
        <v>42</v>
      </c>
      <c r="X37" s="2134"/>
      <c r="Y37" s="2128" t="str">
        <f>IF('INGRESO DE DATOS'!B52&lt;&gt;0,'INGRESO DE DATOS'!B52,"")</f>
        <v/>
      </c>
      <c r="Z37" s="2129"/>
      <c r="AA37" s="2087"/>
      <c r="AB37" s="2088"/>
      <c r="AC37" s="2089" t="str">
        <f>IF('INGRESO DE DATOS'!R348&lt;&gt;0,'INGRESO DE DATOS'!R348,"")</f>
        <v/>
      </c>
      <c r="AD37" s="2090"/>
      <c r="AE37" s="2091" t="str">
        <f>IF('INGRESO DE DATOS'!S348&lt;&gt;"",'INGRESO DE DATOS'!S348,"")</f>
        <v/>
      </c>
      <c r="AF37" s="2091"/>
      <c r="AG37" s="2091"/>
      <c r="AH37" s="2232"/>
      <c r="AI37" s="2232"/>
      <c r="AJ37" s="2232"/>
      <c r="AK37" s="2091" t="str">
        <f t="shared" si="2"/>
        <v/>
      </c>
      <c r="AL37" s="2091"/>
      <c r="AM37" s="2091"/>
      <c r="AN37" s="2091"/>
      <c r="AO37" s="2103" t="str">
        <f t="shared" si="3"/>
        <v/>
      </c>
      <c r="AP37" s="2084"/>
      <c r="AQ37" s="2084"/>
      <c r="AR37" s="2104"/>
      <c r="AT37" s="51"/>
      <c r="AU37" s="51"/>
    </row>
    <row r="38" spans="2:47" ht="13.5" customHeight="1" x14ac:dyDescent="0.2">
      <c r="B38" s="2141" t="s">
        <v>263</v>
      </c>
      <c r="C38" s="2142"/>
      <c r="D38" s="2142"/>
      <c r="E38" s="2142"/>
      <c r="F38" s="2142"/>
      <c r="G38" s="2138"/>
      <c r="H38" s="2138"/>
      <c r="I38" s="2137" t="str">
        <f>IF('INGRESO DE DATOS'!S323&lt;&gt;"",'INGRESO DE DATOS'!S323,"")</f>
        <v/>
      </c>
      <c r="J38" s="2137"/>
      <c r="K38" s="2137"/>
      <c r="L38" s="169"/>
      <c r="M38" s="169"/>
      <c r="N38" s="127"/>
      <c r="O38" s="127"/>
      <c r="P38" s="2137"/>
      <c r="Q38" s="2137"/>
      <c r="R38" s="2137"/>
      <c r="S38" s="2231"/>
      <c r="T38" s="2070"/>
      <c r="U38" s="2070"/>
      <c r="V38" s="2224"/>
      <c r="W38" s="2133">
        <v>43</v>
      </c>
      <c r="X38" s="2134"/>
      <c r="Y38" s="2128" t="str">
        <f>IF('INGRESO DE DATOS'!B53&lt;&gt;0,'INGRESO DE DATOS'!B53,"")</f>
        <v/>
      </c>
      <c r="Z38" s="2129"/>
      <c r="AA38" s="2087"/>
      <c r="AB38" s="2088"/>
      <c r="AC38" s="2089" t="str">
        <f>IF('INGRESO DE DATOS'!R349&lt;&gt;0,'INGRESO DE DATOS'!R349,"")</f>
        <v/>
      </c>
      <c r="AD38" s="2090"/>
      <c r="AE38" s="2091" t="str">
        <f>IF('INGRESO DE DATOS'!S349&lt;&gt;"",'INGRESO DE DATOS'!S349,"")</f>
        <v/>
      </c>
      <c r="AF38" s="2091"/>
      <c r="AG38" s="2091"/>
      <c r="AH38" s="2232"/>
      <c r="AI38" s="2232"/>
      <c r="AJ38" s="2232"/>
      <c r="AK38" s="2091" t="str">
        <f t="shared" si="2"/>
        <v/>
      </c>
      <c r="AL38" s="2091"/>
      <c r="AM38" s="2091"/>
      <c r="AN38" s="2091"/>
      <c r="AO38" s="2103" t="str">
        <f t="shared" si="3"/>
        <v/>
      </c>
      <c r="AP38" s="2084"/>
      <c r="AQ38" s="2084"/>
      <c r="AR38" s="2104"/>
      <c r="AT38" s="51"/>
      <c r="AU38" s="51"/>
    </row>
    <row r="39" spans="2:47" ht="14.1" customHeight="1" x14ac:dyDescent="0.2">
      <c r="B39" s="157">
        <v>22</v>
      </c>
      <c r="C39" s="2128" t="str">
        <f>IF('INGRESO DE DATOS'!B32&lt;&gt;0,'INGRESO DE DATOS'!B32,"")</f>
        <v/>
      </c>
      <c r="D39" s="2129"/>
      <c r="E39" s="2145"/>
      <c r="F39" s="2146"/>
      <c r="G39" s="2126" t="str">
        <f>IF('INGRESO DE DATOS'!R324&lt;&gt;0,'INGRESO DE DATOS'!R324,"")</f>
        <v/>
      </c>
      <c r="H39" s="2127"/>
      <c r="I39" s="2091" t="str">
        <f>IF('INGRESO DE DATOS'!S324&lt;&gt;"",'INGRESO DE DATOS'!S324,"")</f>
        <v/>
      </c>
      <c r="J39" s="2091"/>
      <c r="K39" s="2091"/>
      <c r="L39" s="2147"/>
      <c r="M39" s="2147"/>
      <c r="N39" s="2147"/>
      <c r="O39" s="2147"/>
      <c r="P39" s="2091" t="str">
        <f t="shared" si="0"/>
        <v/>
      </c>
      <c r="Q39" s="2091"/>
      <c r="R39" s="2091"/>
      <c r="S39" s="2103" t="str">
        <f t="shared" si="1"/>
        <v/>
      </c>
      <c r="T39" s="2084"/>
      <c r="U39" s="2112"/>
      <c r="V39" s="2104"/>
      <c r="W39" s="2133">
        <v>44</v>
      </c>
      <c r="X39" s="2134"/>
      <c r="Y39" s="2085" t="str">
        <f>IF('INGRESO DE DATOS'!B54&lt;&gt;0,'INGRESO DE DATOS'!B54,"")</f>
        <v>MUESTRA CONTROL</v>
      </c>
      <c r="Z39" s="2086"/>
      <c r="AA39" s="2087"/>
      <c r="AB39" s="2088"/>
      <c r="AC39" s="2089" t="str">
        <f>IF('INGRESO DE DATOS'!R350&lt;&gt;0,'INGRESO DE DATOS'!R350,"")</f>
        <v/>
      </c>
      <c r="AD39" s="2090"/>
      <c r="AE39" s="2091" t="str">
        <f>IF('INGRESO DE DATOS'!S350&lt;&gt;"",'INGRESO DE DATOS'!S350,"")</f>
        <v/>
      </c>
      <c r="AF39" s="2091"/>
      <c r="AG39" s="2091"/>
      <c r="AH39" s="2230"/>
      <c r="AI39" s="2230"/>
      <c r="AJ39" s="2230"/>
      <c r="AK39" s="2091" t="str">
        <f t="shared" si="2"/>
        <v/>
      </c>
      <c r="AL39" s="2091"/>
      <c r="AM39" s="2091"/>
      <c r="AN39" s="2091"/>
      <c r="AO39" s="2103" t="str">
        <f t="shared" si="3"/>
        <v/>
      </c>
      <c r="AP39" s="2084"/>
      <c r="AQ39" s="2084"/>
      <c r="AR39" s="2104"/>
      <c r="AT39" s="51"/>
      <c r="AU39" s="51"/>
    </row>
    <row r="40" spans="2:47" s="128" customFormat="1" ht="12" customHeight="1" x14ac:dyDescent="0.2">
      <c r="B40" s="1545" t="s">
        <v>54</v>
      </c>
      <c r="C40" s="1547"/>
      <c r="D40" s="2101" t="s">
        <v>249</v>
      </c>
      <c r="E40" s="2102"/>
      <c r="F40" s="2098"/>
      <c r="G40" s="2151" t="s">
        <v>250</v>
      </c>
      <c r="H40" s="2152"/>
      <c r="I40" s="2101" t="s">
        <v>249</v>
      </c>
      <c r="J40" s="2102"/>
      <c r="K40" s="2098"/>
      <c r="L40" s="2101" t="s">
        <v>249</v>
      </c>
      <c r="M40" s="2102"/>
      <c r="N40" s="2102"/>
      <c r="O40" s="2093"/>
      <c r="P40" s="2153" t="s">
        <v>254</v>
      </c>
      <c r="Q40" s="2154"/>
      <c r="R40" s="2154"/>
      <c r="S40" s="2154"/>
      <c r="T40" s="2154"/>
      <c r="U40" s="2154"/>
      <c r="V40" s="2155"/>
      <c r="W40" s="2170" t="s">
        <v>140</v>
      </c>
      <c r="X40" s="2171"/>
      <c r="Y40" s="2171"/>
      <c r="Z40" s="2171"/>
      <c r="AA40" s="2171"/>
      <c r="AB40" s="2158"/>
      <c r="AC40" s="2158"/>
      <c r="AD40" s="2158"/>
      <c r="AE40" s="2158"/>
      <c r="AF40" s="2158"/>
      <c r="AG40" s="2158"/>
      <c r="AH40" s="2158"/>
      <c r="AI40" s="2158"/>
      <c r="AJ40" s="2158"/>
      <c r="AK40" s="2158"/>
      <c r="AL40" s="2158"/>
      <c r="AM40" s="2158"/>
      <c r="AN40" s="2158"/>
      <c r="AO40" s="2158"/>
      <c r="AP40" s="2158"/>
      <c r="AQ40" s="2158"/>
      <c r="AR40" s="2159"/>
      <c r="AT40" s="51"/>
      <c r="AU40" s="51"/>
    </row>
    <row r="41" spans="2:47" s="50" customFormat="1" ht="10.5" customHeight="1" x14ac:dyDescent="0.2">
      <c r="B41" s="2148"/>
      <c r="C41" s="2149"/>
      <c r="D41" s="144" t="s">
        <v>51</v>
      </c>
      <c r="E41" s="2160" t="s">
        <v>90</v>
      </c>
      <c r="F41" s="2161"/>
      <c r="G41" s="2108"/>
      <c r="H41" s="2099"/>
      <c r="I41" s="158" t="s">
        <v>51</v>
      </c>
      <c r="J41" s="159" t="s">
        <v>90</v>
      </c>
      <c r="K41" s="160"/>
      <c r="L41" s="2162" t="s">
        <v>51</v>
      </c>
      <c r="M41" s="2163"/>
      <c r="N41" s="2160" t="s">
        <v>90</v>
      </c>
      <c r="O41" s="2164"/>
      <c r="P41" s="2165" t="s">
        <v>255</v>
      </c>
      <c r="Q41" s="1705"/>
      <c r="R41" s="1705"/>
      <c r="S41" s="2156" t="str">
        <f>IF('INGRESO DE DATOS'!T316="","",'INGRESO DE DATOS'!T316)</f>
        <v/>
      </c>
      <c r="T41" s="2156"/>
      <c r="U41" s="2156"/>
      <c r="V41" s="161"/>
      <c r="W41" s="46"/>
      <c r="X41" s="2166"/>
      <c r="Y41" s="2166"/>
      <c r="Z41" s="2166"/>
      <c r="AA41" s="2166"/>
      <c r="AB41" s="2166"/>
      <c r="AC41" s="2166"/>
      <c r="AD41" s="2166"/>
      <c r="AE41" s="2166"/>
      <c r="AF41" s="2166"/>
      <c r="AG41" s="2166"/>
      <c r="AH41" s="2166"/>
      <c r="AI41" s="2166"/>
      <c r="AJ41" s="2166"/>
      <c r="AK41" s="2166"/>
      <c r="AL41" s="2166"/>
      <c r="AM41" s="2166"/>
      <c r="AN41" s="2166"/>
      <c r="AO41" s="2166"/>
      <c r="AP41" s="2166"/>
      <c r="AQ41" s="2166"/>
      <c r="AR41" s="2167"/>
      <c r="AT41" s="51"/>
      <c r="AU41" s="51"/>
    </row>
    <row r="42" spans="2:47" ht="3" customHeight="1" x14ac:dyDescent="0.2">
      <c r="B42" s="1546"/>
      <c r="C42" s="2150"/>
      <c r="D42" s="129"/>
      <c r="E42" s="130"/>
      <c r="F42" s="162"/>
      <c r="G42" s="2109"/>
      <c r="H42" s="2100"/>
      <c r="I42" s="132"/>
      <c r="J42" s="131"/>
      <c r="K42" s="163"/>
      <c r="L42" s="164"/>
      <c r="M42" s="43"/>
      <c r="N42" s="43"/>
      <c r="O42" s="45"/>
      <c r="P42" s="2165"/>
      <c r="Q42" s="1705"/>
      <c r="R42" s="1705"/>
      <c r="S42" s="2157"/>
      <c r="T42" s="2157"/>
      <c r="U42" s="2157"/>
      <c r="V42" s="161"/>
      <c r="W42" s="46"/>
      <c r="X42" s="2168"/>
      <c r="Y42" s="2168"/>
      <c r="Z42" s="2168"/>
      <c r="AA42" s="2168"/>
      <c r="AB42" s="2168"/>
      <c r="AC42" s="2168"/>
      <c r="AD42" s="2168"/>
      <c r="AE42" s="2168"/>
      <c r="AF42" s="2168"/>
      <c r="AG42" s="2168"/>
      <c r="AH42" s="2168"/>
      <c r="AI42" s="2168"/>
      <c r="AJ42" s="2168"/>
      <c r="AK42" s="2168"/>
      <c r="AL42" s="2168"/>
      <c r="AM42" s="2168"/>
      <c r="AN42" s="2168"/>
      <c r="AO42" s="2168"/>
      <c r="AP42" s="2168"/>
      <c r="AQ42" s="2168"/>
      <c r="AR42" s="2169"/>
      <c r="AT42" s="51"/>
      <c r="AU42" s="51"/>
    </row>
    <row r="43" spans="2:47" ht="15" customHeight="1" x14ac:dyDescent="0.2">
      <c r="B43" s="1558" t="s">
        <v>56</v>
      </c>
      <c r="C43" s="2181"/>
      <c r="D43" s="2175" t="str">
        <f>IF('INGRESO DE DATOS'!U299&lt;&gt;"",'INGRESO DE DATOS'!U299,"")</f>
        <v/>
      </c>
      <c r="E43" s="2176"/>
      <c r="F43" s="2177"/>
      <c r="G43" s="2182">
        <v>1</v>
      </c>
      <c r="H43" s="2183"/>
      <c r="I43" s="2186">
        <f>IF('INGRESO DE DATOS'!U307="","",'INGRESO DE DATOS'!U307)</f>
        <v>0.2</v>
      </c>
      <c r="J43" s="2187"/>
      <c r="K43" s="2188"/>
      <c r="L43" s="2192" t="str">
        <f>IF('INGRESO DE DATOS'!V307="","",'INGRESO DE DATOS'!V307)</f>
        <v/>
      </c>
      <c r="M43" s="2193"/>
      <c r="N43" s="2193"/>
      <c r="O43" s="2194"/>
      <c r="P43" s="2178" t="s">
        <v>256</v>
      </c>
      <c r="Q43" s="1705"/>
      <c r="R43" s="1705"/>
      <c r="S43" s="2172" t="str">
        <f>IF('INGRESO DE DATOS'!T319="","",'INGRESO DE DATOS'!T319)</f>
        <v/>
      </c>
      <c r="T43" s="2172"/>
      <c r="U43" s="2172"/>
      <c r="V43" s="165"/>
      <c r="W43" s="46"/>
      <c r="X43" s="2168"/>
      <c r="Y43" s="2168"/>
      <c r="Z43" s="2168"/>
      <c r="AA43" s="2168"/>
      <c r="AB43" s="2168"/>
      <c r="AC43" s="2168"/>
      <c r="AD43" s="2168"/>
      <c r="AE43" s="2168"/>
      <c r="AF43" s="2168"/>
      <c r="AG43" s="2168"/>
      <c r="AH43" s="2168"/>
      <c r="AI43" s="2168"/>
      <c r="AJ43" s="2168"/>
      <c r="AK43" s="2168"/>
      <c r="AL43" s="2168"/>
      <c r="AM43" s="2168"/>
      <c r="AN43" s="2168"/>
      <c r="AO43" s="2168"/>
      <c r="AP43" s="2168"/>
      <c r="AQ43" s="2168"/>
      <c r="AR43" s="2169"/>
      <c r="AT43" s="51"/>
      <c r="AU43" s="51"/>
    </row>
    <row r="44" spans="2:47" ht="15" customHeight="1" x14ac:dyDescent="0.2">
      <c r="B44" s="2173" t="s">
        <v>57</v>
      </c>
      <c r="C44" s="2174"/>
      <c r="D44" s="2175" t="str">
        <f>IF('INGRESO DE DATOS'!U301&lt;&gt;"",'INGRESO DE DATOS'!U301,"")</f>
        <v/>
      </c>
      <c r="E44" s="2176"/>
      <c r="F44" s="2177"/>
      <c r="G44" s="2184"/>
      <c r="H44" s="2185"/>
      <c r="I44" s="2189"/>
      <c r="J44" s="2190"/>
      <c r="K44" s="2191"/>
      <c r="L44" s="2195"/>
      <c r="M44" s="2196"/>
      <c r="N44" s="2196"/>
      <c r="O44" s="2197"/>
      <c r="P44" s="2178" t="s">
        <v>257</v>
      </c>
      <c r="Q44" s="1705"/>
      <c r="R44" s="1705"/>
      <c r="S44" s="2172" t="str">
        <f>IF('INGRESO DE DATOS'!T322="","",'INGRESO DE DATOS'!T322)</f>
        <v/>
      </c>
      <c r="T44" s="2172"/>
      <c r="U44" s="2172"/>
      <c r="V44" s="166"/>
      <c r="W44" s="155"/>
      <c r="X44" s="2179"/>
      <c r="Y44" s="2179"/>
      <c r="Z44" s="2179"/>
      <c r="AA44" s="2179"/>
      <c r="AB44" s="2179"/>
      <c r="AC44" s="2179"/>
      <c r="AD44" s="2179"/>
      <c r="AE44" s="2179"/>
      <c r="AF44" s="2179"/>
      <c r="AG44" s="2179"/>
      <c r="AH44" s="2179"/>
      <c r="AI44" s="2179"/>
      <c r="AJ44" s="2179"/>
      <c r="AK44" s="2179"/>
      <c r="AL44" s="2179"/>
      <c r="AM44" s="2179"/>
      <c r="AN44" s="2179"/>
      <c r="AO44" s="2179"/>
      <c r="AP44" s="2179"/>
      <c r="AQ44" s="2179"/>
      <c r="AR44" s="2180"/>
      <c r="AT44" s="51"/>
      <c r="AU44" s="51"/>
    </row>
    <row r="45" spans="2:47" ht="19.5" customHeight="1" x14ac:dyDescent="0.2">
      <c r="B45" s="2173" t="s">
        <v>58</v>
      </c>
      <c r="C45" s="2174"/>
      <c r="D45" s="2175" t="str">
        <f>IF('INGRESO DE DATOS'!U303&lt;&gt;"",'INGRESO DE DATOS'!U303,"")</f>
        <v/>
      </c>
      <c r="E45" s="2176"/>
      <c r="F45" s="2177"/>
      <c r="G45" s="2182">
        <v>2</v>
      </c>
      <c r="H45" s="2183"/>
      <c r="I45" s="2186">
        <f>IF('INGRESO DE DATOS'!U308="","",'INGRESO DE DATOS'!U308)</f>
        <v>0.7</v>
      </c>
      <c r="J45" s="2187"/>
      <c r="K45" s="2188"/>
      <c r="L45" s="2192" t="str">
        <f>IF('INGRESO DE DATOS'!V308="","",'INGRESO DE DATOS'!V308)</f>
        <v/>
      </c>
      <c r="M45" s="2193"/>
      <c r="N45" s="2193"/>
      <c r="O45" s="2194"/>
      <c r="P45" s="2205" t="s">
        <v>258</v>
      </c>
      <c r="Q45" s="2206"/>
      <c r="R45" s="2206"/>
      <c r="S45" s="2172" t="str">
        <f>IF('INGRESO DE DATOS'!T325="","",'INGRESO DE DATOS'!T325)</f>
        <v/>
      </c>
      <c r="T45" s="2172"/>
      <c r="U45" s="2172"/>
      <c r="V45" s="166"/>
      <c r="W45" s="152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47"/>
      <c r="AT45" s="51"/>
      <c r="AU45" s="51"/>
    </row>
    <row r="46" spans="2:47" ht="15" customHeight="1" x14ac:dyDescent="0.2">
      <c r="B46" s="2173" t="s">
        <v>60</v>
      </c>
      <c r="C46" s="2174"/>
      <c r="D46" s="2175"/>
      <c r="E46" s="2176"/>
      <c r="F46" s="2177"/>
      <c r="G46" s="2184"/>
      <c r="H46" s="2185"/>
      <c r="I46" s="2189"/>
      <c r="J46" s="2190"/>
      <c r="K46" s="2191"/>
      <c r="L46" s="2195"/>
      <c r="M46" s="2196"/>
      <c r="N46" s="2196"/>
      <c r="O46" s="2197"/>
      <c r="P46" s="2178" t="s">
        <v>259</v>
      </c>
      <c r="Q46" s="1705"/>
      <c r="R46" s="1705"/>
      <c r="S46" s="2172" t="str">
        <f>IF('INGRESO DE DATOS'!T328="","",'INGRESO DE DATOS'!T328)</f>
        <v/>
      </c>
      <c r="T46" s="2172"/>
      <c r="U46" s="2172"/>
      <c r="V46" s="166"/>
      <c r="W46" s="46"/>
      <c r="X46" s="36" t="s">
        <v>86</v>
      </c>
      <c r="Y46" s="36"/>
      <c r="Z46" s="2204" t="str">
        <f>IF('INGRESO DE DATOS'!S351&lt;&gt;0,'INGRESO DE DATOS'!S351,"")</f>
        <v/>
      </c>
      <c r="AA46" s="2204"/>
      <c r="AB46" s="2204"/>
      <c r="AC46" s="2204"/>
      <c r="AD46" s="2204"/>
      <c r="AE46" s="2204"/>
      <c r="AF46" s="2204"/>
      <c r="AG46" s="2204"/>
      <c r="AH46" s="2204"/>
      <c r="AI46" s="2204"/>
      <c r="AJ46" s="2204"/>
      <c r="AK46" s="2204"/>
      <c r="AL46" s="2204"/>
      <c r="AM46" s="2204"/>
      <c r="AN46" s="2204"/>
      <c r="AO46" s="2204"/>
      <c r="AP46" s="2204"/>
      <c r="AQ46" s="2204"/>
      <c r="AR46" s="37"/>
      <c r="AT46" s="51"/>
      <c r="AU46" s="51"/>
    </row>
    <row r="47" spans="2:47" ht="15" customHeight="1" x14ac:dyDescent="0.2">
      <c r="B47" s="2198" t="s">
        <v>70</v>
      </c>
      <c r="C47" s="2199"/>
      <c r="D47" s="2195" t="str">
        <f>IF(D43="","",AVERAGE(D43:F45))</f>
        <v/>
      </c>
      <c r="E47" s="2196"/>
      <c r="F47" s="2196"/>
      <c r="G47" s="2200" t="s">
        <v>251</v>
      </c>
      <c r="H47" s="2201"/>
      <c r="I47" s="2201"/>
      <c r="J47" s="2201"/>
      <c r="K47" s="2201"/>
      <c r="L47" s="2201"/>
      <c r="M47" s="2201"/>
      <c r="N47" s="2201"/>
      <c r="O47" s="2202"/>
      <c r="P47" s="2178" t="s">
        <v>256</v>
      </c>
      <c r="Q47" s="1705"/>
      <c r="R47" s="1705"/>
      <c r="S47" s="2172" t="str">
        <f>IF('INGRESO DE DATOS'!T331="","",'INGRESO DE DATOS'!T331)</f>
        <v/>
      </c>
      <c r="T47" s="2172"/>
      <c r="U47" s="2172"/>
      <c r="V47" s="167"/>
      <c r="W47" s="46"/>
      <c r="X47" s="36"/>
      <c r="Y47" s="36"/>
      <c r="Z47" s="2203" t="s">
        <v>141</v>
      </c>
      <c r="AA47" s="2203"/>
      <c r="AB47" s="2203"/>
      <c r="AC47" s="2203"/>
      <c r="AD47" s="2203"/>
      <c r="AE47" s="2203"/>
      <c r="AF47" s="2203"/>
      <c r="AG47" s="2203"/>
      <c r="AH47" s="2203"/>
      <c r="AI47" s="2203"/>
      <c r="AJ47" s="2203"/>
      <c r="AK47" s="2203"/>
      <c r="AL47" s="2203"/>
      <c r="AM47" s="2203"/>
      <c r="AN47" s="2203"/>
      <c r="AO47" s="2203"/>
      <c r="AP47" s="2203"/>
      <c r="AQ47" s="2203"/>
      <c r="AR47" s="37"/>
      <c r="AT47" s="51"/>
      <c r="AU47" s="51"/>
    </row>
    <row r="48" spans="2:47" ht="11.25" customHeight="1" x14ac:dyDescent="0.2">
      <c r="B48" s="2210"/>
      <c r="C48" s="2211"/>
      <c r="D48" s="2211"/>
      <c r="E48" s="2211"/>
      <c r="F48" s="2211"/>
      <c r="G48" s="2214" t="str">
        <f>IF('INGRESO DE DATOS'!V299="","",'INGRESO DE DATOS'!V299)</f>
        <v/>
      </c>
      <c r="H48" s="2215"/>
      <c r="I48" s="2215"/>
      <c r="J48" s="2215"/>
      <c r="K48" s="2215"/>
      <c r="L48" s="2215"/>
      <c r="M48" s="2215"/>
      <c r="N48" s="2215"/>
      <c r="O48" s="2216"/>
      <c r="P48" s="2178" t="s">
        <v>256</v>
      </c>
      <c r="Q48" s="1705"/>
      <c r="R48" s="1705"/>
      <c r="S48" s="2172" t="str">
        <f>IF('INGRESO DE DATOS'!T334="","",'INGRESO DE DATOS'!T334)</f>
        <v/>
      </c>
      <c r="T48" s="2172"/>
      <c r="U48" s="2172"/>
      <c r="V48" s="167"/>
      <c r="W48" s="46"/>
      <c r="X48" s="36" t="s">
        <v>142</v>
      </c>
      <c r="Y48" s="36"/>
      <c r="Z48" s="2220"/>
      <c r="AA48" s="2220"/>
      <c r="AB48" s="2220"/>
      <c r="AC48" s="2220"/>
      <c r="AD48" s="2220"/>
      <c r="AE48" s="2220"/>
      <c r="AF48" s="2220"/>
      <c r="AG48" s="2220"/>
      <c r="AH48" s="2220"/>
      <c r="AI48" s="2220"/>
      <c r="AJ48" s="2220"/>
      <c r="AK48" s="2220"/>
      <c r="AL48" s="2220"/>
      <c r="AM48" s="2220"/>
      <c r="AN48" s="2220"/>
      <c r="AO48" s="2220"/>
      <c r="AP48" s="2220"/>
      <c r="AQ48" s="2220"/>
      <c r="AR48" s="37"/>
      <c r="AT48" s="51"/>
      <c r="AU48" s="51"/>
    </row>
    <row r="49" spans="2:47" ht="14.25" customHeight="1" x14ac:dyDescent="0.2">
      <c r="B49" s="2212"/>
      <c r="C49" s="2213"/>
      <c r="D49" s="2213"/>
      <c r="E49" s="2213"/>
      <c r="F49" s="2213"/>
      <c r="G49" s="2217"/>
      <c r="H49" s="2218"/>
      <c r="I49" s="2218"/>
      <c r="J49" s="2218"/>
      <c r="K49" s="2218"/>
      <c r="L49" s="2218"/>
      <c r="M49" s="2218"/>
      <c r="N49" s="2218"/>
      <c r="O49" s="2219"/>
      <c r="P49" s="2221" t="s">
        <v>260</v>
      </c>
      <c r="Q49" s="2222"/>
      <c r="R49" s="2222"/>
      <c r="S49" s="2172" t="str">
        <f>IF('INGRESO DE DATOS'!T337="","",'INGRESO DE DATOS'!T337)</f>
        <v/>
      </c>
      <c r="T49" s="2172"/>
      <c r="U49" s="2172"/>
      <c r="V49" s="168"/>
      <c r="W49" s="155"/>
      <c r="X49" s="48"/>
      <c r="Y49" s="48"/>
      <c r="Z49" s="2223" t="s">
        <v>141</v>
      </c>
      <c r="AA49" s="2223"/>
      <c r="AB49" s="2223"/>
      <c r="AC49" s="2223"/>
      <c r="AD49" s="2223"/>
      <c r="AE49" s="2223"/>
      <c r="AF49" s="2223"/>
      <c r="AG49" s="2223"/>
      <c r="AH49" s="2223"/>
      <c r="AI49" s="2223"/>
      <c r="AJ49" s="2223"/>
      <c r="AK49" s="2223"/>
      <c r="AL49" s="2223"/>
      <c r="AM49" s="2223"/>
      <c r="AN49" s="2223"/>
      <c r="AO49" s="2223"/>
      <c r="AP49" s="2223"/>
      <c r="AQ49" s="2223"/>
      <c r="AR49" s="49"/>
      <c r="AT49" s="51"/>
      <c r="AU49" s="51"/>
    </row>
    <row r="50" spans="2:47" s="50" customFormat="1" ht="9" customHeight="1" x14ac:dyDescent="0.2">
      <c r="B50" s="2207" t="s">
        <v>73</v>
      </c>
      <c r="C50" s="2207"/>
      <c r="D50" s="2207"/>
      <c r="E50" s="2207"/>
      <c r="F50" s="2207"/>
      <c r="G50" s="2208"/>
      <c r="H50" s="2208"/>
      <c r="I50" s="2208"/>
      <c r="J50" s="2208"/>
      <c r="AO50" s="2209" t="s">
        <v>354</v>
      </c>
      <c r="AP50" s="2209"/>
      <c r="AQ50" s="2209"/>
      <c r="AR50" s="2209"/>
      <c r="AT50" s="51"/>
      <c r="AU50" s="51"/>
    </row>
    <row r="51" spans="2:47" x14ac:dyDescent="0.2">
      <c r="AT51" s="51"/>
      <c r="AU51" s="51"/>
    </row>
    <row r="52" spans="2:47" x14ac:dyDescent="0.2">
      <c r="AT52" s="51"/>
      <c r="AU52" s="51"/>
    </row>
    <row r="53" spans="2:47" x14ac:dyDescent="0.2">
      <c r="AT53" s="51"/>
      <c r="AU53" s="51"/>
    </row>
    <row r="54" spans="2:47" x14ac:dyDescent="0.2">
      <c r="AT54" s="51"/>
      <c r="AU54" s="51"/>
    </row>
    <row r="55" spans="2:47" x14ac:dyDescent="0.2">
      <c r="AT55" s="51"/>
      <c r="AU55" s="51"/>
    </row>
    <row r="56" spans="2:47" x14ac:dyDescent="0.2">
      <c r="AT56" s="51"/>
      <c r="AU56" s="51"/>
    </row>
    <row r="57" spans="2:47" x14ac:dyDescent="0.2">
      <c r="AT57" s="51"/>
      <c r="AU57" s="51"/>
    </row>
    <row r="58" spans="2:47" x14ac:dyDescent="0.2">
      <c r="AT58" s="51"/>
      <c r="AU58" s="51"/>
    </row>
    <row r="59" spans="2:47" x14ac:dyDescent="0.2">
      <c r="AT59" s="51"/>
      <c r="AU59" s="51"/>
    </row>
    <row r="60" spans="2:47" x14ac:dyDescent="0.2">
      <c r="AT60" s="51"/>
      <c r="AU60" s="51"/>
    </row>
    <row r="61" spans="2:47" x14ac:dyDescent="0.2">
      <c r="AT61" s="51"/>
      <c r="AU61" s="51"/>
    </row>
    <row r="62" spans="2:47" x14ac:dyDescent="0.2">
      <c r="AT62" s="51"/>
      <c r="AU62" s="51"/>
    </row>
    <row r="63" spans="2:47" x14ac:dyDescent="0.2">
      <c r="AT63" s="51"/>
      <c r="AU63" s="51"/>
    </row>
    <row r="64" spans="2:47" x14ac:dyDescent="0.2">
      <c r="AT64" s="51"/>
      <c r="AU64" s="51"/>
    </row>
    <row r="65" spans="46:47" x14ac:dyDescent="0.2">
      <c r="AT65" s="51"/>
      <c r="AU65" s="51"/>
    </row>
    <row r="66" spans="46:47" x14ac:dyDescent="0.2">
      <c r="AT66" s="51"/>
      <c r="AU66" s="51"/>
    </row>
    <row r="67" spans="46:47" x14ac:dyDescent="0.2">
      <c r="AT67" s="51"/>
      <c r="AU67" s="51"/>
    </row>
    <row r="68" spans="46:47" x14ac:dyDescent="0.2">
      <c r="AT68" s="51"/>
      <c r="AU68" s="51"/>
    </row>
    <row r="69" spans="46:47" x14ac:dyDescent="0.2">
      <c r="AT69" s="51"/>
      <c r="AU69" s="51"/>
    </row>
    <row r="70" spans="46:47" x14ac:dyDescent="0.2">
      <c r="AT70" s="51"/>
      <c r="AU70" s="51"/>
    </row>
    <row r="71" spans="46:47" x14ac:dyDescent="0.2">
      <c r="AT71" s="51"/>
      <c r="AU71" s="51"/>
    </row>
    <row r="72" spans="46:47" x14ac:dyDescent="0.2">
      <c r="AT72" s="51"/>
      <c r="AU72" s="51"/>
    </row>
    <row r="73" spans="46:47" x14ac:dyDescent="0.2">
      <c r="AT73" s="51"/>
      <c r="AU73" s="133"/>
    </row>
    <row r="74" spans="46:47" x14ac:dyDescent="0.2">
      <c r="AT74" s="51"/>
      <c r="AU74" s="133"/>
    </row>
    <row r="75" spans="46:47" x14ac:dyDescent="0.2">
      <c r="AT75" s="51"/>
      <c r="AU75" s="133"/>
    </row>
    <row r="76" spans="46:47" x14ac:dyDescent="0.2">
      <c r="AT76" s="51"/>
      <c r="AU76" s="133"/>
    </row>
    <row r="77" spans="46:47" x14ac:dyDescent="0.2">
      <c r="AT77" s="51"/>
      <c r="AU77" s="133"/>
    </row>
    <row r="78" spans="46:47" x14ac:dyDescent="0.2">
      <c r="AT78" s="51"/>
      <c r="AU78" s="133"/>
    </row>
    <row r="79" spans="46:47" x14ac:dyDescent="0.2">
      <c r="AT79" s="51"/>
      <c r="AU79" s="133"/>
    </row>
    <row r="80" spans="46:47" x14ac:dyDescent="0.2">
      <c r="AT80" s="51"/>
      <c r="AU80" s="133"/>
    </row>
    <row r="81" spans="46:47" x14ac:dyDescent="0.2">
      <c r="AT81" s="51"/>
      <c r="AU81" s="133"/>
    </row>
    <row r="82" spans="46:47" x14ac:dyDescent="0.2">
      <c r="AT82" s="51"/>
      <c r="AU82" s="133"/>
    </row>
    <row r="83" spans="46:47" x14ac:dyDescent="0.2">
      <c r="AT83" s="51"/>
      <c r="AU83" s="133"/>
    </row>
    <row r="84" spans="46:47" x14ac:dyDescent="0.2">
      <c r="AT84" s="51"/>
      <c r="AU84" s="133"/>
    </row>
    <row r="85" spans="46:47" x14ac:dyDescent="0.2">
      <c r="AT85" s="51"/>
      <c r="AU85" s="133"/>
    </row>
    <row r="86" spans="46:47" x14ac:dyDescent="0.2">
      <c r="AT86" s="51"/>
      <c r="AU86" s="133"/>
    </row>
    <row r="87" spans="46:47" x14ac:dyDescent="0.2">
      <c r="AT87" s="51"/>
      <c r="AU87" s="133"/>
    </row>
    <row r="88" spans="46:47" x14ac:dyDescent="0.2">
      <c r="AT88" s="51"/>
      <c r="AU88" s="133"/>
    </row>
    <row r="89" spans="46:47" x14ac:dyDescent="0.2">
      <c r="AT89" s="51"/>
      <c r="AU89" s="133"/>
    </row>
    <row r="90" spans="46:47" x14ac:dyDescent="0.2">
      <c r="AT90" s="51"/>
      <c r="AU90" s="133"/>
    </row>
    <row r="91" spans="46:47" x14ac:dyDescent="0.2">
      <c r="AT91" s="51"/>
      <c r="AU91" s="133"/>
    </row>
    <row r="92" spans="46:47" x14ac:dyDescent="0.2">
      <c r="AT92" s="51"/>
      <c r="AU92" s="133"/>
    </row>
    <row r="93" spans="46:47" x14ac:dyDescent="0.2">
      <c r="AT93" s="51"/>
      <c r="AU93" s="133"/>
    </row>
    <row r="94" spans="46:47" x14ac:dyDescent="0.2">
      <c r="AT94" s="51"/>
      <c r="AU94" s="133"/>
    </row>
    <row r="95" spans="46:47" x14ac:dyDescent="0.2">
      <c r="AT95" s="51"/>
      <c r="AU95" s="133"/>
    </row>
    <row r="96" spans="46:47" x14ac:dyDescent="0.2">
      <c r="AT96" s="51"/>
      <c r="AU96" s="133"/>
    </row>
    <row r="97" spans="46:47" x14ac:dyDescent="0.2">
      <c r="AT97" s="51"/>
      <c r="AU97" s="133"/>
    </row>
    <row r="98" spans="46:47" x14ac:dyDescent="0.2">
      <c r="AT98" s="51"/>
      <c r="AU98" s="133"/>
    </row>
    <row r="99" spans="46:47" x14ac:dyDescent="0.2">
      <c r="AT99" s="51"/>
      <c r="AU99" s="133"/>
    </row>
    <row r="100" spans="46:47" x14ac:dyDescent="0.2">
      <c r="AT100" s="51"/>
      <c r="AU100" s="133"/>
    </row>
    <row r="101" spans="46:47" x14ac:dyDescent="0.2">
      <c r="AT101" s="51"/>
      <c r="AU101" s="133"/>
    </row>
    <row r="102" spans="46:47" x14ac:dyDescent="0.2">
      <c r="AT102" s="51"/>
      <c r="AU102" s="133"/>
    </row>
    <row r="103" spans="46:47" x14ac:dyDescent="0.2">
      <c r="AT103" s="51"/>
      <c r="AU103" s="133"/>
    </row>
    <row r="104" spans="46:47" x14ac:dyDescent="0.2">
      <c r="AT104" s="51"/>
      <c r="AU104" s="133"/>
    </row>
    <row r="105" spans="46:47" x14ac:dyDescent="0.2">
      <c r="AT105" s="51"/>
      <c r="AU105" s="133"/>
    </row>
    <row r="106" spans="46:47" x14ac:dyDescent="0.2">
      <c r="AT106" s="51"/>
      <c r="AU106" s="133"/>
    </row>
    <row r="107" spans="46:47" x14ac:dyDescent="0.2">
      <c r="AT107" s="51"/>
      <c r="AU107" s="133"/>
    </row>
    <row r="108" spans="46:47" x14ac:dyDescent="0.2">
      <c r="AT108" s="51"/>
      <c r="AU108" s="133"/>
    </row>
    <row r="109" spans="46:47" x14ac:dyDescent="0.2">
      <c r="AT109" s="51"/>
      <c r="AU109" s="133"/>
    </row>
    <row r="110" spans="46:47" x14ac:dyDescent="0.2">
      <c r="AT110" s="51"/>
      <c r="AU110" s="133"/>
    </row>
    <row r="111" spans="46:47" x14ac:dyDescent="0.2">
      <c r="AT111" s="51"/>
      <c r="AU111" s="133"/>
    </row>
    <row r="112" spans="46:47" x14ac:dyDescent="0.2">
      <c r="AT112" s="51"/>
      <c r="AU112" s="133"/>
    </row>
    <row r="113" spans="46:47" x14ac:dyDescent="0.2">
      <c r="AT113" s="51"/>
      <c r="AU113" s="133"/>
    </row>
    <row r="114" spans="46:47" x14ac:dyDescent="0.2">
      <c r="AT114" s="51"/>
      <c r="AU114" s="133"/>
    </row>
    <row r="115" spans="46:47" x14ac:dyDescent="0.2">
      <c r="AT115" s="51"/>
      <c r="AU115" s="133"/>
    </row>
    <row r="116" spans="46:47" x14ac:dyDescent="0.2">
      <c r="AT116" s="51"/>
      <c r="AU116" s="133"/>
    </row>
    <row r="117" spans="46:47" x14ac:dyDescent="0.2">
      <c r="AT117" s="51"/>
      <c r="AU117" s="133"/>
    </row>
    <row r="118" spans="46:47" x14ac:dyDescent="0.2">
      <c r="AT118" s="51"/>
      <c r="AU118" s="133"/>
    </row>
    <row r="119" spans="46:47" x14ac:dyDescent="0.2">
      <c r="AT119" s="51"/>
      <c r="AU119" s="133"/>
    </row>
    <row r="120" spans="46:47" x14ac:dyDescent="0.2">
      <c r="AT120" s="51"/>
      <c r="AU120" s="133"/>
    </row>
    <row r="121" spans="46:47" x14ac:dyDescent="0.2">
      <c r="AT121" s="51"/>
      <c r="AU121" s="133"/>
    </row>
    <row r="122" spans="46:47" x14ac:dyDescent="0.2">
      <c r="AT122" s="51"/>
      <c r="AU122" s="133"/>
    </row>
    <row r="123" spans="46:47" x14ac:dyDescent="0.2">
      <c r="AT123" s="51"/>
      <c r="AU123" s="133"/>
    </row>
    <row r="124" spans="46:47" x14ac:dyDescent="0.2">
      <c r="AT124" s="51"/>
      <c r="AU124" s="133"/>
    </row>
    <row r="125" spans="46:47" x14ac:dyDescent="0.2">
      <c r="AT125" s="51"/>
      <c r="AU125" s="133"/>
    </row>
    <row r="126" spans="46:47" x14ac:dyDescent="0.2">
      <c r="AT126" s="51"/>
      <c r="AU126" s="133"/>
    </row>
    <row r="127" spans="46:47" x14ac:dyDescent="0.2">
      <c r="AT127" s="51"/>
      <c r="AU127" s="133"/>
    </row>
    <row r="128" spans="46:47" x14ac:dyDescent="0.2">
      <c r="AT128" s="51"/>
      <c r="AU128" s="133"/>
    </row>
    <row r="129" spans="46:47" x14ac:dyDescent="0.2">
      <c r="AT129" s="51"/>
      <c r="AU129" s="133"/>
    </row>
    <row r="130" spans="46:47" x14ac:dyDescent="0.2">
      <c r="AT130" s="51"/>
      <c r="AU130" s="133"/>
    </row>
    <row r="131" spans="46:47" x14ac:dyDescent="0.2">
      <c r="AT131" s="51"/>
      <c r="AU131" s="133"/>
    </row>
    <row r="132" spans="46:47" x14ac:dyDescent="0.2">
      <c r="AT132" s="51"/>
      <c r="AU132" s="133"/>
    </row>
    <row r="133" spans="46:47" x14ac:dyDescent="0.2">
      <c r="AT133" s="51"/>
      <c r="AU133" s="133"/>
    </row>
    <row r="134" spans="46:47" x14ac:dyDescent="0.2">
      <c r="AT134" s="51"/>
      <c r="AU134" s="133"/>
    </row>
    <row r="135" spans="46:47" x14ac:dyDescent="0.2">
      <c r="AT135" s="51"/>
      <c r="AU135" s="133"/>
    </row>
    <row r="136" spans="46:47" x14ac:dyDescent="0.2">
      <c r="AT136" s="51"/>
      <c r="AU136" s="133"/>
    </row>
    <row r="137" spans="46:47" x14ac:dyDescent="0.2">
      <c r="AT137" s="51"/>
      <c r="AU137" s="133"/>
    </row>
    <row r="138" spans="46:47" x14ac:dyDescent="0.2">
      <c r="AT138" s="51"/>
      <c r="AU138" s="133"/>
    </row>
    <row r="139" spans="46:47" x14ac:dyDescent="0.2">
      <c r="AT139" s="51"/>
      <c r="AU139" s="133"/>
    </row>
    <row r="140" spans="46:47" x14ac:dyDescent="0.2">
      <c r="AT140" s="51"/>
      <c r="AU140" s="133"/>
    </row>
    <row r="141" spans="46:47" x14ac:dyDescent="0.2">
      <c r="AT141" s="51"/>
      <c r="AU141" s="133"/>
    </row>
    <row r="142" spans="46:47" x14ac:dyDescent="0.2">
      <c r="AT142" s="51"/>
      <c r="AU142" s="133"/>
    </row>
    <row r="143" spans="46:47" x14ac:dyDescent="0.2">
      <c r="AT143" s="51"/>
      <c r="AU143" s="133"/>
    </row>
    <row r="144" spans="46:47" x14ac:dyDescent="0.2">
      <c r="AT144" s="51"/>
      <c r="AU144" s="133"/>
    </row>
    <row r="145" spans="46:47" x14ac:dyDescent="0.2">
      <c r="AT145" s="51"/>
      <c r="AU145" s="133"/>
    </row>
    <row r="146" spans="46:47" x14ac:dyDescent="0.2">
      <c r="AT146" s="51"/>
      <c r="AU146" s="133"/>
    </row>
    <row r="147" spans="46:47" x14ac:dyDescent="0.2">
      <c r="AT147" s="51"/>
      <c r="AU147" s="133"/>
    </row>
    <row r="148" spans="46:47" x14ac:dyDescent="0.2">
      <c r="AT148" s="51"/>
      <c r="AU148" s="133"/>
    </row>
    <row r="149" spans="46:47" x14ac:dyDescent="0.2">
      <c r="AT149" s="51"/>
      <c r="AU149" s="133"/>
    </row>
    <row r="150" spans="46:47" x14ac:dyDescent="0.2">
      <c r="AT150" s="51"/>
      <c r="AU150" s="133"/>
    </row>
    <row r="151" spans="46:47" x14ac:dyDescent="0.2">
      <c r="AU151" s="133"/>
    </row>
    <row r="152" spans="46:47" x14ac:dyDescent="0.2">
      <c r="AT152" s="74"/>
      <c r="AU152" s="133"/>
    </row>
    <row r="153" spans="46:47" x14ac:dyDescent="0.2">
      <c r="AT153" s="74"/>
      <c r="AU153" s="133"/>
    </row>
    <row r="154" spans="46:47" x14ac:dyDescent="0.2">
      <c r="AT154" s="74"/>
      <c r="AU154" s="133"/>
    </row>
  </sheetData>
  <sheetProtection password="F494" sheet="1" objects="1" scenarios="1"/>
  <mergeCells count="470">
    <mergeCell ref="AH2:AL2"/>
    <mergeCell ref="AM2:AR2"/>
    <mergeCell ref="D3:AG4"/>
    <mergeCell ref="AH3:AL3"/>
    <mergeCell ref="AM3:AR3"/>
    <mergeCell ref="AH4:AL4"/>
    <mergeCell ref="AM4:AR4"/>
    <mergeCell ref="B9:C9"/>
    <mergeCell ref="F9:G9"/>
    <mergeCell ref="J9:K9"/>
    <mergeCell ref="O9:Q9"/>
    <mergeCell ref="S9:Z9"/>
    <mergeCell ref="B2:C4"/>
    <mergeCell ref="D2:AG2"/>
    <mergeCell ref="F6:G6"/>
    <mergeCell ref="J6:Q6"/>
    <mergeCell ref="T6:Z6"/>
    <mergeCell ref="AC6:AE6"/>
    <mergeCell ref="AG6:AP6"/>
    <mergeCell ref="W11:X13"/>
    <mergeCell ref="AC9:AE9"/>
    <mergeCell ref="AI9:AJ9"/>
    <mergeCell ref="AN9:AP9"/>
    <mergeCell ref="B11:B13"/>
    <mergeCell ref="C11:D13"/>
    <mergeCell ref="E11:F13"/>
    <mergeCell ref="G11:H13"/>
    <mergeCell ref="I11:K13"/>
    <mergeCell ref="L11:O13"/>
    <mergeCell ref="AK11:AN11"/>
    <mergeCell ref="AO11:AR11"/>
    <mergeCell ref="Q12:R12"/>
    <mergeCell ref="S12:T12"/>
    <mergeCell ref="U12:V12"/>
    <mergeCell ref="AK12:AL12"/>
    <mergeCell ref="AM12:AN12"/>
    <mergeCell ref="AO12:AP12"/>
    <mergeCell ref="AQ12:AR12"/>
    <mergeCell ref="S11:V11"/>
    <mergeCell ref="P11:R11"/>
    <mergeCell ref="AC15:AD15"/>
    <mergeCell ref="AE15:AG15"/>
    <mergeCell ref="AH15:AJ15"/>
    <mergeCell ref="AE14:AG14"/>
    <mergeCell ref="Y11:Z13"/>
    <mergeCell ref="AA11:AB13"/>
    <mergeCell ref="AC11:AD13"/>
    <mergeCell ref="AE11:AG13"/>
    <mergeCell ref="AH11:AJ13"/>
    <mergeCell ref="AK14:AN14"/>
    <mergeCell ref="AO14:AR14"/>
    <mergeCell ref="C15:D15"/>
    <mergeCell ref="E15:F15"/>
    <mergeCell ref="G15:H15"/>
    <mergeCell ref="I15:K15"/>
    <mergeCell ref="L15:O15"/>
    <mergeCell ref="P15:R15"/>
    <mergeCell ref="Y15:Z15"/>
    <mergeCell ref="AA15:AB15"/>
    <mergeCell ref="AO15:AR15"/>
    <mergeCell ref="S15:V15"/>
    <mergeCell ref="S14:V14"/>
    <mergeCell ref="W14:X14"/>
    <mergeCell ref="Y14:Z14"/>
    <mergeCell ref="AA14:AB14"/>
    <mergeCell ref="AC14:AD14"/>
    <mergeCell ref="W15:X15"/>
    <mergeCell ref="AK15:AN15"/>
    <mergeCell ref="AH14:AJ14"/>
    <mergeCell ref="C14:D14"/>
    <mergeCell ref="E14:F14"/>
    <mergeCell ref="G14:H14"/>
    <mergeCell ref="I14:K14"/>
    <mergeCell ref="L14:O14"/>
    <mergeCell ref="P14:R14"/>
    <mergeCell ref="AO17:AR17"/>
    <mergeCell ref="AO16:AR16"/>
    <mergeCell ref="C17:D17"/>
    <mergeCell ref="E17:F17"/>
    <mergeCell ref="G17:H17"/>
    <mergeCell ref="I17:K17"/>
    <mergeCell ref="L17:O17"/>
    <mergeCell ref="P17:R17"/>
    <mergeCell ref="S17:V17"/>
    <mergeCell ref="W17:X17"/>
    <mergeCell ref="Y17:Z17"/>
    <mergeCell ref="Y16:Z16"/>
    <mergeCell ref="AA16:AB16"/>
    <mergeCell ref="AC16:AD16"/>
    <mergeCell ref="AE16:AG16"/>
    <mergeCell ref="AH16:AJ16"/>
    <mergeCell ref="AK16:AN16"/>
    <mergeCell ref="C16:D16"/>
    <mergeCell ref="E16:F16"/>
    <mergeCell ref="S16:V16"/>
    <mergeCell ref="W16:X16"/>
    <mergeCell ref="G16:H16"/>
    <mergeCell ref="I16:K16"/>
    <mergeCell ref="L16:O16"/>
    <mergeCell ref="P16:R16"/>
    <mergeCell ref="AE18:AG18"/>
    <mergeCell ref="AK18:AN18"/>
    <mergeCell ref="AA17:AB17"/>
    <mergeCell ref="AC17:AD17"/>
    <mergeCell ref="AE17:AG17"/>
    <mergeCell ref="AH17:AJ17"/>
    <mergeCell ref="AK17:AN17"/>
    <mergeCell ref="AO18:AR18"/>
    <mergeCell ref="C18:D18"/>
    <mergeCell ref="E18:F18"/>
    <mergeCell ref="G18:H18"/>
    <mergeCell ref="I18:K18"/>
    <mergeCell ref="L18:O18"/>
    <mergeCell ref="P18:R18"/>
    <mergeCell ref="S18:V18"/>
    <mergeCell ref="W18:Z18"/>
    <mergeCell ref="AC18:AD18"/>
    <mergeCell ref="B20:F20"/>
    <mergeCell ref="G20:H20"/>
    <mergeCell ref="I20:K20"/>
    <mergeCell ref="P20:R20"/>
    <mergeCell ref="S20:V20"/>
    <mergeCell ref="W20:X20"/>
    <mergeCell ref="C19:D19"/>
    <mergeCell ref="E19:F19"/>
    <mergeCell ref="G19:H19"/>
    <mergeCell ref="I19:K19"/>
    <mergeCell ref="L19:O19"/>
    <mergeCell ref="P19:R19"/>
    <mergeCell ref="AE20:AG20"/>
    <mergeCell ref="AH20:AJ20"/>
    <mergeCell ref="AK20:AN20"/>
    <mergeCell ref="AO20:AR20"/>
    <mergeCell ref="Y20:Z20"/>
    <mergeCell ref="S19:V19"/>
    <mergeCell ref="W19:X19"/>
    <mergeCell ref="Y19:Z19"/>
    <mergeCell ref="Y21:Z21"/>
    <mergeCell ref="AA21:AB21"/>
    <mergeCell ref="AH19:AJ19"/>
    <mergeCell ref="AK19:AN19"/>
    <mergeCell ref="AO19:AR19"/>
    <mergeCell ref="AA19:AB19"/>
    <mergeCell ref="AC19:AD19"/>
    <mergeCell ref="AE19:AG19"/>
    <mergeCell ref="AA20:AB20"/>
    <mergeCell ref="AC20:AD20"/>
    <mergeCell ref="S21:V21"/>
    <mergeCell ref="W21:X21"/>
    <mergeCell ref="AO21:AR21"/>
    <mergeCell ref="AC21:AD21"/>
    <mergeCell ref="AE21:AG21"/>
    <mergeCell ref="AH21:AJ21"/>
    <mergeCell ref="C22:D22"/>
    <mergeCell ref="E22:F22"/>
    <mergeCell ref="G22:H22"/>
    <mergeCell ref="I22:K22"/>
    <mergeCell ref="L22:O22"/>
    <mergeCell ref="P22:R22"/>
    <mergeCell ref="C21:D21"/>
    <mergeCell ref="E21:F21"/>
    <mergeCell ref="G21:H21"/>
    <mergeCell ref="I21:K21"/>
    <mergeCell ref="L21:O21"/>
    <mergeCell ref="P21:R21"/>
    <mergeCell ref="AK21:AN21"/>
    <mergeCell ref="AA22:AB22"/>
    <mergeCell ref="AC22:AD22"/>
    <mergeCell ref="AE22:AG22"/>
    <mergeCell ref="P23:R23"/>
    <mergeCell ref="S23:V23"/>
    <mergeCell ref="Y22:Z22"/>
    <mergeCell ref="W23:X23"/>
    <mergeCell ref="S22:V22"/>
    <mergeCell ref="W22:X22"/>
    <mergeCell ref="AH22:AJ22"/>
    <mergeCell ref="C24:D24"/>
    <mergeCell ref="E24:F24"/>
    <mergeCell ref="G24:H24"/>
    <mergeCell ref="I24:K24"/>
    <mergeCell ref="L24:O24"/>
    <mergeCell ref="P24:R24"/>
    <mergeCell ref="S24:V24"/>
    <mergeCell ref="W24:Z24"/>
    <mergeCell ref="E23:F23"/>
    <mergeCell ref="C23:D23"/>
    <mergeCell ref="G23:H23"/>
    <mergeCell ref="I23:K23"/>
    <mergeCell ref="L23:O23"/>
    <mergeCell ref="AO23:AR23"/>
    <mergeCell ref="Y23:Z23"/>
    <mergeCell ref="AA23:AB23"/>
    <mergeCell ref="AC23:AD23"/>
    <mergeCell ref="AE23:AG23"/>
    <mergeCell ref="AH23:AJ23"/>
    <mergeCell ref="AK23:AN23"/>
    <mergeCell ref="AK22:AN22"/>
    <mergeCell ref="AO22:AR22"/>
    <mergeCell ref="AE24:AG24"/>
    <mergeCell ref="AK24:AN24"/>
    <mergeCell ref="AO24:AR24"/>
    <mergeCell ref="AA26:AB26"/>
    <mergeCell ref="AH26:AJ26"/>
    <mergeCell ref="AK26:AN26"/>
    <mergeCell ref="AH25:AJ25"/>
    <mergeCell ref="W25:X25"/>
    <mergeCell ref="Y25:Z25"/>
    <mergeCell ref="AA25:AB25"/>
    <mergeCell ref="AC24:AD24"/>
    <mergeCell ref="AK25:AN25"/>
    <mergeCell ref="AO26:AR26"/>
    <mergeCell ref="Y26:Z26"/>
    <mergeCell ref="AO25:AR25"/>
    <mergeCell ref="AC25:AD25"/>
    <mergeCell ref="W26:X26"/>
    <mergeCell ref="C25:D25"/>
    <mergeCell ref="E25:F25"/>
    <mergeCell ref="G25:H25"/>
    <mergeCell ref="I25:K25"/>
    <mergeCell ref="L25:O25"/>
    <mergeCell ref="P25:R25"/>
    <mergeCell ref="L27:O27"/>
    <mergeCell ref="AE27:AG27"/>
    <mergeCell ref="P27:R27"/>
    <mergeCell ref="S27:V27"/>
    <mergeCell ref="W27:X27"/>
    <mergeCell ref="S25:V25"/>
    <mergeCell ref="AC26:AD26"/>
    <mergeCell ref="AE26:AG26"/>
    <mergeCell ref="AE25:AG25"/>
    <mergeCell ref="S26:V26"/>
    <mergeCell ref="AH27:AJ27"/>
    <mergeCell ref="AK27:AN27"/>
    <mergeCell ref="AO27:AR27"/>
    <mergeCell ref="Y27:Z27"/>
    <mergeCell ref="AA27:AB27"/>
    <mergeCell ref="AC27:AD27"/>
    <mergeCell ref="L28:O28"/>
    <mergeCell ref="P28:R28"/>
    <mergeCell ref="B26:F26"/>
    <mergeCell ref="G26:H26"/>
    <mergeCell ref="I26:K26"/>
    <mergeCell ref="P26:R26"/>
    <mergeCell ref="C27:D27"/>
    <mergeCell ref="E27:F27"/>
    <mergeCell ref="G27:H27"/>
    <mergeCell ref="I27:K27"/>
    <mergeCell ref="AO28:AR28"/>
    <mergeCell ref="AE28:AG28"/>
    <mergeCell ref="C29:D29"/>
    <mergeCell ref="E29:F29"/>
    <mergeCell ref="G29:H29"/>
    <mergeCell ref="I29:K29"/>
    <mergeCell ref="L29:O29"/>
    <mergeCell ref="C28:D28"/>
    <mergeCell ref="E28:F28"/>
    <mergeCell ref="G28:H28"/>
    <mergeCell ref="I28:K28"/>
    <mergeCell ref="P29:R29"/>
    <mergeCell ref="S29:V29"/>
    <mergeCell ref="S28:V28"/>
    <mergeCell ref="W28:X28"/>
    <mergeCell ref="Y28:Z28"/>
    <mergeCell ref="AA28:AB28"/>
    <mergeCell ref="W29:X29"/>
    <mergeCell ref="Y29:Z29"/>
    <mergeCell ref="AC28:AD28"/>
    <mergeCell ref="AK29:AN29"/>
    <mergeCell ref="AO29:AR29"/>
    <mergeCell ref="AA29:AB29"/>
    <mergeCell ref="AC29:AD29"/>
    <mergeCell ref="AE29:AG29"/>
    <mergeCell ref="AH29:AJ29"/>
    <mergeCell ref="AH28:AJ28"/>
    <mergeCell ref="AK28:AN28"/>
    <mergeCell ref="AC30:AD30"/>
    <mergeCell ref="AE30:AG30"/>
    <mergeCell ref="AK30:AN30"/>
    <mergeCell ref="AO30:AR30"/>
    <mergeCell ref="S30:V30"/>
    <mergeCell ref="W30:Z30"/>
    <mergeCell ref="B32:F32"/>
    <mergeCell ref="G32:H32"/>
    <mergeCell ref="I32:K32"/>
    <mergeCell ref="P32:R32"/>
    <mergeCell ref="S32:V32"/>
    <mergeCell ref="W32:X32"/>
    <mergeCell ref="Y32:Z32"/>
    <mergeCell ref="S31:V31"/>
    <mergeCell ref="W31:X31"/>
    <mergeCell ref="Y31:Z31"/>
    <mergeCell ref="C31:D31"/>
    <mergeCell ref="E31:F31"/>
    <mergeCell ref="G31:H31"/>
    <mergeCell ref="I31:K31"/>
    <mergeCell ref="L31:O31"/>
    <mergeCell ref="P31:R31"/>
    <mergeCell ref="C30:D30"/>
    <mergeCell ref="E30:F30"/>
    <mergeCell ref="G30:H30"/>
    <mergeCell ref="I30:K30"/>
    <mergeCell ref="L30:O30"/>
    <mergeCell ref="P30:R30"/>
    <mergeCell ref="AA32:AB32"/>
    <mergeCell ref="AC32:AD32"/>
    <mergeCell ref="AE32:AG32"/>
    <mergeCell ref="AH32:AJ32"/>
    <mergeCell ref="AK32:AN32"/>
    <mergeCell ref="AO32:AR32"/>
    <mergeCell ref="AH31:AJ31"/>
    <mergeCell ref="AK31:AN31"/>
    <mergeCell ref="AO31:AR31"/>
    <mergeCell ref="AA31:AB31"/>
    <mergeCell ref="AC31:AD31"/>
    <mergeCell ref="AE31:AG31"/>
    <mergeCell ref="AH33:AJ33"/>
    <mergeCell ref="AK33:AN33"/>
    <mergeCell ref="AO33:AR33"/>
    <mergeCell ref="C34:D34"/>
    <mergeCell ref="E34:F34"/>
    <mergeCell ref="G34:H34"/>
    <mergeCell ref="I34:K34"/>
    <mergeCell ref="L34:O34"/>
    <mergeCell ref="P34:R34"/>
    <mergeCell ref="S34:V34"/>
    <mergeCell ref="S33:V33"/>
    <mergeCell ref="W33:X33"/>
    <mergeCell ref="Y33:Z33"/>
    <mergeCell ref="AA33:AB33"/>
    <mergeCell ref="AC33:AD33"/>
    <mergeCell ref="AE33:AG33"/>
    <mergeCell ref="C33:D33"/>
    <mergeCell ref="E33:F33"/>
    <mergeCell ref="G33:H33"/>
    <mergeCell ref="I33:K33"/>
    <mergeCell ref="L33:O33"/>
    <mergeCell ref="P33:R33"/>
    <mergeCell ref="AK34:AN34"/>
    <mergeCell ref="AO34:AR34"/>
    <mergeCell ref="C36:D36"/>
    <mergeCell ref="E36:F36"/>
    <mergeCell ref="G36:H36"/>
    <mergeCell ref="I36:K36"/>
    <mergeCell ref="L36:O36"/>
    <mergeCell ref="P36:R36"/>
    <mergeCell ref="S36:V36"/>
    <mergeCell ref="W36:Z36"/>
    <mergeCell ref="Y34:Z34"/>
    <mergeCell ref="C35:D35"/>
    <mergeCell ref="E35:F35"/>
    <mergeCell ref="G35:H35"/>
    <mergeCell ref="I35:K35"/>
    <mergeCell ref="L35:O35"/>
    <mergeCell ref="P35:R35"/>
    <mergeCell ref="S35:V35"/>
    <mergeCell ref="W35:X35"/>
    <mergeCell ref="W34:X34"/>
    <mergeCell ref="AA34:AB34"/>
    <mergeCell ref="AC34:AD34"/>
    <mergeCell ref="AE34:AG34"/>
    <mergeCell ref="AH34:AJ34"/>
    <mergeCell ref="AO35:AR35"/>
    <mergeCell ref="Y35:Z35"/>
    <mergeCell ref="AA35:AB35"/>
    <mergeCell ref="AC35:AD35"/>
    <mergeCell ref="AE35:AG35"/>
    <mergeCell ref="AH35:AJ35"/>
    <mergeCell ref="AK35:AN35"/>
    <mergeCell ref="P38:R38"/>
    <mergeCell ref="P37:R37"/>
    <mergeCell ref="S37:V37"/>
    <mergeCell ref="AC38:AD38"/>
    <mergeCell ref="AE38:AG38"/>
    <mergeCell ref="AE36:AG36"/>
    <mergeCell ref="AK36:AN36"/>
    <mergeCell ref="AO36:AR36"/>
    <mergeCell ref="W37:X37"/>
    <mergeCell ref="Y37:Z37"/>
    <mergeCell ref="AA37:AB37"/>
    <mergeCell ref="AC36:AD36"/>
    <mergeCell ref="AK37:AN37"/>
    <mergeCell ref="AO37:AR37"/>
    <mergeCell ref="AH38:AJ38"/>
    <mergeCell ref="AK38:AN38"/>
    <mergeCell ref="AO38:AR38"/>
    <mergeCell ref="AC37:AD37"/>
    <mergeCell ref="AE37:AG37"/>
    <mergeCell ref="AH37:AJ37"/>
    <mergeCell ref="S38:V38"/>
    <mergeCell ref="W38:X38"/>
    <mergeCell ref="Y38:Z38"/>
    <mergeCell ref="AA38:AB38"/>
    <mergeCell ref="B40:C42"/>
    <mergeCell ref="D40:F40"/>
    <mergeCell ref="G40:H42"/>
    <mergeCell ref="I40:K40"/>
    <mergeCell ref="L40:O40"/>
    <mergeCell ref="P40:V40"/>
    <mergeCell ref="W40:AA40"/>
    <mergeCell ref="C37:D37"/>
    <mergeCell ref="E37:F37"/>
    <mergeCell ref="G37:H37"/>
    <mergeCell ref="I37:K37"/>
    <mergeCell ref="L37:O37"/>
    <mergeCell ref="E41:F41"/>
    <mergeCell ref="L41:M41"/>
    <mergeCell ref="N41:O41"/>
    <mergeCell ref="P41:R42"/>
    <mergeCell ref="C39:D39"/>
    <mergeCell ref="E39:F39"/>
    <mergeCell ref="G39:H39"/>
    <mergeCell ref="I39:K39"/>
    <mergeCell ref="L39:O39"/>
    <mergeCell ref="B38:F38"/>
    <mergeCell ref="G38:H38"/>
    <mergeCell ref="I38:K38"/>
    <mergeCell ref="Y39:Z39"/>
    <mergeCell ref="AA39:AB39"/>
    <mergeCell ref="AC39:AD39"/>
    <mergeCell ref="S43:U43"/>
    <mergeCell ref="X43:AR43"/>
    <mergeCell ref="P44:R44"/>
    <mergeCell ref="S44:U44"/>
    <mergeCell ref="X44:AR44"/>
    <mergeCell ref="AB40:AR40"/>
    <mergeCell ref="AE39:AG39"/>
    <mergeCell ref="AH39:AJ39"/>
    <mergeCell ref="AK39:AN39"/>
    <mergeCell ref="AO39:AR39"/>
    <mergeCell ref="P39:R39"/>
    <mergeCell ref="S39:V39"/>
    <mergeCell ref="W39:X39"/>
    <mergeCell ref="S41:U42"/>
    <mergeCell ref="X41:AR42"/>
    <mergeCell ref="B43:C43"/>
    <mergeCell ref="D43:F43"/>
    <mergeCell ref="G43:H44"/>
    <mergeCell ref="I43:K44"/>
    <mergeCell ref="L43:O44"/>
    <mergeCell ref="P43:R43"/>
    <mergeCell ref="B44:C44"/>
    <mergeCell ref="D44:F44"/>
    <mergeCell ref="B47:C47"/>
    <mergeCell ref="D47:F47"/>
    <mergeCell ref="G47:O47"/>
    <mergeCell ref="P47:R47"/>
    <mergeCell ref="G45:H46"/>
    <mergeCell ref="I45:K46"/>
    <mergeCell ref="S47:U47"/>
    <mergeCell ref="Z47:AQ47"/>
    <mergeCell ref="S45:U45"/>
    <mergeCell ref="B46:C46"/>
    <mergeCell ref="D46:F46"/>
    <mergeCell ref="P46:R46"/>
    <mergeCell ref="S46:U46"/>
    <mergeCell ref="Z46:AQ46"/>
    <mergeCell ref="B45:C45"/>
    <mergeCell ref="D45:F45"/>
    <mergeCell ref="L45:O46"/>
    <mergeCell ref="P45:R45"/>
    <mergeCell ref="B50:J50"/>
    <mergeCell ref="AO50:AR50"/>
    <mergeCell ref="B48:F49"/>
    <mergeCell ref="G48:O49"/>
    <mergeCell ref="P48:R48"/>
    <mergeCell ref="S48:U48"/>
    <mergeCell ref="Z48:AQ48"/>
    <mergeCell ref="P49:R49"/>
    <mergeCell ref="S49:U49"/>
    <mergeCell ref="Z49:AQ49"/>
  </mergeCells>
  <printOptions horizontalCentered="1" verticalCentered="1"/>
  <pageMargins left="0" right="0.19685039370078741" top="0" bottom="0" header="0" footer="0"/>
  <pageSetup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N188"/>
  <sheetViews>
    <sheetView workbookViewId="0"/>
  </sheetViews>
  <sheetFormatPr baseColWidth="10" defaultColWidth="8.7109375" defaultRowHeight="12.75" x14ac:dyDescent="0.2"/>
  <cols>
    <col min="3" max="3" width="9.42578125" customWidth="1"/>
    <col min="4" max="4" width="27.42578125" customWidth="1"/>
    <col min="5" max="5" width="1.7109375" customWidth="1"/>
    <col min="7" max="7" width="1.85546875" customWidth="1"/>
    <col min="8" max="8" width="18.85546875" customWidth="1"/>
    <col min="9" max="9" width="17.5703125" customWidth="1"/>
    <col min="10" max="10" width="17.85546875" customWidth="1"/>
    <col min="11" max="11" width="18.28515625" customWidth="1"/>
    <col min="12" max="12" width="14" customWidth="1"/>
    <col min="13" max="13" width="15.140625" customWidth="1"/>
    <col min="14" max="14" width="17" customWidth="1"/>
  </cols>
  <sheetData>
    <row r="1" spans="1:14" s="5" customFormat="1" x14ac:dyDescent="0.2">
      <c r="A1" s="4" t="s">
        <v>15</v>
      </c>
      <c r="B1" s="4" t="s">
        <v>17</v>
      </c>
      <c r="C1" s="4" t="s">
        <v>16</v>
      </c>
      <c r="D1" s="4" t="s">
        <v>18</v>
      </c>
      <c r="E1" s="4"/>
      <c r="F1" s="4" t="s">
        <v>12</v>
      </c>
      <c r="G1" s="4"/>
      <c r="H1" s="4">
        <v>1</v>
      </c>
      <c r="I1" s="4">
        <v>2</v>
      </c>
      <c r="J1" s="4">
        <v>3</v>
      </c>
      <c r="K1" s="4">
        <v>4</v>
      </c>
      <c r="L1" s="4">
        <v>5</v>
      </c>
      <c r="M1" s="4">
        <v>6</v>
      </c>
      <c r="N1" s="4">
        <v>7</v>
      </c>
    </row>
    <row r="2" spans="1:14" s="5" customFormat="1" x14ac:dyDescent="0.2">
      <c r="A2" s="7" t="e">
        <f>'Prog textura 1'!C9</f>
        <v>#REF!</v>
      </c>
      <c r="B2" s="24" t="e">
        <f t="shared" ref="B2:B33" si="0">100-(A2+C2)</f>
        <v>#REF!</v>
      </c>
      <c r="C2" s="7" t="e">
        <f>'Prog textura 1'!E9</f>
        <v>#REF!</v>
      </c>
      <c r="D2" s="6" t="e">
        <f t="shared" ref="D2:D33" si="1">IF(ABS(A2)+ABS(B2)+ABS(C2)&lt;&gt;100,"Estan mal los datos",IF(H2&lt;&gt;"",H2,IF(I2&lt;&gt;"",I2,IF(J2&lt;&gt;"",J2,IF(K2&lt;&gt;"",K2,IF(L2&lt;&gt;"",L2,IF(M2&lt;&gt;"",M2,N2)))))))</f>
        <v>#REF!</v>
      </c>
      <c r="F2" s="5" t="e">
        <f t="shared" ref="F2:F33" si="2">IF(C2&gt;=40,1,IF(C2&gt;=35,2,IF(C2&gt;=27,3,IF(C2&gt;=20,4,IF(C2&gt;=12,5,IF(C2&gt;=7,6,7))))))</f>
        <v>#REF!</v>
      </c>
      <c r="H2" s="5" t="e">
        <f t="shared" ref="H2:H33" si="3">IF(F2=1,IF(C2&gt;=(-A2+60),IF(A2&lt;45,"ARCILLOSO","ARCILLO ARENOSO"),"ARCILLO LIMOSO"),"")</f>
        <v>#REF!</v>
      </c>
      <c r="I2" s="5" t="e">
        <f t="shared" ref="I2:I33" si="4">IF($F$2=2,IF(A2&lt;=20,"FRANCO ARCILLO LIMOSO",IF(A2&gt;45,"ARCILLO ARENOSO","FRANCO ARCILLOSO")),"")</f>
        <v>#REF!</v>
      </c>
      <c r="J2" s="5" t="e">
        <f t="shared" ref="J2:J33" si="5">IF($F$2=3,IF(A2&lt;=20,"FRANCO ARCILLO LIMOSO",IF(A2&lt;45,"FRANCO ARCILLOSO","FRANCO ARCILLO ARENOSO")),"")</f>
        <v>#REF!</v>
      </c>
      <c r="K2" s="5" t="e">
        <f t="shared" ref="K2:K33" si="6">IF($F$2=4,IF(C2&lt;=(50-A2),"FRANCO LIMOSO",IF(C2&lt;=(72-A2),"FRANCO","FRANCO ARCILLO ARENOSO")),"")</f>
        <v>#REF!</v>
      </c>
      <c r="L2" s="5" t="e">
        <f t="shared" ref="L2:L33" si="7">IF($F$2=5,IF(C2&lt;(50-A2),"FRANCO LIMOSO",IF(A2&lt;=52,"FRANCO",IF(C2&gt;=(A2-70),"FRANCO ARENOSO","ARENOSO FRANCO"))),"")</f>
        <v>#REF!</v>
      </c>
      <c r="M2" s="5" t="e">
        <f t="shared" ref="M2:M33" si="8">IF($F$2=6,IF(C2&lt;=(20-A2),"LIMOSO",IF(C2&lt;=(50-A2),"FRANCO LIMOSO",IF(A2&lt;=52,"FRANCO",IF(C2&gt;=(A2-70),"FRANCO ARENOSO",IF(C2&gt;=(2*(A2-85)),"ARENOSO FRANCO","ARENOSO"))))),"")</f>
        <v>#REF!</v>
      </c>
      <c r="N2" s="5" t="e">
        <f t="shared" ref="N2:N33" si="9">IF($F$2=7,IF(C2&lt;=(20-A2),"LIMOSO",IF(C2&lt;=(50-A2),"FRANCO LIMOSO",IF(C2&gt;=(A2-70),"FRANCO ARENOSO",IF(C2&gt;=(2*(A2-85)),"ARENOSO FRANCO","ARENOSO")))),"")</f>
        <v>#REF!</v>
      </c>
    </row>
    <row r="3" spans="1:14" s="5" customFormat="1" x14ac:dyDescent="0.2">
      <c r="A3" s="7" t="e">
        <f>'Prog textura 1'!C10</f>
        <v>#REF!</v>
      </c>
      <c r="B3" s="24" t="e">
        <f t="shared" si="0"/>
        <v>#REF!</v>
      </c>
      <c r="C3" s="7" t="e">
        <f>'Prog textura 1'!E10</f>
        <v>#REF!</v>
      </c>
      <c r="D3" s="6" t="e">
        <f t="shared" si="1"/>
        <v>#REF!</v>
      </c>
      <c r="F3" s="5" t="e">
        <f t="shared" si="2"/>
        <v>#REF!</v>
      </c>
      <c r="H3" s="5" t="e">
        <f t="shared" si="3"/>
        <v>#REF!</v>
      </c>
      <c r="I3" s="5" t="e">
        <f t="shared" si="4"/>
        <v>#REF!</v>
      </c>
      <c r="J3" s="5" t="e">
        <f t="shared" si="5"/>
        <v>#REF!</v>
      </c>
      <c r="K3" s="5" t="e">
        <f t="shared" si="6"/>
        <v>#REF!</v>
      </c>
      <c r="L3" s="5" t="e">
        <f t="shared" si="7"/>
        <v>#REF!</v>
      </c>
      <c r="M3" s="5" t="e">
        <f t="shared" si="8"/>
        <v>#REF!</v>
      </c>
      <c r="N3" s="5" t="e">
        <f t="shared" si="9"/>
        <v>#REF!</v>
      </c>
    </row>
    <row r="4" spans="1:14" s="5" customFormat="1" x14ac:dyDescent="0.2">
      <c r="A4" s="7" t="e">
        <f>'Prog textura 1'!C11</f>
        <v>#REF!</v>
      </c>
      <c r="B4" s="24" t="e">
        <f t="shared" si="0"/>
        <v>#REF!</v>
      </c>
      <c r="C4" s="7" t="e">
        <f>'Prog textura 1'!E11</f>
        <v>#REF!</v>
      </c>
      <c r="D4" s="6" t="e">
        <f t="shared" si="1"/>
        <v>#REF!</v>
      </c>
      <c r="F4" s="5" t="e">
        <f t="shared" si="2"/>
        <v>#REF!</v>
      </c>
      <c r="H4" s="5" t="e">
        <f t="shared" si="3"/>
        <v>#REF!</v>
      </c>
      <c r="I4" s="5" t="e">
        <f t="shared" si="4"/>
        <v>#REF!</v>
      </c>
      <c r="J4" s="5" t="e">
        <f t="shared" si="5"/>
        <v>#REF!</v>
      </c>
      <c r="K4" s="5" t="e">
        <f t="shared" si="6"/>
        <v>#REF!</v>
      </c>
      <c r="L4" s="5" t="e">
        <f t="shared" si="7"/>
        <v>#REF!</v>
      </c>
      <c r="M4" s="5" t="e">
        <f t="shared" si="8"/>
        <v>#REF!</v>
      </c>
      <c r="N4" s="5" t="e">
        <f t="shared" si="9"/>
        <v>#REF!</v>
      </c>
    </row>
    <row r="5" spans="1:14" s="5" customFormat="1" x14ac:dyDescent="0.2">
      <c r="A5" s="7" t="e">
        <f>'Prog textura 1'!C12</f>
        <v>#REF!</v>
      </c>
      <c r="B5" s="24" t="e">
        <f t="shared" si="0"/>
        <v>#REF!</v>
      </c>
      <c r="C5" s="7" t="e">
        <f>'Prog textura 1'!E12</f>
        <v>#REF!</v>
      </c>
      <c r="D5" s="6" t="e">
        <f t="shared" si="1"/>
        <v>#REF!</v>
      </c>
      <c r="F5" s="5" t="e">
        <f t="shared" si="2"/>
        <v>#REF!</v>
      </c>
      <c r="H5" s="5" t="e">
        <f t="shared" si="3"/>
        <v>#REF!</v>
      </c>
      <c r="I5" s="5" t="e">
        <f t="shared" si="4"/>
        <v>#REF!</v>
      </c>
      <c r="J5" s="5" t="e">
        <f t="shared" si="5"/>
        <v>#REF!</v>
      </c>
      <c r="K5" s="5" t="e">
        <f t="shared" si="6"/>
        <v>#REF!</v>
      </c>
      <c r="L5" s="5" t="e">
        <f t="shared" si="7"/>
        <v>#REF!</v>
      </c>
      <c r="M5" s="5" t="e">
        <f t="shared" si="8"/>
        <v>#REF!</v>
      </c>
      <c r="N5" s="5" t="e">
        <f t="shared" si="9"/>
        <v>#REF!</v>
      </c>
    </row>
    <row r="6" spans="1:14" s="5" customFormat="1" x14ac:dyDescent="0.2">
      <c r="A6" s="7" t="e">
        <f>'Prog textura 1'!C13</f>
        <v>#REF!</v>
      </c>
      <c r="B6" s="24" t="e">
        <f t="shared" si="0"/>
        <v>#REF!</v>
      </c>
      <c r="C6" s="7" t="e">
        <f>'Prog textura 1'!E13</f>
        <v>#REF!</v>
      </c>
      <c r="D6" s="6" t="e">
        <f t="shared" si="1"/>
        <v>#REF!</v>
      </c>
      <c r="F6" s="5" t="e">
        <f t="shared" si="2"/>
        <v>#REF!</v>
      </c>
      <c r="H6" s="5" t="e">
        <f t="shared" si="3"/>
        <v>#REF!</v>
      </c>
      <c r="I6" s="5" t="e">
        <f t="shared" si="4"/>
        <v>#REF!</v>
      </c>
      <c r="J6" s="5" t="e">
        <f t="shared" si="5"/>
        <v>#REF!</v>
      </c>
      <c r="K6" s="5" t="e">
        <f t="shared" si="6"/>
        <v>#REF!</v>
      </c>
      <c r="L6" s="5" t="e">
        <f t="shared" si="7"/>
        <v>#REF!</v>
      </c>
      <c r="M6" s="5" t="e">
        <f t="shared" si="8"/>
        <v>#REF!</v>
      </c>
      <c r="N6" s="5" t="e">
        <f t="shared" si="9"/>
        <v>#REF!</v>
      </c>
    </row>
    <row r="7" spans="1:14" s="5" customFormat="1" x14ac:dyDescent="0.2">
      <c r="A7" s="7" t="e">
        <f>'Prog textura 1'!C14</f>
        <v>#REF!</v>
      </c>
      <c r="B7" s="24" t="e">
        <f t="shared" si="0"/>
        <v>#REF!</v>
      </c>
      <c r="C7" s="7" t="e">
        <f>'Prog textura 1'!E14</f>
        <v>#REF!</v>
      </c>
      <c r="D7" s="6" t="e">
        <f t="shared" si="1"/>
        <v>#REF!</v>
      </c>
      <c r="F7" s="5" t="e">
        <f t="shared" si="2"/>
        <v>#REF!</v>
      </c>
      <c r="H7" s="5" t="e">
        <f t="shared" si="3"/>
        <v>#REF!</v>
      </c>
      <c r="I7" s="5" t="e">
        <f t="shared" si="4"/>
        <v>#REF!</v>
      </c>
      <c r="J7" s="5" t="e">
        <f t="shared" si="5"/>
        <v>#REF!</v>
      </c>
      <c r="K7" s="5" t="e">
        <f t="shared" si="6"/>
        <v>#REF!</v>
      </c>
      <c r="L7" s="5" t="e">
        <f t="shared" si="7"/>
        <v>#REF!</v>
      </c>
      <c r="M7" s="5" t="e">
        <f t="shared" si="8"/>
        <v>#REF!</v>
      </c>
      <c r="N7" s="5" t="e">
        <f t="shared" si="9"/>
        <v>#REF!</v>
      </c>
    </row>
    <row r="8" spans="1:14" s="5" customFormat="1" x14ac:dyDescent="0.2">
      <c r="A8" s="7" t="e">
        <f>'Prog textura 1'!C15</f>
        <v>#REF!</v>
      </c>
      <c r="B8" s="24" t="e">
        <f t="shared" si="0"/>
        <v>#REF!</v>
      </c>
      <c r="C8" s="7" t="e">
        <f>'Prog textura 1'!E15</f>
        <v>#REF!</v>
      </c>
      <c r="D8" s="6" t="e">
        <f t="shared" si="1"/>
        <v>#REF!</v>
      </c>
      <c r="F8" s="5" t="e">
        <f t="shared" si="2"/>
        <v>#REF!</v>
      </c>
      <c r="H8" s="5" t="e">
        <f t="shared" si="3"/>
        <v>#REF!</v>
      </c>
      <c r="I8" s="5" t="e">
        <f t="shared" si="4"/>
        <v>#REF!</v>
      </c>
      <c r="J8" s="5" t="e">
        <f t="shared" si="5"/>
        <v>#REF!</v>
      </c>
      <c r="K8" s="5" t="e">
        <f t="shared" si="6"/>
        <v>#REF!</v>
      </c>
      <c r="L8" s="5" t="e">
        <f t="shared" si="7"/>
        <v>#REF!</v>
      </c>
      <c r="M8" s="5" t="e">
        <f t="shared" si="8"/>
        <v>#REF!</v>
      </c>
      <c r="N8" s="5" t="e">
        <f t="shared" si="9"/>
        <v>#REF!</v>
      </c>
    </row>
    <row r="9" spans="1:14" s="5" customFormat="1" x14ac:dyDescent="0.2">
      <c r="A9" s="7" t="e">
        <f>'Prog textura 1'!C16</f>
        <v>#REF!</v>
      </c>
      <c r="B9" s="24" t="e">
        <f t="shared" si="0"/>
        <v>#REF!</v>
      </c>
      <c r="C9" s="7" t="e">
        <f>'Prog textura 1'!E16</f>
        <v>#REF!</v>
      </c>
      <c r="D9" s="6" t="e">
        <f t="shared" si="1"/>
        <v>#REF!</v>
      </c>
      <c r="F9" s="5" t="e">
        <f t="shared" si="2"/>
        <v>#REF!</v>
      </c>
      <c r="H9" s="5" t="e">
        <f t="shared" si="3"/>
        <v>#REF!</v>
      </c>
      <c r="I9" s="5" t="e">
        <f t="shared" si="4"/>
        <v>#REF!</v>
      </c>
      <c r="J9" s="5" t="e">
        <f t="shared" si="5"/>
        <v>#REF!</v>
      </c>
      <c r="K9" s="5" t="e">
        <f t="shared" si="6"/>
        <v>#REF!</v>
      </c>
      <c r="L9" s="5" t="e">
        <f t="shared" si="7"/>
        <v>#REF!</v>
      </c>
      <c r="M9" s="5" t="e">
        <f t="shared" si="8"/>
        <v>#REF!</v>
      </c>
      <c r="N9" s="5" t="e">
        <f t="shared" si="9"/>
        <v>#REF!</v>
      </c>
    </row>
    <row r="10" spans="1:14" s="5" customFormat="1" x14ac:dyDescent="0.2">
      <c r="A10" s="7" t="e">
        <f>'Prog textura 1'!C17</f>
        <v>#REF!</v>
      </c>
      <c r="B10" s="24" t="e">
        <f t="shared" si="0"/>
        <v>#REF!</v>
      </c>
      <c r="C10" s="7" t="e">
        <f>'Prog textura 1'!E17</f>
        <v>#REF!</v>
      </c>
      <c r="D10" s="6" t="e">
        <f t="shared" si="1"/>
        <v>#REF!</v>
      </c>
      <c r="F10" s="5" t="e">
        <f t="shared" si="2"/>
        <v>#REF!</v>
      </c>
      <c r="H10" s="5" t="e">
        <f t="shared" si="3"/>
        <v>#REF!</v>
      </c>
      <c r="I10" s="5" t="e">
        <f t="shared" si="4"/>
        <v>#REF!</v>
      </c>
      <c r="J10" s="5" t="e">
        <f t="shared" si="5"/>
        <v>#REF!</v>
      </c>
      <c r="K10" s="5" t="e">
        <f t="shared" si="6"/>
        <v>#REF!</v>
      </c>
      <c r="L10" s="5" t="e">
        <f t="shared" si="7"/>
        <v>#REF!</v>
      </c>
      <c r="M10" s="5" t="e">
        <f t="shared" si="8"/>
        <v>#REF!</v>
      </c>
      <c r="N10" s="5" t="e">
        <f t="shared" si="9"/>
        <v>#REF!</v>
      </c>
    </row>
    <row r="11" spans="1:14" s="5" customFormat="1" x14ac:dyDescent="0.2">
      <c r="A11" s="7" t="e">
        <f>'Prog textura 1'!C18</f>
        <v>#REF!</v>
      </c>
      <c r="B11" s="24" t="e">
        <f t="shared" si="0"/>
        <v>#REF!</v>
      </c>
      <c r="C11" s="7" t="e">
        <f>'Prog textura 1'!E18</f>
        <v>#REF!</v>
      </c>
      <c r="D11" s="6" t="e">
        <f t="shared" si="1"/>
        <v>#REF!</v>
      </c>
      <c r="F11" s="5" t="e">
        <f t="shared" si="2"/>
        <v>#REF!</v>
      </c>
      <c r="H11" s="5" t="e">
        <f t="shared" si="3"/>
        <v>#REF!</v>
      </c>
      <c r="I11" s="5" t="e">
        <f t="shared" si="4"/>
        <v>#REF!</v>
      </c>
      <c r="J11" s="5" t="e">
        <f t="shared" si="5"/>
        <v>#REF!</v>
      </c>
      <c r="K11" s="5" t="e">
        <f t="shared" si="6"/>
        <v>#REF!</v>
      </c>
      <c r="L11" s="5" t="e">
        <f t="shared" si="7"/>
        <v>#REF!</v>
      </c>
      <c r="M11" s="5" t="e">
        <f t="shared" si="8"/>
        <v>#REF!</v>
      </c>
      <c r="N11" s="5" t="e">
        <f t="shared" si="9"/>
        <v>#REF!</v>
      </c>
    </row>
    <row r="12" spans="1:14" s="5" customFormat="1" x14ac:dyDescent="0.2">
      <c r="A12" s="7" t="e">
        <f>'Prog textura 1'!C19</f>
        <v>#REF!</v>
      </c>
      <c r="B12" s="24" t="e">
        <f t="shared" si="0"/>
        <v>#REF!</v>
      </c>
      <c r="C12" s="7" t="e">
        <f>'Prog textura 1'!E19</f>
        <v>#REF!</v>
      </c>
      <c r="D12" s="6" t="e">
        <f t="shared" si="1"/>
        <v>#REF!</v>
      </c>
      <c r="F12" s="5" t="e">
        <f t="shared" si="2"/>
        <v>#REF!</v>
      </c>
      <c r="H12" s="5" t="e">
        <f t="shared" si="3"/>
        <v>#REF!</v>
      </c>
      <c r="I12" s="5" t="e">
        <f t="shared" si="4"/>
        <v>#REF!</v>
      </c>
      <c r="J12" s="5" t="e">
        <f t="shared" si="5"/>
        <v>#REF!</v>
      </c>
      <c r="K12" s="5" t="e">
        <f t="shared" si="6"/>
        <v>#REF!</v>
      </c>
      <c r="L12" s="5" t="e">
        <f t="shared" si="7"/>
        <v>#REF!</v>
      </c>
      <c r="M12" s="5" t="e">
        <f t="shared" si="8"/>
        <v>#REF!</v>
      </c>
      <c r="N12" s="5" t="e">
        <f t="shared" si="9"/>
        <v>#REF!</v>
      </c>
    </row>
    <row r="13" spans="1:14" s="5" customFormat="1" x14ac:dyDescent="0.2">
      <c r="A13" s="7" t="e">
        <f>'Prog textura 1'!C20</f>
        <v>#REF!</v>
      </c>
      <c r="B13" s="24" t="e">
        <f t="shared" si="0"/>
        <v>#REF!</v>
      </c>
      <c r="C13" s="7" t="e">
        <f>'Prog textura 1'!E20</f>
        <v>#REF!</v>
      </c>
      <c r="D13" s="6" t="e">
        <f t="shared" si="1"/>
        <v>#REF!</v>
      </c>
      <c r="F13" s="5" t="e">
        <f t="shared" si="2"/>
        <v>#REF!</v>
      </c>
      <c r="H13" s="5" t="e">
        <f t="shared" si="3"/>
        <v>#REF!</v>
      </c>
      <c r="I13" s="5" t="e">
        <f t="shared" si="4"/>
        <v>#REF!</v>
      </c>
      <c r="J13" s="5" t="e">
        <f t="shared" si="5"/>
        <v>#REF!</v>
      </c>
      <c r="K13" s="5" t="e">
        <f t="shared" si="6"/>
        <v>#REF!</v>
      </c>
      <c r="L13" s="5" t="e">
        <f t="shared" si="7"/>
        <v>#REF!</v>
      </c>
      <c r="M13" s="5" t="e">
        <f t="shared" si="8"/>
        <v>#REF!</v>
      </c>
      <c r="N13" s="5" t="e">
        <f t="shared" si="9"/>
        <v>#REF!</v>
      </c>
    </row>
    <row r="14" spans="1:14" s="5" customFormat="1" x14ac:dyDescent="0.2">
      <c r="A14" s="7" t="e">
        <f>'Prog textura 1'!C21</f>
        <v>#REF!</v>
      </c>
      <c r="B14" s="24" t="e">
        <f t="shared" si="0"/>
        <v>#REF!</v>
      </c>
      <c r="C14" s="7" t="e">
        <f>'Prog textura 1'!E21</f>
        <v>#REF!</v>
      </c>
      <c r="D14" s="6" t="e">
        <f t="shared" si="1"/>
        <v>#REF!</v>
      </c>
      <c r="F14" s="5" t="e">
        <f t="shared" si="2"/>
        <v>#REF!</v>
      </c>
      <c r="H14" s="5" t="e">
        <f t="shared" si="3"/>
        <v>#REF!</v>
      </c>
      <c r="I14" s="5" t="e">
        <f t="shared" si="4"/>
        <v>#REF!</v>
      </c>
      <c r="J14" s="5" t="e">
        <f t="shared" si="5"/>
        <v>#REF!</v>
      </c>
      <c r="K14" s="5" t="e">
        <f t="shared" si="6"/>
        <v>#REF!</v>
      </c>
      <c r="L14" s="5" t="e">
        <f t="shared" si="7"/>
        <v>#REF!</v>
      </c>
      <c r="M14" s="5" t="e">
        <f t="shared" si="8"/>
        <v>#REF!</v>
      </c>
      <c r="N14" s="5" t="e">
        <f t="shared" si="9"/>
        <v>#REF!</v>
      </c>
    </row>
    <row r="15" spans="1:14" s="5" customFormat="1" x14ac:dyDescent="0.2">
      <c r="A15" s="7" t="e">
        <f>'Prog textura 1'!C22</f>
        <v>#REF!</v>
      </c>
      <c r="B15" s="24" t="e">
        <f t="shared" si="0"/>
        <v>#REF!</v>
      </c>
      <c r="C15" s="7" t="e">
        <f>'Prog textura 1'!E22</f>
        <v>#REF!</v>
      </c>
      <c r="D15" s="6" t="e">
        <f t="shared" si="1"/>
        <v>#REF!</v>
      </c>
      <c r="F15" s="5" t="e">
        <f t="shared" si="2"/>
        <v>#REF!</v>
      </c>
      <c r="H15" s="5" t="e">
        <f t="shared" si="3"/>
        <v>#REF!</v>
      </c>
      <c r="I15" s="5" t="e">
        <f t="shared" si="4"/>
        <v>#REF!</v>
      </c>
      <c r="J15" s="5" t="e">
        <f t="shared" si="5"/>
        <v>#REF!</v>
      </c>
      <c r="K15" s="5" t="e">
        <f t="shared" si="6"/>
        <v>#REF!</v>
      </c>
      <c r="L15" s="5" t="e">
        <f t="shared" si="7"/>
        <v>#REF!</v>
      </c>
      <c r="M15" s="5" t="e">
        <f t="shared" si="8"/>
        <v>#REF!</v>
      </c>
      <c r="N15" s="5" t="e">
        <f t="shared" si="9"/>
        <v>#REF!</v>
      </c>
    </row>
    <row r="16" spans="1:14" s="5" customFormat="1" x14ac:dyDescent="0.2">
      <c r="A16" s="7" t="e">
        <f>'Prog textura 1'!C23</f>
        <v>#REF!</v>
      </c>
      <c r="B16" s="24" t="e">
        <f t="shared" si="0"/>
        <v>#REF!</v>
      </c>
      <c r="C16" s="7" t="e">
        <f>'Prog textura 1'!E23</f>
        <v>#REF!</v>
      </c>
      <c r="D16" s="6" t="e">
        <f t="shared" si="1"/>
        <v>#REF!</v>
      </c>
      <c r="F16" s="5" t="e">
        <f t="shared" si="2"/>
        <v>#REF!</v>
      </c>
      <c r="H16" s="5" t="e">
        <f t="shared" si="3"/>
        <v>#REF!</v>
      </c>
      <c r="I16" s="5" t="e">
        <f t="shared" si="4"/>
        <v>#REF!</v>
      </c>
      <c r="J16" s="5" t="e">
        <f t="shared" si="5"/>
        <v>#REF!</v>
      </c>
      <c r="K16" s="5" t="e">
        <f t="shared" si="6"/>
        <v>#REF!</v>
      </c>
      <c r="L16" s="5" t="e">
        <f t="shared" si="7"/>
        <v>#REF!</v>
      </c>
      <c r="M16" s="5" t="e">
        <f t="shared" si="8"/>
        <v>#REF!</v>
      </c>
      <c r="N16" s="5" t="e">
        <f t="shared" si="9"/>
        <v>#REF!</v>
      </c>
    </row>
    <row r="17" spans="1:14" s="5" customFormat="1" x14ac:dyDescent="0.2">
      <c r="A17" s="7" t="e">
        <f>'Prog textura 1'!C24</f>
        <v>#REF!</v>
      </c>
      <c r="B17" s="24" t="e">
        <f t="shared" si="0"/>
        <v>#REF!</v>
      </c>
      <c r="C17" s="7" t="e">
        <f>'Prog textura 1'!E24</f>
        <v>#REF!</v>
      </c>
      <c r="D17" s="6" t="e">
        <f t="shared" si="1"/>
        <v>#REF!</v>
      </c>
      <c r="F17" s="5" t="e">
        <f t="shared" si="2"/>
        <v>#REF!</v>
      </c>
      <c r="H17" s="5" t="e">
        <f t="shared" si="3"/>
        <v>#REF!</v>
      </c>
      <c r="I17" s="5" t="e">
        <f t="shared" si="4"/>
        <v>#REF!</v>
      </c>
      <c r="J17" s="5" t="e">
        <f t="shared" si="5"/>
        <v>#REF!</v>
      </c>
      <c r="K17" s="5" t="e">
        <f t="shared" si="6"/>
        <v>#REF!</v>
      </c>
      <c r="L17" s="5" t="e">
        <f t="shared" si="7"/>
        <v>#REF!</v>
      </c>
      <c r="M17" s="5" t="e">
        <f t="shared" si="8"/>
        <v>#REF!</v>
      </c>
      <c r="N17" s="5" t="e">
        <f t="shared" si="9"/>
        <v>#REF!</v>
      </c>
    </row>
    <row r="18" spans="1:14" s="5" customFormat="1" x14ac:dyDescent="0.2">
      <c r="A18" s="7" t="e">
        <f>'Prog textura 1'!C25</f>
        <v>#REF!</v>
      </c>
      <c r="B18" s="24" t="e">
        <f t="shared" si="0"/>
        <v>#REF!</v>
      </c>
      <c r="C18" s="7" t="e">
        <f>'Prog textura 1'!E25</f>
        <v>#REF!</v>
      </c>
      <c r="D18" s="6" t="e">
        <f t="shared" si="1"/>
        <v>#REF!</v>
      </c>
      <c r="F18" s="5" t="e">
        <f t="shared" si="2"/>
        <v>#REF!</v>
      </c>
      <c r="H18" s="5" t="e">
        <f t="shared" si="3"/>
        <v>#REF!</v>
      </c>
      <c r="I18" s="5" t="e">
        <f t="shared" si="4"/>
        <v>#REF!</v>
      </c>
      <c r="J18" s="5" t="e">
        <f t="shared" si="5"/>
        <v>#REF!</v>
      </c>
      <c r="K18" s="5" t="e">
        <f t="shared" si="6"/>
        <v>#REF!</v>
      </c>
      <c r="L18" s="5" t="e">
        <f t="shared" si="7"/>
        <v>#REF!</v>
      </c>
      <c r="M18" s="5" t="e">
        <f t="shared" si="8"/>
        <v>#REF!</v>
      </c>
      <c r="N18" s="5" t="e">
        <f t="shared" si="9"/>
        <v>#REF!</v>
      </c>
    </row>
    <row r="19" spans="1:14" s="5" customFormat="1" x14ac:dyDescent="0.2">
      <c r="A19" s="7" t="e">
        <f>'Prog textura 1'!C26</f>
        <v>#REF!</v>
      </c>
      <c r="B19" s="24" t="e">
        <f t="shared" si="0"/>
        <v>#REF!</v>
      </c>
      <c r="C19" s="7" t="e">
        <f>'Prog textura 1'!E26</f>
        <v>#REF!</v>
      </c>
      <c r="D19" s="6" t="e">
        <f t="shared" si="1"/>
        <v>#REF!</v>
      </c>
      <c r="F19" s="5" t="e">
        <f t="shared" si="2"/>
        <v>#REF!</v>
      </c>
      <c r="H19" s="5" t="e">
        <f t="shared" si="3"/>
        <v>#REF!</v>
      </c>
      <c r="I19" s="5" t="e">
        <f t="shared" si="4"/>
        <v>#REF!</v>
      </c>
      <c r="J19" s="5" t="e">
        <f t="shared" si="5"/>
        <v>#REF!</v>
      </c>
      <c r="K19" s="5" t="e">
        <f t="shared" si="6"/>
        <v>#REF!</v>
      </c>
      <c r="L19" s="5" t="e">
        <f t="shared" si="7"/>
        <v>#REF!</v>
      </c>
      <c r="M19" s="5" t="e">
        <f t="shared" si="8"/>
        <v>#REF!</v>
      </c>
      <c r="N19" s="5" t="e">
        <f t="shared" si="9"/>
        <v>#REF!</v>
      </c>
    </row>
    <row r="20" spans="1:14" s="5" customFormat="1" x14ac:dyDescent="0.2">
      <c r="A20" s="7" t="e">
        <f>'Prog textura 1'!C27</f>
        <v>#REF!</v>
      </c>
      <c r="B20" s="24" t="e">
        <f t="shared" si="0"/>
        <v>#REF!</v>
      </c>
      <c r="C20" s="7" t="e">
        <f>'Prog textura 1'!E27</f>
        <v>#REF!</v>
      </c>
      <c r="D20" s="6" t="e">
        <f t="shared" si="1"/>
        <v>#REF!</v>
      </c>
      <c r="F20" s="5" t="e">
        <f t="shared" si="2"/>
        <v>#REF!</v>
      </c>
      <c r="H20" s="5" t="e">
        <f t="shared" si="3"/>
        <v>#REF!</v>
      </c>
      <c r="I20" s="5" t="e">
        <f t="shared" si="4"/>
        <v>#REF!</v>
      </c>
      <c r="J20" s="5" t="e">
        <f t="shared" si="5"/>
        <v>#REF!</v>
      </c>
      <c r="K20" s="5" t="e">
        <f t="shared" si="6"/>
        <v>#REF!</v>
      </c>
      <c r="L20" s="5" t="e">
        <f t="shared" si="7"/>
        <v>#REF!</v>
      </c>
      <c r="M20" s="5" t="e">
        <f t="shared" si="8"/>
        <v>#REF!</v>
      </c>
      <c r="N20" s="5" t="e">
        <f t="shared" si="9"/>
        <v>#REF!</v>
      </c>
    </row>
    <row r="21" spans="1:14" s="5" customFormat="1" x14ac:dyDescent="0.2">
      <c r="A21" s="7" t="e">
        <f>'Prog textura 1'!C28</f>
        <v>#REF!</v>
      </c>
      <c r="B21" s="24" t="e">
        <f t="shared" si="0"/>
        <v>#REF!</v>
      </c>
      <c r="C21" s="7" t="e">
        <f>'Prog textura 1'!E28</f>
        <v>#REF!</v>
      </c>
      <c r="D21" s="6" t="e">
        <f t="shared" si="1"/>
        <v>#REF!</v>
      </c>
      <c r="F21" s="5" t="e">
        <f t="shared" si="2"/>
        <v>#REF!</v>
      </c>
      <c r="H21" s="5" t="e">
        <f t="shared" si="3"/>
        <v>#REF!</v>
      </c>
      <c r="I21" s="5" t="e">
        <f t="shared" si="4"/>
        <v>#REF!</v>
      </c>
      <c r="J21" s="5" t="e">
        <f t="shared" si="5"/>
        <v>#REF!</v>
      </c>
      <c r="K21" s="5" t="e">
        <f t="shared" si="6"/>
        <v>#REF!</v>
      </c>
      <c r="L21" s="5" t="e">
        <f t="shared" si="7"/>
        <v>#REF!</v>
      </c>
      <c r="M21" s="5" t="e">
        <f t="shared" si="8"/>
        <v>#REF!</v>
      </c>
      <c r="N21" s="5" t="e">
        <f t="shared" si="9"/>
        <v>#REF!</v>
      </c>
    </row>
    <row r="22" spans="1:14" s="5" customFormat="1" x14ac:dyDescent="0.2">
      <c r="A22" s="7" t="e">
        <f>'Prog textura 1'!C29</f>
        <v>#REF!</v>
      </c>
      <c r="B22" s="24" t="e">
        <f t="shared" si="0"/>
        <v>#REF!</v>
      </c>
      <c r="C22" s="7" t="e">
        <f>'Prog textura 1'!E29</f>
        <v>#REF!</v>
      </c>
      <c r="D22" s="6" t="e">
        <f t="shared" si="1"/>
        <v>#REF!</v>
      </c>
      <c r="F22" s="5" t="e">
        <f t="shared" si="2"/>
        <v>#REF!</v>
      </c>
      <c r="H22" s="5" t="e">
        <f t="shared" si="3"/>
        <v>#REF!</v>
      </c>
      <c r="I22" s="5" t="e">
        <f t="shared" si="4"/>
        <v>#REF!</v>
      </c>
      <c r="J22" s="5" t="e">
        <f t="shared" si="5"/>
        <v>#REF!</v>
      </c>
      <c r="K22" s="5" t="e">
        <f t="shared" si="6"/>
        <v>#REF!</v>
      </c>
      <c r="L22" s="5" t="e">
        <f t="shared" si="7"/>
        <v>#REF!</v>
      </c>
      <c r="M22" s="5" t="e">
        <f t="shared" si="8"/>
        <v>#REF!</v>
      </c>
      <c r="N22" s="5" t="e">
        <f t="shared" si="9"/>
        <v>#REF!</v>
      </c>
    </row>
    <row r="23" spans="1:14" s="5" customFormat="1" x14ac:dyDescent="0.2">
      <c r="A23" s="7" t="e">
        <f>'Prog textura 1'!C30</f>
        <v>#REF!</v>
      </c>
      <c r="B23" s="24" t="e">
        <f t="shared" si="0"/>
        <v>#REF!</v>
      </c>
      <c r="C23" s="7" t="e">
        <f>'Prog textura 1'!E30</f>
        <v>#REF!</v>
      </c>
      <c r="D23" s="6" t="e">
        <f t="shared" si="1"/>
        <v>#REF!</v>
      </c>
      <c r="F23" s="5" t="e">
        <f t="shared" si="2"/>
        <v>#REF!</v>
      </c>
      <c r="H23" s="5" t="e">
        <f t="shared" si="3"/>
        <v>#REF!</v>
      </c>
      <c r="I23" s="5" t="e">
        <f t="shared" si="4"/>
        <v>#REF!</v>
      </c>
      <c r="J23" s="5" t="e">
        <f t="shared" si="5"/>
        <v>#REF!</v>
      </c>
      <c r="K23" s="5" t="e">
        <f t="shared" si="6"/>
        <v>#REF!</v>
      </c>
      <c r="L23" s="5" t="e">
        <f t="shared" si="7"/>
        <v>#REF!</v>
      </c>
      <c r="M23" s="5" t="e">
        <f t="shared" si="8"/>
        <v>#REF!</v>
      </c>
      <c r="N23" s="5" t="e">
        <f t="shared" si="9"/>
        <v>#REF!</v>
      </c>
    </row>
    <row r="24" spans="1:14" s="5" customFormat="1" x14ac:dyDescent="0.2">
      <c r="A24" s="7" t="e">
        <f>'Prog textura 1'!C31</f>
        <v>#REF!</v>
      </c>
      <c r="B24" s="24" t="e">
        <f t="shared" si="0"/>
        <v>#REF!</v>
      </c>
      <c r="C24" s="7" t="e">
        <f>'Prog textura 1'!E31</f>
        <v>#REF!</v>
      </c>
      <c r="D24" s="6" t="e">
        <f t="shared" si="1"/>
        <v>#REF!</v>
      </c>
      <c r="F24" s="5" t="e">
        <f t="shared" si="2"/>
        <v>#REF!</v>
      </c>
      <c r="H24" s="5" t="e">
        <f t="shared" si="3"/>
        <v>#REF!</v>
      </c>
      <c r="I24" s="5" t="e">
        <f t="shared" si="4"/>
        <v>#REF!</v>
      </c>
      <c r="J24" s="5" t="e">
        <f t="shared" si="5"/>
        <v>#REF!</v>
      </c>
      <c r="K24" s="5" t="e">
        <f t="shared" si="6"/>
        <v>#REF!</v>
      </c>
      <c r="L24" s="5" t="e">
        <f t="shared" si="7"/>
        <v>#REF!</v>
      </c>
      <c r="M24" s="5" t="e">
        <f t="shared" si="8"/>
        <v>#REF!</v>
      </c>
      <c r="N24" s="5" t="e">
        <f t="shared" si="9"/>
        <v>#REF!</v>
      </c>
    </row>
    <row r="25" spans="1:14" s="5" customFormat="1" x14ac:dyDescent="0.2">
      <c r="A25" s="7" t="e">
        <f>'Prog textura 1'!C32</f>
        <v>#REF!</v>
      </c>
      <c r="B25" s="24" t="e">
        <f t="shared" si="0"/>
        <v>#REF!</v>
      </c>
      <c r="C25" s="7" t="e">
        <f>'Prog textura 1'!E32</f>
        <v>#REF!</v>
      </c>
      <c r="D25" s="6" t="e">
        <f t="shared" si="1"/>
        <v>#REF!</v>
      </c>
      <c r="F25" s="5" t="e">
        <f t="shared" si="2"/>
        <v>#REF!</v>
      </c>
      <c r="H25" s="5" t="e">
        <f t="shared" si="3"/>
        <v>#REF!</v>
      </c>
      <c r="I25" s="5" t="e">
        <f t="shared" si="4"/>
        <v>#REF!</v>
      </c>
      <c r="J25" s="5" t="e">
        <f t="shared" si="5"/>
        <v>#REF!</v>
      </c>
      <c r="K25" s="5" t="e">
        <f t="shared" si="6"/>
        <v>#REF!</v>
      </c>
      <c r="L25" s="5" t="e">
        <f t="shared" si="7"/>
        <v>#REF!</v>
      </c>
      <c r="M25" s="5" t="e">
        <f t="shared" si="8"/>
        <v>#REF!</v>
      </c>
      <c r="N25" s="5" t="e">
        <f t="shared" si="9"/>
        <v>#REF!</v>
      </c>
    </row>
    <row r="26" spans="1:14" s="5" customFormat="1" x14ac:dyDescent="0.2">
      <c r="A26" s="7" t="e">
        <f>'Prog textura 1'!C33</f>
        <v>#REF!</v>
      </c>
      <c r="B26" s="24" t="e">
        <f t="shared" si="0"/>
        <v>#REF!</v>
      </c>
      <c r="C26" s="7" t="e">
        <f>'Prog textura 1'!E33</f>
        <v>#REF!</v>
      </c>
      <c r="D26" s="6" t="e">
        <f t="shared" si="1"/>
        <v>#REF!</v>
      </c>
      <c r="F26" s="5" t="e">
        <f t="shared" si="2"/>
        <v>#REF!</v>
      </c>
      <c r="H26" s="5" t="e">
        <f t="shared" si="3"/>
        <v>#REF!</v>
      </c>
      <c r="I26" s="5" t="e">
        <f t="shared" si="4"/>
        <v>#REF!</v>
      </c>
      <c r="J26" s="5" t="e">
        <f t="shared" si="5"/>
        <v>#REF!</v>
      </c>
      <c r="K26" s="5" t="e">
        <f t="shared" si="6"/>
        <v>#REF!</v>
      </c>
      <c r="L26" s="5" t="e">
        <f t="shared" si="7"/>
        <v>#REF!</v>
      </c>
      <c r="M26" s="5" t="e">
        <f t="shared" si="8"/>
        <v>#REF!</v>
      </c>
      <c r="N26" s="5" t="e">
        <f t="shared" si="9"/>
        <v>#REF!</v>
      </c>
    </row>
    <row r="27" spans="1:14" s="5" customFormat="1" x14ac:dyDescent="0.2">
      <c r="A27" s="7" t="e">
        <f>'Prog textura 1'!C34</f>
        <v>#REF!</v>
      </c>
      <c r="B27" s="24" t="e">
        <f t="shared" si="0"/>
        <v>#REF!</v>
      </c>
      <c r="C27" s="7" t="e">
        <f>'Prog textura 1'!E34</f>
        <v>#REF!</v>
      </c>
      <c r="D27" s="6" t="e">
        <f t="shared" si="1"/>
        <v>#REF!</v>
      </c>
      <c r="F27" s="5" t="e">
        <f t="shared" si="2"/>
        <v>#REF!</v>
      </c>
      <c r="H27" s="5" t="e">
        <f t="shared" si="3"/>
        <v>#REF!</v>
      </c>
      <c r="I27" s="5" t="e">
        <f t="shared" si="4"/>
        <v>#REF!</v>
      </c>
      <c r="J27" s="5" t="e">
        <f t="shared" si="5"/>
        <v>#REF!</v>
      </c>
      <c r="K27" s="5" t="e">
        <f t="shared" si="6"/>
        <v>#REF!</v>
      </c>
      <c r="L27" s="5" t="e">
        <f t="shared" si="7"/>
        <v>#REF!</v>
      </c>
      <c r="M27" s="5" t="e">
        <f t="shared" si="8"/>
        <v>#REF!</v>
      </c>
      <c r="N27" s="5" t="e">
        <f t="shared" si="9"/>
        <v>#REF!</v>
      </c>
    </row>
    <row r="28" spans="1:14" s="5" customFormat="1" x14ac:dyDescent="0.2">
      <c r="A28" s="7" t="e">
        <f>'Prog textura 1'!C35</f>
        <v>#REF!</v>
      </c>
      <c r="B28" s="24" t="e">
        <f t="shared" si="0"/>
        <v>#REF!</v>
      </c>
      <c r="C28" s="7" t="e">
        <f>'Prog textura 1'!E35</f>
        <v>#REF!</v>
      </c>
      <c r="D28" s="6" t="e">
        <f t="shared" si="1"/>
        <v>#REF!</v>
      </c>
      <c r="F28" s="5" t="e">
        <f t="shared" si="2"/>
        <v>#REF!</v>
      </c>
      <c r="H28" s="5" t="e">
        <f t="shared" si="3"/>
        <v>#REF!</v>
      </c>
      <c r="I28" s="5" t="e">
        <f t="shared" si="4"/>
        <v>#REF!</v>
      </c>
      <c r="J28" s="5" t="e">
        <f t="shared" si="5"/>
        <v>#REF!</v>
      </c>
      <c r="K28" s="5" t="e">
        <f t="shared" si="6"/>
        <v>#REF!</v>
      </c>
      <c r="L28" s="5" t="e">
        <f t="shared" si="7"/>
        <v>#REF!</v>
      </c>
      <c r="M28" s="5" t="e">
        <f t="shared" si="8"/>
        <v>#REF!</v>
      </c>
      <c r="N28" s="5" t="e">
        <f t="shared" si="9"/>
        <v>#REF!</v>
      </c>
    </row>
    <row r="29" spans="1:14" s="5" customFormat="1" x14ac:dyDescent="0.2">
      <c r="A29" s="7" t="e">
        <f>'Prog textura 1'!C36</f>
        <v>#REF!</v>
      </c>
      <c r="B29" s="24" t="e">
        <f t="shared" si="0"/>
        <v>#REF!</v>
      </c>
      <c r="C29" s="7" t="e">
        <f>'Prog textura 1'!E36</f>
        <v>#REF!</v>
      </c>
      <c r="D29" s="6" t="e">
        <f t="shared" si="1"/>
        <v>#REF!</v>
      </c>
      <c r="F29" s="5" t="e">
        <f t="shared" si="2"/>
        <v>#REF!</v>
      </c>
      <c r="H29" s="5" t="e">
        <f t="shared" si="3"/>
        <v>#REF!</v>
      </c>
      <c r="I29" s="5" t="e">
        <f t="shared" si="4"/>
        <v>#REF!</v>
      </c>
      <c r="J29" s="5" t="e">
        <f t="shared" si="5"/>
        <v>#REF!</v>
      </c>
      <c r="K29" s="5" t="e">
        <f t="shared" si="6"/>
        <v>#REF!</v>
      </c>
      <c r="L29" s="5" t="e">
        <f t="shared" si="7"/>
        <v>#REF!</v>
      </c>
      <c r="M29" s="5" t="e">
        <f t="shared" si="8"/>
        <v>#REF!</v>
      </c>
      <c r="N29" s="5" t="e">
        <f t="shared" si="9"/>
        <v>#REF!</v>
      </c>
    </row>
    <row r="30" spans="1:14" s="5" customFormat="1" x14ac:dyDescent="0.2">
      <c r="A30" s="7" t="e">
        <f>'Prog textura 1'!C37</f>
        <v>#REF!</v>
      </c>
      <c r="B30" s="24" t="e">
        <f t="shared" si="0"/>
        <v>#REF!</v>
      </c>
      <c r="C30" s="7" t="e">
        <f>'Prog textura 1'!E37</f>
        <v>#REF!</v>
      </c>
      <c r="D30" s="6" t="e">
        <f t="shared" si="1"/>
        <v>#REF!</v>
      </c>
      <c r="F30" s="5" t="e">
        <f t="shared" si="2"/>
        <v>#REF!</v>
      </c>
      <c r="H30" s="5" t="e">
        <f t="shared" si="3"/>
        <v>#REF!</v>
      </c>
      <c r="I30" s="5" t="e">
        <f t="shared" si="4"/>
        <v>#REF!</v>
      </c>
      <c r="J30" s="5" t="e">
        <f t="shared" si="5"/>
        <v>#REF!</v>
      </c>
      <c r="K30" s="5" t="e">
        <f t="shared" si="6"/>
        <v>#REF!</v>
      </c>
      <c r="L30" s="5" t="e">
        <f t="shared" si="7"/>
        <v>#REF!</v>
      </c>
      <c r="M30" s="5" t="e">
        <f t="shared" si="8"/>
        <v>#REF!</v>
      </c>
      <c r="N30" s="5" t="e">
        <f t="shared" si="9"/>
        <v>#REF!</v>
      </c>
    </row>
    <row r="31" spans="1:14" s="5" customFormat="1" x14ac:dyDescent="0.2">
      <c r="A31" s="7" t="e">
        <f>'Prog textura 1'!C38</f>
        <v>#REF!</v>
      </c>
      <c r="B31" s="24" t="e">
        <f t="shared" si="0"/>
        <v>#REF!</v>
      </c>
      <c r="C31" s="7" t="e">
        <f>'Prog textura 1'!E38</f>
        <v>#REF!</v>
      </c>
      <c r="D31" s="6" t="e">
        <f t="shared" si="1"/>
        <v>#REF!</v>
      </c>
      <c r="F31" s="5" t="e">
        <f t="shared" si="2"/>
        <v>#REF!</v>
      </c>
      <c r="H31" s="5" t="e">
        <f t="shared" si="3"/>
        <v>#REF!</v>
      </c>
      <c r="I31" s="5" t="e">
        <f t="shared" si="4"/>
        <v>#REF!</v>
      </c>
      <c r="J31" s="5" t="e">
        <f t="shared" si="5"/>
        <v>#REF!</v>
      </c>
      <c r="K31" s="5" t="e">
        <f t="shared" si="6"/>
        <v>#REF!</v>
      </c>
      <c r="L31" s="5" t="e">
        <f t="shared" si="7"/>
        <v>#REF!</v>
      </c>
      <c r="M31" s="5" t="e">
        <f t="shared" si="8"/>
        <v>#REF!</v>
      </c>
      <c r="N31" s="5" t="e">
        <f t="shared" si="9"/>
        <v>#REF!</v>
      </c>
    </row>
    <row r="32" spans="1:14" s="5" customFormat="1" x14ac:dyDescent="0.2">
      <c r="A32" s="7" t="e">
        <f>'Prog textura 1'!C39</f>
        <v>#REF!</v>
      </c>
      <c r="B32" s="24" t="e">
        <f t="shared" si="0"/>
        <v>#REF!</v>
      </c>
      <c r="C32" s="7" t="e">
        <f>'Prog textura 1'!E39</f>
        <v>#REF!</v>
      </c>
      <c r="D32" s="6" t="e">
        <f t="shared" si="1"/>
        <v>#REF!</v>
      </c>
      <c r="F32" s="5" t="e">
        <f t="shared" si="2"/>
        <v>#REF!</v>
      </c>
      <c r="H32" s="5" t="e">
        <f t="shared" si="3"/>
        <v>#REF!</v>
      </c>
      <c r="I32" s="5" t="e">
        <f t="shared" si="4"/>
        <v>#REF!</v>
      </c>
      <c r="J32" s="5" t="e">
        <f t="shared" si="5"/>
        <v>#REF!</v>
      </c>
      <c r="K32" s="5" t="e">
        <f t="shared" si="6"/>
        <v>#REF!</v>
      </c>
      <c r="L32" s="5" t="e">
        <f t="shared" si="7"/>
        <v>#REF!</v>
      </c>
      <c r="M32" s="5" t="e">
        <f t="shared" si="8"/>
        <v>#REF!</v>
      </c>
      <c r="N32" s="5" t="e">
        <f t="shared" si="9"/>
        <v>#REF!</v>
      </c>
    </row>
    <row r="33" spans="1:14" s="5" customFormat="1" x14ac:dyDescent="0.2">
      <c r="A33" s="7" t="e">
        <f>'Prog textura 1'!C40</f>
        <v>#REF!</v>
      </c>
      <c r="B33" s="24" t="e">
        <f t="shared" si="0"/>
        <v>#REF!</v>
      </c>
      <c r="C33" s="7" t="e">
        <f>'Prog textura 1'!E40</f>
        <v>#REF!</v>
      </c>
      <c r="D33" s="6" t="e">
        <f t="shared" si="1"/>
        <v>#REF!</v>
      </c>
      <c r="F33" s="5" t="e">
        <f t="shared" si="2"/>
        <v>#REF!</v>
      </c>
      <c r="H33" s="5" t="e">
        <f t="shared" si="3"/>
        <v>#REF!</v>
      </c>
      <c r="I33" s="5" t="e">
        <f t="shared" si="4"/>
        <v>#REF!</v>
      </c>
      <c r="J33" s="5" t="e">
        <f t="shared" si="5"/>
        <v>#REF!</v>
      </c>
      <c r="K33" s="5" t="e">
        <f t="shared" si="6"/>
        <v>#REF!</v>
      </c>
      <c r="L33" s="5" t="e">
        <f t="shared" si="7"/>
        <v>#REF!</v>
      </c>
      <c r="M33" s="5" t="e">
        <f t="shared" si="8"/>
        <v>#REF!</v>
      </c>
      <c r="N33" s="5" t="e">
        <f t="shared" si="9"/>
        <v>#REF!</v>
      </c>
    </row>
    <row r="34" spans="1:14" s="5" customFormat="1" x14ac:dyDescent="0.2">
      <c r="A34" s="7" t="e">
        <f>'Prog textura 1'!C41</f>
        <v>#REF!</v>
      </c>
      <c r="B34" s="24" t="e">
        <f t="shared" ref="B34:B60" si="10">100-(A34+C34)</f>
        <v>#REF!</v>
      </c>
      <c r="C34" s="7" t="e">
        <f>'Prog textura 1'!E41</f>
        <v>#REF!</v>
      </c>
      <c r="D34" s="6" t="e">
        <f t="shared" ref="D34:D60" si="11">IF(ABS(A34)+ABS(B34)+ABS(C34)&lt;&gt;100,"Estan mal los datos",IF(H34&lt;&gt;"",H34,IF(I34&lt;&gt;"",I34,IF(J34&lt;&gt;"",J34,IF(K34&lt;&gt;"",K34,IF(L34&lt;&gt;"",L34,IF(M34&lt;&gt;"",M34,N34)))))))</f>
        <v>#REF!</v>
      </c>
      <c r="F34" s="5" t="e">
        <f t="shared" ref="F34:F60" si="12">IF(C34&gt;=40,1,IF(C34&gt;=35,2,IF(C34&gt;=27,3,IF(C34&gt;=20,4,IF(C34&gt;=12,5,IF(C34&gt;=7,6,7))))))</f>
        <v>#REF!</v>
      </c>
      <c r="H34" s="5" t="e">
        <f t="shared" ref="H34:H60" si="13">IF(F34=1,IF(C34&gt;=(-A34+60),IF(A34&lt;45,"ARCILLOSO","ARCILLO ARENOSO"),"ARCILLO LIMOSO"),"")</f>
        <v>#REF!</v>
      </c>
      <c r="I34" s="5" t="e">
        <f t="shared" ref="I34:I60" si="14">IF($F$2=2,IF(A34&lt;=20,"FRANCO ARCILLO LIMOSO",IF(A34&gt;45,"ARCILLO ARENOSO","FRANCO ARCILLOSO")),"")</f>
        <v>#REF!</v>
      </c>
      <c r="J34" s="5" t="e">
        <f t="shared" ref="J34:J60" si="15">IF($F$2=3,IF(A34&lt;=20,"FRANCO ARCILLO LIMOSO",IF(A34&lt;45,"FRANCO ARCILLOSO","FRANCO ARCILLO ARENOSO")),"")</f>
        <v>#REF!</v>
      </c>
      <c r="K34" s="5" t="e">
        <f t="shared" ref="K34:K60" si="16">IF($F$2=4,IF(C34&lt;=(50-A34),"FRANCO LIMOSO",IF(C34&lt;=(72-A34),"FRANCO","FRANCO ARCILLO ARENOSO")),"")</f>
        <v>#REF!</v>
      </c>
      <c r="L34" s="5" t="e">
        <f t="shared" ref="L34:L60" si="17">IF($F$2=5,IF(C34&lt;(50-A34),"FRANCO LIMOSO",IF(A34&lt;=52,"FRANCO",IF(C34&gt;=(A34-70),"FRANCO ARENOSO","ARENOSO FRANCO"))),"")</f>
        <v>#REF!</v>
      </c>
      <c r="M34" s="5" t="e">
        <f t="shared" ref="M34:M60" si="18">IF($F$2=6,IF(C34&lt;=(20-A34),"LIMOSO",IF(C34&lt;=(50-A34),"FRANCO LIMOSO",IF(A34&lt;=52,"FRANCO",IF(C34&gt;=(A34-70),"FRANCO ARENOSO",IF(C34&gt;=(2*(A34-85)),"ARENOSO FRANCO","ARENOSO"))))),"")</f>
        <v>#REF!</v>
      </c>
      <c r="N34" s="5" t="e">
        <f t="shared" ref="N34:N60" si="19">IF($F$2=7,IF(C34&lt;=(20-A34),"LIMOSO",IF(C34&lt;=(50-A34),"FRANCO LIMOSO",IF(C34&gt;=(A34-70),"FRANCO ARENOSO",IF(C34&gt;=(2*(A34-85)),"ARENOSO FRANCO","ARENOSO")))),"")</f>
        <v>#REF!</v>
      </c>
    </row>
    <row r="35" spans="1:14" s="5" customFormat="1" x14ac:dyDescent="0.2">
      <c r="A35" s="7" t="e">
        <f>'Prog textura 1'!C42</f>
        <v>#REF!</v>
      </c>
      <c r="B35" s="24" t="e">
        <f t="shared" si="10"/>
        <v>#REF!</v>
      </c>
      <c r="C35" s="7" t="e">
        <f>'Prog textura 1'!E42</f>
        <v>#REF!</v>
      </c>
      <c r="D35" s="6" t="e">
        <f t="shared" si="11"/>
        <v>#REF!</v>
      </c>
      <c r="F35" s="5" t="e">
        <f t="shared" si="12"/>
        <v>#REF!</v>
      </c>
      <c r="H35" s="5" t="e">
        <f t="shared" si="13"/>
        <v>#REF!</v>
      </c>
      <c r="I35" s="5" t="e">
        <f t="shared" si="14"/>
        <v>#REF!</v>
      </c>
      <c r="J35" s="5" t="e">
        <f t="shared" si="15"/>
        <v>#REF!</v>
      </c>
      <c r="K35" s="5" t="e">
        <f t="shared" si="16"/>
        <v>#REF!</v>
      </c>
      <c r="L35" s="5" t="e">
        <f t="shared" si="17"/>
        <v>#REF!</v>
      </c>
      <c r="M35" s="5" t="e">
        <f t="shared" si="18"/>
        <v>#REF!</v>
      </c>
      <c r="N35" s="5" t="e">
        <f t="shared" si="19"/>
        <v>#REF!</v>
      </c>
    </row>
    <row r="36" spans="1:14" s="5" customFormat="1" x14ac:dyDescent="0.2">
      <c r="A36" s="7" t="e">
        <f>'Prog textura 1'!C43</f>
        <v>#REF!</v>
      </c>
      <c r="B36" s="24" t="e">
        <f t="shared" si="10"/>
        <v>#REF!</v>
      </c>
      <c r="C36" s="7" t="e">
        <f>'Prog textura 1'!E43</f>
        <v>#REF!</v>
      </c>
      <c r="D36" s="6" t="e">
        <f t="shared" si="11"/>
        <v>#REF!</v>
      </c>
      <c r="F36" s="5" t="e">
        <f t="shared" si="12"/>
        <v>#REF!</v>
      </c>
      <c r="H36" s="5" t="e">
        <f t="shared" si="13"/>
        <v>#REF!</v>
      </c>
      <c r="I36" s="5" t="e">
        <f t="shared" si="14"/>
        <v>#REF!</v>
      </c>
      <c r="J36" s="5" t="e">
        <f t="shared" si="15"/>
        <v>#REF!</v>
      </c>
      <c r="K36" s="5" t="e">
        <f t="shared" si="16"/>
        <v>#REF!</v>
      </c>
      <c r="L36" s="5" t="e">
        <f t="shared" si="17"/>
        <v>#REF!</v>
      </c>
      <c r="M36" s="5" t="e">
        <f t="shared" si="18"/>
        <v>#REF!</v>
      </c>
      <c r="N36" s="5" t="e">
        <f t="shared" si="19"/>
        <v>#REF!</v>
      </c>
    </row>
    <row r="37" spans="1:14" s="5" customFormat="1" x14ac:dyDescent="0.2">
      <c r="A37" s="7" t="e">
        <f>'Prog textura 1'!C44</f>
        <v>#REF!</v>
      </c>
      <c r="B37" s="24" t="e">
        <f t="shared" si="10"/>
        <v>#REF!</v>
      </c>
      <c r="C37" s="7" t="e">
        <f>'Prog textura 1'!E44</f>
        <v>#REF!</v>
      </c>
      <c r="D37" s="6" t="e">
        <f t="shared" si="11"/>
        <v>#REF!</v>
      </c>
      <c r="F37" s="5" t="e">
        <f t="shared" si="12"/>
        <v>#REF!</v>
      </c>
      <c r="H37" s="5" t="e">
        <f t="shared" si="13"/>
        <v>#REF!</v>
      </c>
      <c r="I37" s="5" t="e">
        <f t="shared" si="14"/>
        <v>#REF!</v>
      </c>
      <c r="J37" s="5" t="e">
        <f t="shared" si="15"/>
        <v>#REF!</v>
      </c>
      <c r="K37" s="5" t="e">
        <f t="shared" si="16"/>
        <v>#REF!</v>
      </c>
      <c r="L37" s="5" t="e">
        <f t="shared" si="17"/>
        <v>#REF!</v>
      </c>
      <c r="M37" s="5" t="e">
        <f t="shared" si="18"/>
        <v>#REF!</v>
      </c>
      <c r="N37" s="5" t="e">
        <f t="shared" si="19"/>
        <v>#REF!</v>
      </c>
    </row>
    <row r="38" spans="1:14" s="5" customFormat="1" x14ac:dyDescent="0.2">
      <c r="A38" s="7" t="e">
        <f>'Prog textura 1'!C45</f>
        <v>#REF!</v>
      </c>
      <c r="B38" s="24" t="e">
        <f t="shared" si="10"/>
        <v>#REF!</v>
      </c>
      <c r="C38" s="7" t="e">
        <f>'Prog textura 1'!E45</f>
        <v>#REF!</v>
      </c>
      <c r="D38" s="6" t="e">
        <f t="shared" si="11"/>
        <v>#REF!</v>
      </c>
      <c r="F38" s="5" t="e">
        <f t="shared" si="12"/>
        <v>#REF!</v>
      </c>
      <c r="H38" s="5" t="e">
        <f t="shared" si="13"/>
        <v>#REF!</v>
      </c>
      <c r="I38" s="5" t="e">
        <f t="shared" si="14"/>
        <v>#REF!</v>
      </c>
      <c r="J38" s="5" t="e">
        <f t="shared" si="15"/>
        <v>#REF!</v>
      </c>
      <c r="K38" s="5" t="e">
        <f t="shared" si="16"/>
        <v>#REF!</v>
      </c>
      <c r="L38" s="5" t="e">
        <f t="shared" si="17"/>
        <v>#REF!</v>
      </c>
      <c r="M38" s="5" t="e">
        <f t="shared" si="18"/>
        <v>#REF!</v>
      </c>
      <c r="N38" s="5" t="e">
        <f t="shared" si="19"/>
        <v>#REF!</v>
      </c>
    </row>
    <row r="39" spans="1:14" s="5" customFormat="1" x14ac:dyDescent="0.2">
      <c r="A39" s="7" t="e">
        <f>'Prog textura 1'!C46</f>
        <v>#REF!</v>
      </c>
      <c r="B39" s="24" t="e">
        <f t="shared" si="10"/>
        <v>#REF!</v>
      </c>
      <c r="C39" s="7" t="e">
        <f>'Prog textura 1'!E46</f>
        <v>#REF!</v>
      </c>
      <c r="D39" s="6" t="e">
        <f t="shared" si="11"/>
        <v>#REF!</v>
      </c>
      <c r="F39" s="5" t="e">
        <f t="shared" si="12"/>
        <v>#REF!</v>
      </c>
      <c r="H39" s="5" t="e">
        <f t="shared" si="13"/>
        <v>#REF!</v>
      </c>
      <c r="I39" s="5" t="e">
        <f t="shared" si="14"/>
        <v>#REF!</v>
      </c>
      <c r="J39" s="5" t="e">
        <f t="shared" si="15"/>
        <v>#REF!</v>
      </c>
      <c r="K39" s="5" t="e">
        <f t="shared" si="16"/>
        <v>#REF!</v>
      </c>
      <c r="L39" s="5" t="e">
        <f t="shared" si="17"/>
        <v>#REF!</v>
      </c>
      <c r="M39" s="5" t="e">
        <f t="shared" si="18"/>
        <v>#REF!</v>
      </c>
      <c r="N39" s="5" t="e">
        <f t="shared" si="19"/>
        <v>#REF!</v>
      </c>
    </row>
    <row r="40" spans="1:14" s="5" customFormat="1" x14ac:dyDescent="0.2">
      <c r="A40" s="7" t="e">
        <f>'Prog textura 1'!C47</f>
        <v>#REF!</v>
      </c>
      <c r="B40" s="24" t="e">
        <f t="shared" si="10"/>
        <v>#REF!</v>
      </c>
      <c r="C40" s="7" t="e">
        <f>'Prog textura 1'!E47</f>
        <v>#REF!</v>
      </c>
      <c r="D40" s="6" t="e">
        <f t="shared" si="11"/>
        <v>#REF!</v>
      </c>
      <c r="F40" s="5" t="e">
        <f t="shared" si="12"/>
        <v>#REF!</v>
      </c>
      <c r="H40" s="5" t="e">
        <f t="shared" si="13"/>
        <v>#REF!</v>
      </c>
      <c r="I40" s="5" t="e">
        <f t="shared" si="14"/>
        <v>#REF!</v>
      </c>
      <c r="J40" s="5" t="e">
        <f t="shared" si="15"/>
        <v>#REF!</v>
      </c>
      <c r="K40" s="5" t="e">
        <f t="shared" si="16"/>
        <v>#REF!</v>
      </c>
      <c r="L40" s="5" t="e">
        <f t="shared" si="17"/>
        <v>#REF!</v>
      </c>
      <c r="M40" s="5" t="e">
        <f t="shared" si="18"/>
        <v>#REF!</v>
      </c>
      <c r="N40" s="5" t="e">
        <f t="shared" si="19"/>
        <v>#REF!</v>
      </c>
    </row>
    <row r="41" spans="1:14" s="5" customFormat="1" x14ac:dyDescent="0.2">
      <c r="A41" s="7" t="e">
        <f>'Prog textura 1'!C48</f>
        <v>#REF!</v>
      </c>
      <c r="B41" s="24" t="e">
        <f t="shared" si="10"/>
        <v>#REF!</v>
      </c>
      <c r="C41" s="7" t="e">
        <f>'Prog textura 1'!E48</f>
        <v>#REF!</v>
      </c>
      <c r="D41" s="6" t="e">
        <f t="shared" si="11"/>
        <v>#REF!</v>
      </c>
      <c r="F41" s="5" t="e">
        <f t="shared" si="12"/>
        <v>#REF!</v>
      </c>
      <c r="H41" s="5" t="e">
        <f t="shared" si="13"/>
        <v>#REF!</v>
      </c>
      <c r="I41" s="5" t="e">
        <f t="shared" si="14"/>
        <v>#REF!</v>
      </c>
      <c r="J41" s="5" t="e">
        <f t="shared" si="15"/>
        <v>#REF!</v>
      </c>
      <c r="K41" s="5" t="e">
        <f t="shared" si="16"/>
        <v>#REF!</v>
      </c>
      <c r="L41" s="5" t="e">
        <f t="shared" si="17"/>
        <v>#REF!</v>
      </c>
      <c r="M41" s="5" t="e">
        <f t="shared" si="18"/>
        <v>#REF!</v>
      </c>
      <c r="N41" s="5" t="e">
        <f t="shared" si="19"/>
        <v>#REF!</v>
      </c>
    </row>
    <row r="42" spans="1:14" s="5" customFormat="1" x14ac:dyDescent="0.2">
      <c r="A42" s="7" t="e">
        <f>'Prog textura 1'!C49</f>
        <v>#REF!</v>
      </c>
      <c r="B42" s="24" t="e">
        <f t="shared" si="10"/>
        <v>#REF!</v>
      </c>
      <c r="C42" s="7" t="e">
        <f>'Prog textura 1'!E49</f>
        <v>#REF!</v>
      </c>
      <c r="D42" s="6" t="e">
        <f t="shared" si="11"/>
        <v>#REF!</v>
      </c>
      <c r="F42" s="5" t="e">
        <f t="shared" si="12"/>
        <v>#REF!</v>
      </c>
      <c r="H42" s="5" t="e">
        <f t="shared" si="13"/>
        <v>#REF!</v>
      </c>
      <c r="I42" s="5" t="e">
        <f t="shared" si="14"/>
        <v>#REF!</v>
      </c>
      <c r="J42" s="5" t="e">
        <f t="shared" si="15"/>
        <v>#REF!</v>
      </c>
      <c r="K42" s="5" t="e">
        <f t="shared" si="16"/>
        <v>#REF!</v>
      </c>
      <c r="L42" s="5" t="e">
        <f t="shared" si="17"/>
        <v>#REF!</v>
      </c>
      <c r="M42" s="5" t="e">
        <f t="shared" si="18"/>
        <v>#REF!</v>
      </c>
      <c r="N42" s="5" t="e">
        <f t="shared" si="19"/>
        <v>#REF!</v>
      </c>
    </row>
    <row r="43" spans="1:14" s="5" customFormat="1" x14ac:dyDescent="0.2">
      <c r="A43" s="7" t="e">
        <f>'Prog textura 1'!C50</f>
        <v>#REF!</v>
      </c>
      <c r="B43" s="24" t="e">
        <f t="shared" si="10"/>
        <v>#REF!</v>
      </c>
      <c r="C43" s="7" t="e">
        <f>'Prog textura 1'!E50</f>
        <v>#REF!</v>
      </c>
      <c r="D43" s="6" t="e">
        <f t="shared" si="11"/>
        <v>#REF!</v>
      </c>
      <c r="F43" s="5" t="e">
        <f t="shared" si="12"/>
        <v>#REF!</v>
      </c>
      <c r="H43" s="5" t="e">
        <f t="shared" si="13"/>
        <v>#REF!</v>
      </c>
      <c r="I43" s="5" t="e">
        <f t="shared" si="14"/>
        <v>#REF!</v>
      </c>
      <c r="J43" s="5" t="e">
        <f t="shared" si="15"/>
        <v>#REF!</v>
      </c>
      <c r="K43" s="5" t="e">
        <f t="shared" si="16"/>
        <v>#REF!</v>
      </c>
      <c r="L43" s="5" t="e">
        <f t="shared" si="17"/>
        <v>#REF!</v>
      </c>
      <c r="M43" s="5" t="e">
        <f t="shared" si="18"/>
        <v>#REF!</v>
      </c>
      <c r="N43" s="5" t="e">
        <f t="shared" si="19"/>
        <v>#REF!</v>
      </c>
    </row>
    <row r="44" spans="1:14" s="5" customFormat="1" x14ac:dyDescent="0.2">
      <c r="A44" s="7" t="e">
        <f>'Prog textura 1'!C51</f>
        <v>#REF!</v>
      </c>
      <c r="B44" s="24" t="e">
        <f t="shared" si="10"/>
        <v>#REF!</v>
      </c>
      <c r="C44" s="7" t="e">
        <f>'Prog textura 1'!E51</f>
        <v>#REF!</v>
      </c>
      <c r="D44" s="6" t="e">
        <f t="shared" si="11"/>
        <v>#REF!</v>
      </c>
      <c r="F44" s="5" t="e">
        <f t="shared" si="12"/>
        <v>#REF!</v>
      </c>
      <c r="H44" s="5" t="e">
        <f t="shared" si="13"/>
        <v>#REF!</v>
      </c>
      <c r="I44" s="5" t="e">
        <f t="shared" si="14"/>
        <v>#REF!</v>
      </c>
      <c r="J44" s="5" t="e">
        <f t="shared" si="15"/>
        <v>#REF!</v>
      </c>
      <c r="K44" s="5" t="e">
        <f t="shared" si="16"/>
        <v>#REF!</v>
      </c>
      <c r="L44" s="5" t="e">
        <f t="shared" si="17"/>
        <v>#REF!</v>
      </c>
      <c r="M44" s="5" t="e">
        <f t="shared" si="18"/>
        <v>#REF!</v>
      </c>
      <c r="N44" s="5" t="e">
        <f t="shared" si="19"/>
        <v>#REF!</v>
      </c>
    </row>
    <row r="45" spans="1:14" s="5" customFormat="1" x14ac:dyDescent="0.2">
      <c r="A45" s="7" t="e">
        <f>'Prog textura 1'!C52</f>
        <v>#REF!</v>
      </c>
      <c r="B45" s="24" t="e">
        <f t="shared" si="10"/>
        <v>#REF!</v>
      </c>
      <c r="C45" s="7" t="e">
        <f>'Prog textura 1'!E52</f>
        <v>#REF!</v>
      </c>
      <c r="D45" s="6" t="e">
        <f t="shared" si="11"/>
        <v>#REF!</v>
      </c>
      <c r="F45" s="5" t="e">
        <f t="shared" si="12"/>
        <v>#REF!</v>
      </c>
      <c r="H45" s="5" t="e">
        <f t="shared" si="13"/>
        <v>#REF!</v>
      </c>
      <c r="I45" s="5" t="e">
        <f t="shared" si="14"/>
        <v>#REF!</v>
      </c>
      <c r="J45" s="5" t="e">
        <f t="shared" si="15"/>
        <v>#REF!</v>
      </c>
      <c r="K45" s="5" t="e">
        <f t="shared" si="16"/>
        <v>#REF!</v>
      </c>
      <c r="L45" s="5" t="e">
        <f t="shared" si="17"/>
        <v>#REF!</v>
      </c>
      <c r="M45" s="5" t="e">
        <f t="shared" si="18"/>
        <v>#REF!</v>
      </c>
      <c r="N45" s="5" t="e">
        <f t="shared" si="19"/>
        <v>#REF!</v>
      </c>
    </row>
    <row r="46" spans="1:14" s="5" customFormat="1" x14ac:dyDescent="0.2">
      <c r="A46" s="7" t="e">
        <f>'Prog textura 1'!C53</f>
        <v>#REF!</v>
      </c>
      <c r="B46" s="24" t="e">
        <f t="shared" si="10"/>
        <v>#REF!</v>
      </c>
      <c r="C46" s="7" t="e">
        <f>'Prog textura 1'!E53</f>
        <v>#REF!</v>
      </c>
      <c r="D46" s="6" t="e">
        <f t="shared" si="11"/>
        <v>#REF!</v>
      </c>
      <c r="F46" s="5" t="e">
        <f t="shared" si="12"/>
        <v>#REF!</v>
      </c>
      <c r="H46" s="5" t="e">
        <f t="shared" si="13"/>
        <v>#REF!</v>
      </c>
      <c r="I46" s="5" t="e">
        <f t="shared" si="14"/>
        <v>#REF!</v>
      </c>
      <c r="J46" s="5" t="e">
        <f t="shared" si="15"/>
        <v>#REF!</v>
      </c>
      <c r="K46" s="5" t="e">
        <f t="shared" si="16"/>
        <v>#REF!</v>
      </c>
      <c r="L46" s="5" t="e">
        <f t="shared" si="17"/>
        <v>#REF!</v>
      </c>
      <c r="M46" s="5" t="e">
        <f t="shared" si="18"/>
        <v>#REF!</v>
      </c>
      <c r="N46" s="5" t="e">
        <f t="shared" si="19"/>
        <v>#REF!</v>
      </c>
    </row>
    <row r="47" spans="1:14" s="5" customFormat="1" x14ac:dyDescent="0.2">
      <c r="A47" s="7" t="e">
        <f>'Prog textura 1'!C54</f>
        <v>#REF!</v>
      </c>
      <c r="B47" s="24" t="e">
        <f t="shared" si="10"/>
        <v>#REF!</v>
      </c>
      <c r="C47" s="7" t="e">
        <f>'Prog textura 1'!E54</f>
        <v>#REF!</v>
      </c>
      <c r="D47" s="6" t="e">
        <f t="shared" si="11"/>
        <v>#REF!</v>
      </c>
      <c r="F47" s="5" t="e">
        <f t="shared" si="12"/>
        <v>#REF!</v>
      </c>
      <c r="H47" s="5" t="e">
        <f t="shared" si="13"/>
        <v>#REF!</v>
      </c>
      <c r="I47" s="5" t="e">
        <f t="shared" si="14"/>
        <v>#REF!</v>
      </c>
      <c r="J47" s="5" t="e">
        <f t="shared" si="15"/>
        <v>#REF!</v>
      </c>
      <c r="K47" s="5" t="e">
        <f t="shared" si="16"/>
        <v>#REF!</v>
      </c>
      <c r="L47" s="5" t="e">
        <f t="shared" si="17"/>
        <v>#REF!</v>
      </c>
      <c r="M47" s="5" t="e">
        <f t="shared" si="18"/>
        <v>#REF!</v>
      </c>
      <c r="N47" s="5" t="e">
        <f t="shared" si="19"/>
        <v>#REF!</v>
      </c>
    </row>
    <row r="48" spans="1:14" s="5" customFormat="1" x14ac:dyDescent="0.2">
      <c r="A48" s="7" t="e">
        <f>'Prog textura 1'!C55</f>
        <v>#REF!</v>
      </c>
      <c r="B48" s="24" t="e">
        <f t="shared" si="10"/>
        <v>#REF!</v>
      </c>
      <c r="C48" s="7" t="e">
        <f>'Prog textura 1'!E55</f>
        <v>#REF!</v>
      </c>
      <c r="D48" s="6" t="e">
        <f t="shared" si="11"/>
        <v>#REF!</v>
      </c>
      <c r="F48" s="5" t="e">
        <f t="shared" si="12"/>
        <v>#REF!</v>
      </c>
      <c r="H48" s="5" t="e">
        <f t="shared" si="13"/>
        <v>#REF!</v>
      </c>
      <c r="I48" s="5" t="e">
        <f t="shared" si="14"/>
        <v>#REF!</v>
      </c>
      <c r="J48" s="5" t="e">
        <f t="shared" si="15"/>
        <v>#REF!</v>
      </c>
      <c r="K48" s="5" t="e">
        <f t="shared" si="16"/>
        <v>#REF!</v>
      </c>
      <c r="L48" s="5" t="e">
        <f t="shared" si="17"/>
        <v>#REF!</v>
      </c>
      <c r="M48" s="5" t="e">
        <f t="shared" si="18"/>
        <v>#REF!</v>
      </c>
      <c r="N48" s="5" t="e">
        <f t="shared" si="19"/>
        <v>#REF!</v>
      </c>
    </row>
    <row r="49" spans="1:14" s="5" customFormat="1" x14ac:dyDescent="0.2">
      <c r="A49" s="7" t="e">
        <f>'Prog textura 1'!C56</f>
        <v>#REF!</v>
      </c>
      <c r="B49" s="24" t="e">
        <f t="shared" si="10"/>
        <v>#REF!</v>
      </c>
      <c r="C49" s="7" t="e">
        <f>'Prog textura 1'!E56</f>
        <v>#REF!</v>
      </c>
      <c r="D49" s="6" t="e">
        <f t="shared" si="11"/>
        <v>#REF!</v>
      </c>
      <c r="F49" s="5" t="e">
        <f t="shared" si="12"/>
        <v>#REF!</v>
      </c>
      <c r="H49" s="5" t="e">
        <f t="shared" si="13"/>
        <v>#REF!</v>
      </c>
      <c r="I49" s="5" t="e">
        <f t="shared" si="14"/>
        <v>#REF!</v>
      </c>
      <c r="J49" s="5" t="e">
        <f t="shared" si="15"/>
        <v>#REF!</v>
      </c>
      <c r="K49" s="5" t="e">
        <f t="shared" si="16"/>
        <v>#REF!</v>
      </c>
      <c r="L49" s="5" t="e">
        <f t="shared" si="17"/>
        <v>#REF!</v>
      </c>
      <c r="M49" s="5" t="e">
        <f t="shared" si="18"/>
        <v>#REF!</v>
      </c>
      <c r="N49" s="5" t="e">
        <f t="shared" si="19"/>
        <v>#REF!</v>
      </c>
    </row>
    <row r="50" spans="1:14" s="5" customFormat="1" x14ac:dyDescent="0.2">
      <c r="A50" s="7" t="e">
        <f>'Prog textura 1'!C57</f>
        <v>#REF!</v>
      </c>
      <c r="B50" s="24" t="e">
        <f t="shared" si="10"/>
        <v>#REF!</v>
      </c>
      <c r="C50" s="7" t="e">
        <f>'Prog textura 1'!E57</f>
        <v>#REF!</v>
      </c>
      <c r="D50" s="6" t="e">
        <f t="shared" si="11"/>
        <v>#REF!</v>
      </c>
      <c r="F50" s="5" t="e">
        <f t="shared" si="12"/>
        <v>#REF!</v>
      </c>
      <c r="H50" s="5" t="e">
        <f t="shared" si="13"/>
        <v>#REF!</v>
      </c>
      <c r="I50" s="5" t="e">
        <f t="shared" si="14"/>
        <v>#REF!</v>
      </c>
      <c r="J50" s="5" t="e">
        <f t="shared" si="15"/>
        <v>#REF!</v>
      </c>
      <c r="K50" s="5" t="e">
        <f t="shared" si="16"/>
        <v>#REF!</v>
      </c>
      <c r="L50" s="5" t="e">
        <f t="shared" si="17"/>
        <v>#REF!</v>
      </c>
      <c r="M50" s="5" t="e">
        <f t="shared" si="18"/>
        <v>#REF!</v>
      </c>
      <c r="N50" s="5" t="e">
        <f t="shared" si="19"/>
        <v>#REF!</v>
      </c>
    </row>
    <row r="51" spans="1:14" s="5" customFormat="1" x14ac:dyDescent="0.2">
      <c r="A51" s="7" t="e">
        <f>'Prog textura 1'!C58</f>
        <v>#REF!</v>
      </c>
      <c r="B51" s="24" t="e">
        <f t="shared" si="10"/>
        <v>#REF!</v>
      </c>
      <c r="C51" s="7" t="e">
        <f>'Prog textura 1'!E58</f>
        <v>#REF!</v>
      </c>
      <c r="D51" s="6" t="e">
        <f t="shared" si="11"/>
        <v>#REF!</v>
      </c>
      <c r="F51" s="5" t="e">
        <f t="shared" si="12"/>
        <v>#REF!</v>
      </c>
      <c r="H51" s="5" t="e">
        <f t="shared" si="13"/>
        <v>#REF!</v>
      </c>
      <c r="I51" s="5" t="e">
        <f t="shared" si="14"/>
        <v>#REF!</v>
      </c>
      <c r="J51" s="5" t="e">
        <f t="shared" si="15"/>
        <v>#REF!</v>
      </c>
      <c r="K51" s="5" t="e">
        <f t="shared" si="16"/>
        <v>#REF!</v>
      </c>
      <c r="L51" s="5" t="e">
        <f t="shared" si="17"/>
        <v>#REF!</v>
      </c>
      <c r="M51" s="5" t="e">
        <f t="shared" si="18"/>
        <v>#REF!</v>
      </c>
      <c r="N51" s="5" t="e">
        <f t="shared" si="19"/>
        <v>#REF!</v>
      </c>
    </row>
    <row r="52" spans="1:14" s="5" customFormat="1" x14ac:dyDescent="0.2">
      <c r="A52" s="7" t="e">
        <f>'Prog textura 1'!C59</f>
        <v>#REF!</v>
      </c>
      <c r="B52" s="24" t="e">
        <f t="shared" si="10"/>
        <v>#REF!</v>
      </c>
      <c r="C52" s="7" t="e">
        <f>'Prog textura 1'!E59</f>
        <v>#REF!</v>
      </c>
      <c r="D52" s="6" t="e">
        <f t="shared" si="11"/>
        <v>#REF!</v>
      </c>
      <c r="F52" s="5" t="e">
        <f t="shared" si="12"/>
        <v>#REF!</v>
      </c>
      <c r="H52" s="5" t="e">
        <f t="shared" si="13"/>
        <v>#REF!</v>
      </c>
      <c r="I52" s="5" t="e">
        <f t="shared" si="14"/>
        <v>#REF!</v>
      </c>
      <c r="J52" s="5" t="e">
        <f t="shared" si="15"/>
        <v>#REF!</v>
      </c>
      <c r="K52" s="5" t="e">
        <f t="shared" si="16"/>
        <v>#REF!</v>
      </c>
      <c r="L52" s="5" t="e">
        <f t="shared" si="17"/>
        <v>#REF!</v>
      </c>
      <c r="M52" s="5" t="e">
        <f t="shared" si="18"/>
        <v>#REF!</v>
      </c>
      <c r="N52" s="5" t="e">
        <f t="shared" si="19"/>
        <v>#REF!</v>
      </c>
    </row>
    <row r="53" spans="1:14" s="5" customFormat="1" x14ac:dyDescent="0.2">
      <c r="A53" s="7" t="e">
        <f>'Prog textura 1'!C60</f>
        <v>#REF!</v>
      </c>
      <c r="B53" s="24" t="e">
        <f t="shared" si="10"/>
        <v>#REF!</v>
      </c>
      <c r="C53" s="7" t="e">
        <f>'Prog textura 1'!E60</f>
        <v>#REF!</v>
      </c>
      <c r="D53" s="6" t="e">
        <f t="shared" si="11"/>
        <v>#REF!</v>
      </c>
      <c r="F53" s="5" t="e">
        <f t="shared" si="12"/>
        <v>#REF!</v>
      </c>
      <c r="H53" s="5" t="e">
        <f t="shared" si="13"/>
        <v>#REF!</v>
      </c>
      <c r="I53" s="5" t="e">
        <f t="shared" si="14"/>
        <v>#REF!</v>
      </c>
      <c r="J53" s="5" t="e">
        <f t="shared" si="15"/>
        <v>#REF!</v>
      </c>
      <c r="K53" s="5" t="e">
        <f t="shared" si="16"/>
        <v>#REF!</v>
      </c>
      <c r="L53" s="5" t="e">
        <f t="shared" si="17"/>
        <v>#REF!</v>
      </c>
      <c r="M53" s="5" t="e">
        <f t="shared" si="18"/>
        <v>#REF!</v>
      </c>
      <c r="N53" s="5" t="e">
        <f t="shared" si="19"/>
        <v>#REF!</v>
      </c>
    </row>
    <row r="54" spans="1:14" s="5" customFormat="1" x14ac:dyDescent="0.2">
      <c r="A54" s="7" t="e">
        <f>'Prog textura 1'!C61</f>
        <v>#REF!</v>
      </c>
      <c r="B54" s="24" t="e">
        <f t="shared" si="10"/>
        <v>#REF!</v>
      </c>
      <c r="C54" s="7" t="e">
        <f>'Prog textura 1'!E61</f>
        <v>#REF!</v>
      </c>
      <c r="D54" s="6" t="e">
        <f t="shared" si="11"/>
        <v>#REF!</v>
      </c>
      <c r="F54" s="5" t="e">
        <f t="shared" si="12"/>
        <v>#REF!</v>
      </c>
      <c r="H54" s="5" t="e">
        <f t="shared" si="13"/>
        <v>#REF!</v>
      </c>
      <c r="I54" s="5" t="e">
        <f t="shared" si="14"/>
        <v>#REF!</v>
      </c>
      <c r="J54" s="5" t="e">
        <f t="shared" si="15"/>
        <v>#REF!</v>
      </c>
      <c r="K54" s="5" t="e">
        <f t="shared" si="16"/>
        <v>#REF!</v>
      </c>
      <c r="L54" s="5" t="e">
        <f t="shared" si="17"/>
        <v>#REF!</v>
      </c>
      <c r="M54" s="5" t="e">
        <f t="shared" si="18"/>
        <v>#REF!</v>
      </c>
      <c r="N54" s="5" t="e">
        <f t="shared" si="19"/>
        <v>#REF!</v>
      </c>
    </row>
    <row r="55" spans="1:14" s="5" customFormat="1" x14ac:dyDescent="0.2">
      <c r="A55" s="7" t="e">
        <f>'Prog textura 1'!C62</f>
        <v>#REF!</v>
      </c>
      <c r="B55" s="24" t="e">
        <f t="shared" si="10"/>
        <v>#REF!</v>
      </c>
      <c r="C55" s="7" t="e">
        <f>'Prog textura 1'!E62</f>
        <v>#REF!</v>
      </c>
      <c r="D55" s="6" t="e">
        <f t="shared" si="11"/>
        <v>#REF!</v>
      </c>
      <c r="F55" s="5" t="e">
        <f t="shared" si="12"/>
        <v>#REF!</v>
      </c>
      <c r="H55" s="5" t="e">
        <f t="shared" si="13"/>
        <v>#REF!</v>
      </c>
      <c r="I55" s="5" t="e">
        <f t="shared" si="14"/>
        <v>#REF!</v>
      </c>
      <c r="J55" s="5" t="e">
        <f t="shared" si="15"/>
        <v>#REF!</v>
      </c>
      <c r="K55" s="5" t="e">
        <f t="shared" si="16"/>
        <v>#REF!</v>
      </c>
      <c r="L55" s="5" t="e">
        <f t="shared" si="17"/>
        <v>#REF!</v>
      </c>
      <c r="M55" s="5" t="e">
        <f t="shared" si="18"/>
        <v>#REF!</v>
      </c>
      <c r="N55" s="5" t="e">
        <f t="shared" si="19"/>
        <v>#REF!</v>
      </c>
    </row>
    <row r="56" spans="1:14" s="5" customFormat="1" x14ac:dyDescent="0.2">
      <c r="A56" s="7" t="e">
        <f>'Prog textura 1'!C63</f>
        <v>#REF!</v>
      </c>
      <c r="B56" s="24" t="e">
        <f t="shared" si="10"/>
        <v>#REF!</v>
      </c>
      <c r="C56" s="7" t="e">
        <f>'Prog textura 1'!E63</f>
        <v>#REF!</v>
      </c>
      <c r="D56" s="6" t="e">
        <f t="shared" si="11"/>
        <v>#REF!</v>
      </c>
      <c r="F56" s="5" t="e">
        <f t="shared" si="12"/>
        <v>#REF!</v>
      </c>
      <c r="H56" s="5" t="e">
        <f t="shared" si="13"/>
        <v>#REF!</v>
      </c>
      <c r="I56" s="5" t="e">
        <f t="shared" si="14"/>
        <v>#REF!</v>
      </c>
      <c r="J56" s="5" t="e">
        <f t="shared" si="15"/>
        <v>#REF!</v>
      </c>
      <c r="K56" s="5" t="e">
        <f t="shared" si="16"/>
        <v>#REF!</v>
      </c>
      <c r="L56" s="5" t="e">
        <f t="shared" si="17"/>
        <v>#REF!</v>
      </c>
      <c r="M56" s="5" t="e">
        <f t="shared" si="18"/>
        <v>#REF!</v>
      </c>
      <c r="N56" s="5" t="e">
        <f t="shared" si="19"/>
        <v>#REF!</v>
      </c>
    </row>
    <row r="57" spans="1:14" s="5" customFormat="1" x14ac:dyDescent="0.2">
      <c r="A57" s="7" t="e">
        <f>'Prog textura 1'!C64</f>
        <v>#REF!</v>
      </c>
      <c r="B57" s="24" t="e">
        <f t="shared" si="10"/>
        <v>#REF!</v>
      </c>
      <c r="C57" s="7" t="e">
        <f>'Prog textura 1'!E64</f>
        <v>#REF!</v>
      </c>
      <c r="D57" s="6" t="e">
        <f t="shared" si="11"/>
        <v>#REF!</v>
      </c>
      <c r="F57" s="5" t="e">
        <f t="shared" si="12"/>
        <v>#REF!</v>
      </c>
      <c r="H57" s="5" t="e">
        <f t="shared" si="13"/>
        <v>#REF!</v>
      </c>
      <c r="I57" s="5" t="e">
        <f t="shared" si="14"/>
        <v>#REF!</v>
      </c>
      <c r="J57" s="5" t="e">
        <f t="shared" si="15"/>
        <v>#REF!</v>
      </c>
      <c r="K57" s="5" t="e">
        <f t="shared" si="16"/>
        <v>#REF!</v>
      </c>
      <c r="L57" s="5" t="e">
        <f t="shared" si="17"/>
        <v>#REF!</v>
      </c>
      <c r="M57" s="5" t="e">
        <f t="shared" si="18"/>
        <v>#REF!</v>
      </c>
      <c r="N57" s="5" t="e">
        <f t="shared" si="19"/>
        <v>#REF!</v>
      </c>
    </row>
    <row r="58" spans="1:14" s="5" customFormat="1" x14ac:dyDescent="0.2">
      <c r="A58" s="7" t="e">
        <f>'Prog textura 1'!C65</f>
        <v>#REF!</v>
      </c>
      <c r="B58" s="24" t="e">
        <f t="shared" si="10"/>
        <v>#REF!</v>
      </c>
      <c r="C58" s="7" t="e">
        <f>'Prog textura 1'!E65</f>
        <v>#REF!</v>
      </c>
      <c r="D58" s="6" t="e">
        <f t="shared" si="11"/>
        <v>#REF!</v>
      </c>
      <c r="F58" s="5" t="e">
        <f t="shared" si="12"/>
        <v>#REF!</v>
      </c>
      <c r="H58" s="5" t="e">
        <f t="shared" si="13"/>
        <v>#REF!</v>
      </c>
      <c r="I58" s="5" t="e">
        <f t="shared" si="14"/>
        <v>#REF!</v>
      </c>
      <c r="J58" s="5" t="e">
        <f t="shared" si="15"/>
        <v>#REF!</v>
      </c>
      <c r="K58" s="5" t="e">
        <f t="shared" si="16"/>
        <v>#REF!</v>
      </c>
      <c r="L58" s="5" t="e">
        <f t="shared" si="17"/>
        <v>#REF!</v>
      </c>
      <c r="M58" s="5" t="e">
        <f t="shared" si="18"/>
        <v>#REF!</v>
      </c>
      <c r="N58" s="5" t="e">
        <f t="shared" si="19"/>
        <v>#REF!</v>
      </c>
    </row>
    <row r="59" spans="1:14" s="5" customFormat="1" x14ac:dyDescent="0.2">
      <c r="A59" s="7" t="e">
        <f>'Prog textura 1'!C66</f>
        <v>#REF!</v>
      </c>
      <c r="B59" s="24" t="e">
        <f t="shared" si="10"/>
        <v>#REF!</v>
      </c>
      <c r="C59" s="7" t="e">
        <f>'Prog textura 1'!E66</f>
        <v>#REF!</v>
      </c>
      <c r="D59" s="6" t="e">
        <f t="shared" si="11"/>
        <v>#REF!</v>
      </c>
      <c r="F59" s="5" t="e">
        <f t="shared" si="12"/>
        <v>#REF!</v>
      </c>
      <c r="H59" s="5" t="e">
        <f t="shared" si="13"/>
        <v>#REF!</v>
      </c>
      <c r="I59" s="5" t="e">
        <f t="shared" si="14"/>
        <v>#REF!</v>
      </c>
      <c r="J59" s="5" t="e">
        <f t="shared" si="15"/>
        <v>#REF!</v>
      </c>
      <c r="K59" s="5" t="e">
        <f t="shared" si="16"/>
        <v>#REF!</v>
      </c>
      <c r="L59" s="5" t="e">
        <f t="shared" si="17"/>
        <v>#REF!</v>
      </c>
      <c r="M59" s="5" t="e">
        <f t="shared" si="18"/>
        <v>#REF!</v>
      </c>
      <c r="N59" s="5" t="e">
        <f t="shared" si="19"/>
        <v>#REF!</v>
      </c>
    </row>
    <row r="60" spans="1:14" s="5" customFormat="1" x14ac:dyDescent="0.2">
      <c r="A60" s="7">
        <f>'Prog textura 1'!C67</f>
        <v>0</v>
      </c>
      <c r="B60" s="24">
        <f t="shared" si="10"/>
        <v>100</v>
      </c>
      <c r="C60" s="7">
        <f>'Prog textura 1'!E67</f>
        <v>0</v>
      </c>
      <c r="D60" s="6" t="e">
        <f t="shared" si="11"/>
        <v>#REF!</v>
      </c>
      <c r="F60" s="5">
        <f t="shared" si="12"/>
        <v>7</v>
      </c>
      <c r="H60" s="5" t="str">
        <f t="shared" si="13"/>
        <v/>
      </c>
      <c r="I60" s="5" t="e">
        <f t="shared" si="14"/>
        <v>#REF!</v>
      </c>
      <c r="J60" s="5" t="e">
        <f t="shared" si="15"/>
        <v>#REF!</v>
      </c>
      <c r="K60" s="5" t="e">
        <f t="shared" si="16"/>
        <v>#REF!</v>
      </c>
      <c r="L60" s="5" t="e">
        <f t="shared" si="17"/>
        <v>#REF!</v>
      </c>
      <c r="M60" s="5" t="e">
        <f t="shared" si="18"/>
        <v>#REF!</v>
      </c>
      <c r="N60" s="5" t="e">
        <f t="shared" si="19"/>
        <v>#REF!</v>
      </c>
    </row>
    <row r="61" spans="1:14" s="1" customFormat="1" x14ac:dyDescent="0.2"/>
    <row r="62" spans="1:14" s="1" customFormat="1" x14ac:dyDescent="0.2"/>
    <row r="63" spans="1:14" s="1" customFormat="1" x14ac:dyDescent="0.2"/>
    <row r="64" spans="1:1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</sheetData>
  <sheetProtection sheet="1" objects="1" scenarios="1"/>
  <pageMargins left="0.78749999999999998" right="0.78749999999999998" top="0.78749999999999998" bottom="0.78749999999999998" header="0.51180555555555562" footer="0.51180555555555562"/>
  <pageSetup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2">
    <tabColor rgb="FFCFDDED"/>
    <pageSetUpPr fitToPage="1"/>
  </sheetPr>
  <dimension ref="B1:EZ55"/>
  <sheetViews>
    <sheetView showGridLines="0" workbookViewId="0">
      <selection activeCell="AY26" sqref="AY26:BB26"/>
    </sheetView>
  </sheetViews>
  <sheetFormatPr baseColWidth="10" defaultColWidth="3" defaultRowHeight="12.75" x14ac:dyDescent="0.2"/>
  <cols>
    <col min="1" max="1" width="0.42578125" style="27" customWidth="1"/>
    <col min="2" max="2" width="1.140625" style="27" customWidth="1"/>
    <col min="3" max="3" width="2.140625" style="27" customWidth="1"/>
    <col min="4" max="7" width="3" style="27" customWidth="1"/>
    <col min="8" max="8" width="2.140625" style="27" customWidth="1"/>
    <col min="9" max="11" width="2.7109375" style="27" customWidth="1"/>
    <col min="12" max="13" width="3.140625" style="27" customWidth="1"/>
    <col min="14" max="14" width="3" style="27" customWidth="1"/>
    <col min="15" max="15" width="5" style="27" customWidth="1"/>
    <col min="16" max="16" width="3" style="27" customWidth="1"/>
    <col min="17" max="17" width="3.85546875" style="27" customWidth="1"/>
    <col min="18" max="20" width="2.7109375" style="27" customWidth="1"/>
    <col min="21" max="22" width="3.140625" style="27" customWidth="1"/>
    <col min="23" max="23" width="9.7109375" style="27" customWidth="1"/>
    <col min="24" max="24" width="3" style="27" customWidth="1"/>
    <col min="25" max="25" width="4" style="27" customWidth="1"/>
    <col min="26" max="26" width="3.42578125" style="27" customWidth="1"/>
    <col min="27" max="27" width="7" style="27" customWidth="1"/>
    <col min="28" max="28" width="13.140625" style="27" customWidth="1"/>
    <col min="29" max="29" width="14.42578125" style="27" customWidth="1"/>
    <col min="30" max="30" width="2.5703125" style="27" customWidth="1"/>
    <col min="31" max="33" width="2.85546875" style="27" customWidth="1"/>
    <col min="34" max="34" width="3.85546875" style="27" customWidth="1"/>
    <col min="35" max="35" width="3" style="27" customWidth="1"/>
    <col min="36" max="36" width="2.7109375" style="27" customWidth="1"/>
    <col min="37" max="37" width="3" style="27" customWidth="1"/>
    <col min="38" max="38" width="6.28515625" style="27" customWidth="1"/>
    <col min="39" max="39" width="2.42578125" style="27" customWidth="1"/>
    <col min="40" max="41" width="2.85546875" style="27" customWidth="1"/>
    <col min="42" max="42" width="1.28515625" style="27" customWidth="1"/>
    <col min="43" max="43" width="0.5703125" style="27" customWidth="1"/>
    <col min="44" max="16384" width="3" style="27"/>
  </cols>
  <sheetData>
    <row r="1" spans="2:156" ht="2.25" customHeight="1" x14ac:dyDescent="0.2"/>
    <row r="2" spans="2:156" ht="12" customHeight="1" x14ac:dyDescent="0.2">
      <c r="B2" s="1445"/>
      <c r="C2" s="1445"/>
      <c r="D2" s="1445"/>
      <c r="E2" s="1445"/>
      <c r="F2" s="1448" t="s">
        <v>146</v>
      </c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50"/>
      <c r="AA2" s="1454" t="s">
        <v>74</v>
      </c>
      <c r="AB2" s="1454"/>
      <c r="AC2" s="1454"/>
      <c r="AD2" s="1454"/>
      <c r="AE2" s="1454"/>
      <c r="AF2" s="1454"/>
      <c r="AG2" s="1454"/>
      <c r="AH2" s="1454"/>
      <c r="AI2" s="1454" t="s">
        <v>11</v>
      </c>
      <c r="AJ2" s="1454"/>
      <c r="AK2" s="1454"/>
      <c r="AL2" s="1454"/>
      <c r="AM2" s="1454"/>
      <c r="AN2" s="1454"/>
      <c r="AO2" s="1454"/>
      <c r="AP2" s="1454"/>
    </row>
    <row r="3" spans="2:156" ht="12" customHeight="1" x14ac:dyDescent="0.2">
      <c r="B3" s="1446"/>
      <c r="C3" s="1446"/>
      <c r="D3" s="1446"/>
      <c r="E3" s="1446"/>
      <c r="F3" s="1451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  <c r="T3" s="1452"/>
      <c r="U3" s="1452"/>
      <c r="V3" s="1452"/>
      <c r="W3" s="1452"/>
      <c r="X3" s="1452"/>
      <c r="Y3" s="1452"/>
      <c r="Z3" s="1453"/>
      <c r="AA3" s="1455" t="s">
        <v>72</v>
      </c>
      <c r="AB3" s="1455"/>
      <c r="AC3" s="1455"/>
      <c r="AD3" s="1455"/>
      <c r="AE3" s="1455"/>
      <c r="AF3" s="1455"/>
      <c r="AG3" s="1455"/>
      <c r="AH3" s="1455"/>
      <c r="AI3" s="1455" t="s">
        <v>72</v>
      </c>
      <c r="AJ3" s="1455"/>
      <c r="AK3" s="1455"/>
      <c r="AL3" s="1455"/>
      <c r="AM3" s="1455"/>
      <c r="AN3" s="1455"/>
      <c r="AO3" s="1455"/>
      <c r="AP3" s="1455"/>
    </row>
    <row r="4" spans="2:156" ht="17.25" customHeight="1" x14ac:dyDescent="0.2">
      <c r="B4" s="1447"/>
      <c r="C4" s="1447"/>
      <c r="D4" s="1447"/>
      <c r="E4" s="1447"/>
      <c r="F4" s="1456" t="s">
        <v>288</v>
      </c>
      <c r="G4" s="1456"/>
      <c r="H4" s="1456"/>
      <c r="I4" s="1456"/>
      <c r="J4" s="1456"/>
      <c r="K4" s="1456"/>
      <c r="L4" s="1456"/>
      <c r="M4" s="1456"/>
      <c r="N4" s="1456"/>
      <c r="O4" s="1456"/>
      <c r="P4" s="1456"/>
      <c r="Q4" s="1456"/>
      <c r="R4" s="1456"/>
      <c r="S4" s="1456"/>
      <c r="T4" s="1456"/>
      <c r="U4" s="1456"/>
      <c r="V4" s="1456"/>
      <c r="W4" s="1456"/>
      <c r="X4" s="1456"/>
      <c r="Y4" s="1456"/>
      <c r="Z4" s="1456"/>
      <c r="AA4" s="1457" t="str">
        <f>IF('INGRESO DE DATOS'!AB293&lt;&gt;"",'INGRESO DE DATOS'!AB293,"")</f>
        <v/>
      </c>
      <c r="AB4" s="1457"/>
      <c r="AC4" s="1457"/>
      <c r="AD4" s="1457"/>
      <c r="AE4" s="1457"/>
      <c r="AF4" s="1457"/>
      <c r="AG4" s="1457"/>
      <c r="AH4" s="1457"/>
      <c r="AI4" s="1457" t="str">
        <f>IF('INGRESO DE DATOS'!AB294&lt;&gt;"",'INGRESO DE DATOS'!AB294,"")</f>
        <v/>
      </c>
      <c r="AJ4" s="1457"/>
      <c r="AK4" s="1457"/>
      <c r="AL4" s="1457"/>
      <c r="AM4" s="1457"/>
      <c r="AN4" s="1457"/>
      <c r="AO4" s="1457"/>
      <c r="AP4" s="1457"/>
      <c r="AY4" s="2329" t="s">
        <v>148</v>
      </c>
      <c r="AZ4" s="2330"/>
      <c r="BA4" s="2330"/>
      <c r="BB4" s="2330"/>
      <c r="BC4" s="2330"/>
      <c r="BD4" s="2330"/>
      <c r="BE4" s="2330"/>
      <c r="BF4" s="2330"/>
      <c r="BG4" s="2330"/>
      <c r="BH4" s="2330"/>
      <c r="BI4" s="2330"/>
      <c r="BJ4" s="2330"/>
      <c r="BK4" s="2330"/>
      <c r="BL4" s="2330"/>
      <c r="BM4" s="2330"/>
      <c r="BN4" s="2339"/>
      <c r="BO4" s="2329" t="s">
        <v>355</v>
      </c>
      <c r="BP4" s="2330"/>
      <c r="BQ4" s="2330"/>
      <c r="BR4" s="2330"/>
      <c r="BS4" s="2330"/>
      <c r="BT4" s="2330"/>
      <c r="BU4" s="2330"/>
      <c r="BV4" s="2331"/>
      <c r="BW4" s="2329" t="s">
        <v>355</v>
      </c>
      <c r="BX4" s="2330"/>
      <c r="BY4" s="2330"/>
      <c r="BZ4" s="2330"/>
      <c r="CA4" s="2330"/>
      <c r="CB4" s="2330"/>
      <c r="CC4" s="2330"/>
      <c r="CD4" s="2331"/>
    </row>
    <row r="5" spans="2:156" ht="3" customHeight="1" x14ac:dyDescent="0.2">
      <c r="B5" s="32"/>
      <c r="C5" s="33"/>
      <c r="D5" s="33"/>
      <c r="E5" s="33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N5" s="718"/>
      <c r="AO5" s="718"/>
      <c r="AP5" s="719"/>
      <c r="AY5" s="2336"/>
      <c r="AZ5" s="2337"/>
      <c r="BA5" s="2337"/>
      <c r="BB5" s="2337"/>
      <c r="BC5" s="2337"/>
      <c r="BD5" s="2337"/>
      <c r="BE5" s="2337"/>
      <c r="BF5" s="2337"/>
      <c r="BG5" s="2337"/>
      <c r="BH5" s="2337"/>
      <c r="BI5" s="2337"/>
      <c r="BJ5" s="2337"/>
      <c r="BK5" s="2337"/>
      <c r="BL5" s="2337"/>
      <c r="BM5" s="2337"/>
      <c r="BN5" s="2338"/>
      <c r="BO5" s="2336"/>
      <c r="BP5" s="2337"/>
      <c r="BQ5" s="2337"/>
      <c r="BR5" s="2337"/>
      <c r="BS5" s="2337"/>
      <c r="BT5" s="2337"/>
      <c r="BU5" s="2337"/>
      <c r="BV5" s="2340"/>
      <c r="BW5" s="2332"/>
      <c r="BX5" s="2333"/>
      <c r="BY5" s="2333"/>
      <c r="BZ5" s="2333"/>
      <c r="CA5" s="2333"/>
      <c r="CB5" s="2333"/>
      <c r="CC5" s="2333"/>
      <c r="CD5" s="2334"/>
    </row>
    <row r="6" spans="2:156" s="809" customFormat="1" ht="10.5" customHeight="1" x14ac:dyDescent="0.2">
      <c r="B6" s="808"/>
      <c r="N6" s="636" t="s">
        <v>147</v>
      </c>
      <c r="O6" s="810"/>
      <c r="P6" s="810"/>
      <c r="Q6" s="811"/>
      <c r="R6" s="811"/>
      <c r="S6" s="812"/>
      <c r="Y6" s="636" t="s">
        <v>63</v>
      </c>
      <c r="Z6" s="811"/>
      <c r="AA6" s="813" t="s">
        <v>324</v>
      </c>
      <c r="AB6" s="725"/>
      <c r="AC6" s="725"/>
      <c r="AP6" s="814"/>
      <c r="AY6" s="2329" t="s">
        <v>356</v>
      </c>
      <c r="AZ6" s="2330"/>
      <c r="BA6" s="2330"/>
      <c r="BB6" s="2330"/>
      <c r="BC6" s="2330"/>
      <c r="BD6" s="2330"/>
      <c r="BE6" s="2330"/>
      <c r="BF6" s="2339"/>
      <c r="BG6" s="2329" t="s">
        <v>357</v>
      </c>
      <c r="BH6" s="2330"/>
      <c r="BI6" s="2330"/>
      <c r="BJ6" s="2330"/>
      <c r="BK6" s="2330"/>
      <c r="BL6" s="2330"/>
      <c r="BM6" s="2330"/>
      <c r="BN6" s="2339"/>
      <c r="BO6" s="2329" t="s">
        <v>356</v>
      </c>
      <c r="BP6" s="2330"/>
      <c r="BQ6" s="2330"/>
      <c r="BR6" s="2330"/>
      <c r="BS6" s="2330"/>
      <c r="BT6" s="2330"/>
      <c r="BU6" s="2330"/>
      <c r="BV6" s="2339"/>
      <c r="BW6" s="1621" t="s">
        <v>356</v>
      </c>
      <c r="BX6" s="1621"/>
      <c r="BY6" s="1621"/>
      <c r="BZ6" s="1621"/>
      <c r="CA6" s="1621"/>
      <c r="CB6" s="1621"/>
      <c r="CC6" s="1621"/>
      <c r="CD6" s="1621"/>
      <c r="CE6" s="2249"/>
      <c r="CF6" s="2249"/>
      <c r="CG6" s="2249"/>
      <c r="CH6" s="2249"/>
      <c r="CI6" s="2249"/>
      <c r="CJ6" s="2249"/>
      <c r="CK6" s="2249"/>
      <c r="CL6" s="2249"/>
      <c r="CM6" s="1621" t="s">
        <v>358</v>
      </c>
      <c r="CN6" s="1621"/>
      <c r="CO6" s="1621"/>
      <c r="CP6" s="1621"/>
      <c r="CQ6" s="1621"/>
      <c r="CR6" s="1621"/>
      <c r="CS6" s="1621"/>
      <c r="CT6" s="1621"/>
      <c r="CU6" s="1621"/>
      <c r="CV6" s="1621"/>
      <c r="CW6" s="1621"/>
      <c r="CX6" s="1621"/>
      <c r="CY6" s="1621"/>
      <c r="CZ6" s="1621"/>
      <c r="DA6" s="1621"/>
      <c r="DB6" s="1621"/>
      <c r="DC6" s="815"/>
      <c r="DD6" s="815"/>
      <c r="DE6" s="815"/>
      <c r="DF6" s="815"/>
      <c r="DG6" s="815"/>
      <c r="DH6" s="815"/>
      <c r="DI6" s="815"/>
      <c r="DJ6" s="815"/>
      <c r="DK6" s="2323" t="s">
        <v>358</v>
      </c>
      <c r="DL6" s="2324"/>
      <c r="DM6" s="2324"/>
      <c r="DN6" s="2324"/>
      <c r="DO6" s="2324"/>
      <c r="DP6" s="2324"/>
      <c r="DQ6" s="2324"/>
      <c r="DR6" s="2325"/>
    </row>
    <row r="7" spans="2:156" ht="3" customHeight="1" x14ac:dyDescent="0.2">
      <c r="B7" s="641"/>
      <c r="C7" s="642"/>
      <c r="D7" s="642"/>
      <c r="E7" s="642"/>
      <c r="F7" s="734"/>
      <c r="G7" s="734"/>
      <c r="H7" s="734"/>
      <c r="I7" s="734"/>
      <c r="J7" s="734"/>
      <c r="K7" s="734"/>
      <c r="L7" s="734"/>
      <c r="M7" s="734"/>
      <c r="N7" s="734"/>
      <c r="O7" s="734"/>
      <c r="P7" s="734"/>
      <c r="Q7" s="734"/>
      <c r="R7" s="734"/>
      <c r="S7" s="734"/>
      <c r="T7" s="734"/>
      <c r="U7" s="734"/>
      <c r="V7" s="734"/>
      <c r="W7" s="734"/>
      <c r="X7" s="734"/>
      <c r="Y7" s="734"/>
      <c r="Z7" s="734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6"/>
      <c r="AL7" s="736"/>
      <c r="AM7" s="736"/>
      <c r="AN7" s="736"/>
      <c r="AO7" s="736"/>
      <c r="AP7" s="737"/>
      <c r="AY7" s="2336"/>
      <c r="AZ7" s="2337"/>
      <c r="BA7" s="2337"/>
      <c r="BB7" s="2337"/>
      <c r="BC7" s="2337"/>
      <c r="BD7" s="2337"/>
      <c r="BE7" s="2337"/>
      <c r="BF7" s="2338"/>
      <c r="BG7" s="2336"/>
      <c r="BH7" s="2337"/>
      <c r="BI7" s="2337"/>
      <c r="BJ7" s="2337"/>
      <c r="BK7" s="2337"/>
      <c r="BL7" s="2337"/>
      <c r="BM7" s="2337"/>
      <c r="BN7" s="2338"/>
      <c r="BO7" s="2336"/>
      <c r="BP7" s="2337"/>
      <c r="BQ7" s="2337"/>
      <c r="BR7" s="2337"/>
      <c r="BS7" s="2337"/>
      <c r="BT7" s="2337"/>
      <c r="BU7" s="2337"/>
      <c r="BV7" s="2338"/>
      <c r="BW7" s="1621"/>
      <c r="BX7" s="1621"/>
      <c r="BY7" s="1621"/>
      <c r="BZ7" s="1621"/>
      <c r="CA7" s="1621"/>
      <c r="CB7" s="1621"/>
      <c r="CC7" s="1621"/>
      <c r="CD7" s="1621"/>
      <c r="CE7" s="2249"/>
      <c r="CF7" s="2249"/>
      <c r="CG7" s="2249"/>
      <c r="CH7" s="2249"/>
      <c r="CI7" s="2249"/>
      <c r="CJ7" s="2249"/>
      <c r="CK7" s="2249"/>
      <c r="CL7" s="2249"/>
      <c r="CM7" s="1621"/>
      <c r="CN7" s="1621"/>
      <c r="CO7" s="1621"/>
      <c r="CP7" s="1621"/>
      <c r="CQ7" s="1621"/>
      <c r="CR7" s="1621"/>
      <c r="CS7" s="1621"/>
      <c r="CT7" s="1621"/>
      <c r="CU7" s="1621"/>
      <c r="CV7" s="1621"/>
      <c r="CW7" s="1621"/>
      <c r="CX7" s="1621"/>
      <c r="CY7" s="1621"/>
      <c r="CZ7" s="1621"/>
      <c r="DA7" s="1621"/>
      <c r="DB7" s="1621"/>
      <c r="DC7" s="815"/>
      <c r="DD7" s="815"/>
      <c r="DE7" s="815"/>
      <c r="DF7" s="815"/>
      <c r="DG7" s="815"/>
      <c r="DH7" s="815"/>
      <c r="DI7" s="815"/>
      <c r="DJ7" s="815"/>
      <c r="DK7" s="2326"/>
      <c r="DL7" s="2327"/>
      <c r="DM7" s="2327"/>
      <c r="DN7" s="2327"/>
      <c r="DO7" s="2327"/>
      <c r="DP7" s="2327"/>
      <c r="DQ7" s="2327"/>
      <c r="DR7" s="2328"/>
    </row>
    <row r="8" spans="2:156" s="646" customFormat="1" ht="11.25" customHeight="1" x14ac:dyDescent="0.15">
      <c r="B8" s="1622" t="s">
        <v>77</v>
      </c>
      <c r="C8" s="1623"/>
      <c r="D8" s="1623"/>
      <c r="E8" s="1623" t="s">
        <v>48</v>
      </c>
      <c r="F8" s="1623"/>
      <c r="G8" s="1623"/>
      <c r="H8" s="1623"/>
      <c r="I8" s="1623" t="s">
        <v>145</v>
      </c>
      <c r="J8" s="1623"/>
      <c r="K8" s="1623"/>
      <c r="L8" s="1623"/>
      <c r="M8" s="1623"/>
      <c r="N8" s="1623"/>
      <c r="O8" s="1623"/>
      <c r="P8" s="1623"/>
      <c r="Q8" s="1623"/>
      <c r="R8" s="1623" t="s">
        <v>148</v>
      </c>
      <c r="S8" s="1623"/>
      <c r="T8" s="1623"/>
      <c r="U8" s="1623"/>
      <c r="V8" s="1623"/>
      <c r="W8" s="1623"/>
      <c r="X8" s="1623"/>
      <c r="Y8" s="1623"/>
      <c r="Z8" s="1623" t="s">
        <v>149</v>
      </c>
      <c r="AA8" s="1623"/>
      <c r="AB8" s="1623"/>
      <c r="AC8" s="1623"/>
      <c r="AD8" s="1623"/>
      <c r="AE8" s="1623"/>
      <c r="AF8" s="1623"/>
      <c r="AG8" s="1623"/>
      <c r="AH8" s="1623"/>
      <c r="AI8" s="1623"/>
      <c r="AJ8" s="1623"/>
      <c r="AK8" s="1623"/>
      <c r="AL8" s="2342" t="s">
        <v>359</v>
      </c>
      <c r="AM8" s="1623" t="s">
        <v>150</v>
      </c>
      <c r="AN8" s="1623"/>
      <c r="AO8" s="1623"/>
      <c r="AP8" s="2344"/>
      <c r="AQ8" s="2249"/>
      <c r="AR8" s="2249"/>
      <c r="AS8" s="2249"/>
      <c r="AT8" s="2249"/>
      <c r="AU8" s="2249"/>
      <c r="AV8" s="2249"/>
      <c r="AW8" s="2249"/>
      <c r="AX8" s="2249"/>
      <c r="AY8" s="2315" t="s">
        <v>176</v>
      </c>
      <c r="AZ8" s="1623"/>
      <c r="BA8" s="1623"/>
      <c r="BB8" s="2316"/>
      <c r="BC8" s="2315" t="s">
        <v>360</v>
      </c>
      <c r="BD8" s="1623"/>
      <c r="BE8" s="1623"/>
      <c r="BF8" s="2316"/>
      <c r="BG8" s="2315" t="s">
        <v>176</v>
      </c>
      <c r="BH8" s="1623"/>
      <c r="BI8" s="1623"/>
      <c r="BJ8" s="2316"/>
      <c r="BK8" s="2315" t="s">
        <v>360</v>
      </c>
      <c r="BL8" s="1623"/>
      <c r="BM8" s="1623"/>
      <c r="BN8" s="2316"/>
      <c r="BO8" s="2329" t="s">
        <v>361</v>
      </c>
      <c r="BP8" s="2330"/>
      <c r="BQ8" s="2330"/>
      <c r="BR8" s="2330"/>
      <c r="BS8" s="2330"/>
      <c r="BT8" s="2330"/>
      <c r="BU8" s="2330"/>
      <c r="BV8" s="2331"/>
      <c r="BW8" s="2332" t="s">
        <v>361</v>
      </c>
      <c r="BX8" s="2333"/>
      <c r="BY8" s="2333"/>
      <c r="BZ8" s="2333"/>
      <c r="CA8" s="2333"/>
      <c r="CB8" s="2333"/>
      <c r="CC8" s="2333"/>
      <c r="CD8" s="2335"/>
      <c r="CE8" s="2249"/>
      <c r="CF8" s="2249"/>
      <c r="CG8" s="2249"/>
      <c r="CH8" s="2249"/>
      <c r="CI8" s="2249"/>
      <c r="CJ8" s="2249"/>
      <c r="CK8" s="2249"/>
      <c r="CL8" s="2249"/>
      <c r="CM8" s="1621" t="s">
        <v>356</v>
      </c>
      <c r="CN8" s="1621"/>
      <c r="CO8" s="1621"/>
      <c r="CP8" s="1621"/>
      <c r="CQ8" s="1621"/>
      <c r="CR8" s="1621"/>
      <c r="CS8" s="1621"/>
      <c r="CT8" s="1621"/>
      <c r="CU8" s="1621" t="s">
        <v>357</v>
      </c>
      <c r="CV8" s="1621"/>
      <c r="CW8" s="1621"/>
      <c r="CX8" s="1621"/>
      <c r="CY8" s="1621"/>
      <c r="CZ8" s="1621"/>
      <c r="DA8" s="1621"/>
      <c r="DB8" s="1621"/>
      <c r="DC8" s="2249"/>
      <c r="DD8" s="2249"/>
      <c r="DE8" s="2249"/>
      <c r="DF8" s="2249"/>
      <c r="DG8" s="2249"/>
      <c r="DH8" s="2249"/>
      <c r="DI8" s="2249"/>
      <c r="DJ8" s="2249"/>
      <c r="DK8" s="1621" t="s">
        <v>171</v>
      </c>
      <c r="DL8" s="1621"/>
      <c r="DM8" s="1621"/>
      <c r="DN8" s="1621"/>
      <c r="DO8" s="1621"/>
      <c r="DP8" s="1621"/>
      <c r="DQ8" s="1621"/>
      <c r="DR8" s="1621"/>
    </row>
    <row r="9" spans="2:156" s="646" customFormat="1" ht="24.75" customHeight="1" thickBot="1" x14ac:dyDescent="0.2">
      <c r="B9" s="1624"/>
      <c r="C9" s="1625"/>
      <c r="D9" s="1625"/>
      <c r="E9" s="1625"/>
      <c r="F9" s="1625"/>
      <c r="G9" s="1625"/>
      <c r="H9" s="1625"/>
      <c r="I9" s="2341" t="s">
        <v>151</v>
      </c>
      <c r="J9" s="2341"/>
      <c r="K9" s="2341"/>
      <c r="L9" s="2341" t="s">
        <v>152</v>
      </c>
      <c r="M9" s="2341"/>
      <c r="N9" s="2341" t="s">
        <v>362</v>
      </c>
      <c r="O9" s="2341"/>
      <c r="P9" s="2346" t="s">
        <v>363</v>
      </c>
      <c r="Q9" s="2341"/>
      <c r="R9" s="2341" t="s">
        <v>151</v>
      </c>
      <c r="S9" s="2341"/>
      <c r="T9" s="2341"/>
      <c r="U9" s="2341" t="s">
        <v>152</v>
      </c>
      <c r="V9" s="2341"/>
      <c r="W9" s="816" t="s">
        <v>364</v>
      </c>
      <c r="X9" s="2346" t="s">
        <v>365</v>
      </c>
      <c r="Y9" s="2341"/>
      <c r="Z9" s="2341" t="s">
        <v>152</v>
      </c>
      <c r="AA9" s="2341"/>
      <c r="AB9" s="816" t="s">
        <v>366</v>
      </c>
      <c r="AC9" s="816" t="s">
        <v>367</v>
      </c>
      <c r="AD9" s="2341" t="s">
        <v>368</v>
      </c>
      <c r="AE9" s="2341"/>
      <c r="AF9" s="2341"/>
      <c r="AG9" s="2341"/>
      <c r="AH9" s="2341" t="s">
        <v>369</v>
      </c>
      <c r="AI9" s="2341"/>
      <c r="AJ9" s="2341"/>
      <c r="AK9" s="2341"/>
      <c r="AL9" s="2343"/>
      <c r="AM9" s="1625"/>
      <c r="AN9" s="1625"/>
      <c r="AO9" s="1625"/>
      <c r="AP9" s="2345"/>
      <c r="AQ9" s="2249"/>
      <c r="AR9" s="2249"/>
      <c r="AS9" s="2249"/>
      <c r="AT9" s="2249"/>
      <c r="AU9" s="2249"/>
      <c r="AV9" s="2249"/>
      <c r="AW9" s="2249"/>
      <c r="AX9" s="2249"/>
      <c r="AY9" s="2320"/>
      <c r="AZ9" s="2321"/>
      <c r="BA9" s="2321"/>
      <c r="BB9" s="2322"/>
      <c r="BC9" s="2317"/>
      <c r="BD9" s="1625"/>
      <c r="BE9" s="1625"/>
      <c r="BF9" s="2318"/>
      <c r="BG9" s="2317"/>
      <c r="BH9" s="1625"/>
      <c r="BI9" s="1625"/>
      <c r="BJ9" s="2318"/>
      <c r="BK9" s="2317"/>
      <c r="BL9" s="1625"/>
      <c r="BM9" s="1625"/>
      <c r="BN9" s="2318"/>
      <c r="BO9" s="2332"/>
      <c r="BP9" s="2333"/>
      <c r="BQ9" s="2333"/>
      <c r="BR9" s="2333"/>
      <c r="BS9" s="2333"/>
      <c r="BT9" s="2333"/>
      <c r="BU9" s="2333"/>
      <c r="BV9" s="2334"/>
      <c r="BW9" s="2336"/>
      <c r="BX9" s="2337"/>
      <c r="BY9" s="2337"/>
      <c r="BZ9" s="2337"/>
      <c r="CA9" s="2337"/>
      <c r="CB9" s="2337"/>
      <c r="CC9" s="2337"/>
      <c r="CD9" s="2338"/>
      <c r="CE9" s="2249"/>
      <c r="CF9" s="2249"/>
      <c r="CG9" s="2249"/>
      <c r="CH9" s="2249"/>
      <c r="CI9" s="2249"/>
      <c r="CJ9" s="2249"/>
      <c r="CK9" s="2249"/>
      <c r="CL9" s="2249"/>
      <c r="CM9" s="1621"/>
      <c r="CN9" s="1621"/>
      <c r="CO9" s="1621"/>
      <c r="CP9" s="1621"/>
      <c r="CQ9" s="1621"/>
      <c r="CR9" s="1621"/>
      <c r="CS9" s="1621"/>
      <c r="CT9" s="1621"/>
      <c r="CU9" s="1621"/>
      <c r="CV9" s="1621"/>
      <c r="CW9" s="1621"/>
      <c r="CX9" s="1621"/>
      <c r="CY9" s="1621"/>
      <c r="CZ9" s="1621"/>
      <c r="DA9" s="1621"/>
      <c r="DB9" s="1621"/>
      <c r="DC9" s="2249"/>
      <c r="DD9" s="2249"/>
      <c r="DE9" s="2249"/>
      <c r="DF9" s="2249"/>
      <c r="DG9" s="2249"/>
      <c r="DH9" s="2249"/>
      <c r="DI9" s="2249"/>
      <c r="DJ9" s="2249"/>
      <c r="DK9" s="1621"/>
      <c r="DL9" s="1621"/>
      <c r="DM9" s="1621"/>
      <c r="DN9" s="1621"/>
      <c r="DO9" s="1621"/>
      <c r="DP9" s="1621"/>
      <c r="DQ9" s="1621"/>
      <c r="DR9" s="1621"/>
      <c r="DU9" s="817"/>
      <c r="DV9" s="817"/>
      <c r="DW9" s="817"/>
      <c r="DX9" s="817"/>
      <c r="DY9" s="817"/>
      <c r="DZ9" s="817"/>
      <c r="EA9" s="817"/>
      <c r="EB9" s="817"/>
      <c r="EC9" s="817"/>
      <c r="ED9" s="817"/>
      <c r="EE9" s="817"/>
      <c r="EF9" s="817"/>
      <c r="EG9" s="817"/>
      <c r="EH9" s="817"/>
      <c r="EI9" s="817"/>
      <c r="EJ9" s="817"/>
      <c r="EK9" s="817"/>
      <c r="EL9" s="817"/>
      <c r="EM9" s="817"/>
      <c r="EN9" s="817"/>
      <c r="EO9" s="817"/>
      <c r="EP9" s="817"/>
      <c r="EQ9" s="817"/>
      <c r="ER9" s="817"/>
      <c r="ES9" s="817"/>
      <c r="ET9" s="817"/>
      <c r="EU9" s="817"/>
      <c r="EV9" s="817"/>
      <c r="EW9" s="817"/>
      <c r="EX9" s="817"/>
      <c r="EY9" s="817"/>
      <c r="EZ9" s="817"/>
    </row>
    <row r="10" spans="2:156" ht="12" customHeight="1" thickTop="1" thickBot="1" x14ac:dyDescent="0.25">
      <c r="B10" s="1632">
        <v>1</v>
      </c>
      <c r="C10" s="1633"/>
      <c r="D10" s="1633"/>
      <c r="E10" s="1473" t="e">
        <f>IF('INGRESO DE DATOS'!Y299&lt;&gt;"",'INGRESO DE DATOS'!Y299,"")</f>
        <v>#REF!</v>
      </c>
      <c r="F10" s="1473"/>
      <c r="G10" s="1473"/>
      <c r="H10" s="1473"/>
      <c r="I10" s="1637" t="str">
        <f>IF('INGRESO DE DATOS'!Z299&lt;&gt;"",'INGRESO DE DATOS'!Z299,"")</f>
        <v/>
      </c>
      <c r="J10" s="1637"/>
      <c r="K10" s="1637"/>
      <c r="L10" s="2308" t="str">
        <f>IF('INGRESO DE DATOS'!AB299&lt;&gt;"",'INGRESO DE DATOS'!AB299,"")</f>
        <v/>
      </c>
      <c r="M10" s="2308"/>
      <c r="N10" s="2347" t="str">
        <f>IF('INGRESO DE DATOS'!AC299&lt;&gt;"",'INGRESO DE DATOS'!AC299,"")</f>
        <v/>
      </c>
      <c r="O10" s="2347"/>
      <c r="P10" s="2307" t="str">
        <f>IF('FORMATO SULFATOS'!S14&lt;&gt;"",'FORMATO SULFATOS'!S14,"")</f>
        <v/>
      </c>
      <c r="Q10" s="2348"/>
      <c r="R10" s="1637" t="str">
        <f>IF('INGRESO DE DATOS'!AD299&lt;&gt;"",'INGRESO DE DATOS'!AD299,"")</f>
        <v/>
      </c>
      <c r="S10" s="1637"/>
      <c r="T10" s="1637"/>
      <c r="U10" s="2308" t="str">
        <f>IF('INGRESO DE DATOS'!AE299&lt;&gt;"",'INGRESO DE DATOS'!AE299,"")</f>
        <v/>
      </c>
      <c r="V10" s="2308"/>
      <c r="W10" s="819" t="str">
        <f>IF('INGRESO DE DATOS'!AF299&lt;&gt;"",'INGRESO DE DATOS'!AF299,"")</f>
        <v/>
      </c>
      <c r="X10" s="2307" t="str">
        <f>IF($AY$35&lt;&gt;"",BO10,IF($BC$35&lt;&gt;"",BW10,""))</f>
        <v/>
      </c>
      <c r="Y10" s="2307"/>
      <c r="Z10" s="2308" t="str">
        <f>IF('INGRESO DE DATOS'!AG299&lt;&gt;"",'INGRESO DE DATOS'!AG299,"")</f>
        <v/>
      </c>
      <c r="AA10" s="2308"/>
      <c r="AB10" s="819" t="str">
        <f>IF('INGRESO DE DATOS'!AH299&lt;&gt;"",'INGRESO DE DATOS'!AH299,"")</f>
        <v/>
      </c>
      <c r="AC10" s="819" t="str">
        <f>IF('INGRESO DE DATOS'!AI299&lt;&gt;"",'INGRESO DE DATOS'!AI299,"")</f>
        <v/>
      </c>
      <c r="AD10" s="2307" t="str">
        <f>IF(Z10&lt;&gt;"",((AB10*2*'INGRESO DE DATOS'!$AF$345*1000)/Z10),"")</f>
        <v/>
      </c>
      <c r="AE10" s="2307"/>
      <c r="AF10" s="2307"/>
      <c r="AG10" s="2307"/>
      <c r="AH10" s="2307" t="str">
        <f>IF(Z10&lt;&gt;"",((((AC10-(AB10*2)-$Y$37)*VLOOKUP(DK10,$DU$10:$EL$26,10,FALSE))*'INGRESO DE DATOS'!$AF$345*1000)/Z10),"")</f>
        <v/>
      </c>
      <c r="AI10" s="2307"/>
      <c r="AJ10" s="2307"/>
      <c r="AK10" s="2307"/>
      <c r="AL10" s="819" t="str">
        <f>IF(CONDUCTIVIDAD!AB11&lt;&gt;"",CONDUCTIVIDAD!AB11,"")</f>
        <v/>
      </c>
      <c r="AM10" s="2307" t="str">
        <f>IF(AND(P10&lt;&gt;"",X10&lt;&gt;"",AD10&lt;&gt;"",AH10&lt;&gt;""),(P10+X10+AD10+AH10),"")</f>
        <v/>
      </c>
      <c r="AN10" s="2307"/>
      <c r="AO10" s="2307"/>
      <c r="AP10" s="2309"/>
      <c r="AY10" s="2304" t="str">
        <f>IF($AY$35&lt;&gt;"",IF('INGRESO DE DATOS'!AE299&lt;&gt;"",'INGRESO DE DATOS'!AE299,""),"")</f>
        <v/>
      </c>
      <c r="AZ10" s="2304"/>
      <c r="BA10" s="2304"/>
      <c r="BB10" s="2304"/>
      <c r="BC10" s="2304" t="str">
        <f>IF($AY$35&lt;&gt;"",IF('INGRESO DE DATOS'!AF299&lt;&gt;"",'INGRESO DE DATOS'!AF299,""),"")</f>
        <v/>
      </c>
      <c r="BD10" s="2304"/>
      <c r="BE10" s="2304"/>
      <c r="BF10" s="2304"/>
      <c r="BG10" s="2305" t="str">
        <f>IF($BC$35&lt;&gt;"",IF('INGRESO DE DATOS'!AE299&lt;&gt;"",'INGRESO DE DATOS'!AE299,""),"")</f>
        <v/>
      </c>
      <c r="BH10" s="2305"/>
      <c r="BI10" s="2305"/>
      <c r="BJ10" s="2305"/>
      <c r="BK10" s="2304" t="str">
        <f>IF($BC$35&lt;&gt;"",IF('INGRESO DE DATOS'!AF299&lt;&gt;"",'INGRESO DE DATOS'!AF299,""),"")</f>
        <v/>
      </c>
      <c r="BL10" s="2304"/>
      <c r="BM10" s="2304"/>
      <c r="BN10" s="2304"/>
      <c r="BO10" s="2304" t="str">
        <f>IF(AY10&lt;&gt;"",((((BC10*VLOOKUP(CM10,$DU$10:$EL$26,10,FALSE))-$BO$42)*$AY$35*1000)/AY10),"")</f>
        <v/>
      </c>
      <c r="BP10" s="2304"/>
      <c r="BQ10" s="2304"/>
      <c r="BR10" s="2304"/>
      <c r="BS10" s="2304"/>
      <c r="BT10" s="2304"/>
      <c r="BU10" s="2304"/>
      <c r="BV10" s="2304"/>
      <c r="BW10" s="2306" t="str">
        <f>IF(BG10&lt;&gt;"",((((BK10*VLOOKUP(CU10,$DU$10:$EL$26,10,FALSE))-$BW$42)*$BC$35*1000)/BG10),"")</f>
        <v/>
      </c>
      <c r="BX10" s="2306"/>
      <c r="BY10" s="2306"/>
      <c r="BZ10" s="2306"/>
      <c r="CA10" s="2306"/>
      <c r="CB10" s="2306"/>
      <c r="CC10" s="2306"/>
      <c r="CD10" s="2306"/>
      <c r="CM10" s="2304" t="str">
        <f>IF($AY$35&lt;&gt;"",IF('INGRESO DE DATOS'!AM301&lt;&gt;"",'INGRESO DE DATOS'!AM301,""),"")</f>
        <v/>
      </c>
      <c r="CN10" s="2304"/>
      <c r="CO10" s="2304"/>
      <c r="CP10" s="2304"/>
      <c r="CQ10" s="2304"/>
      <c r="CR10" s="2304"/>
      <c r="CS10" s="2304"/>
      <c r="CT10" s="2304"/>
      <c r="CU10" s="2304" t="str">
        <f>IF($BC$35&lt;&gt;"",IF('INGRESO DE DATOS'!AM301&lt;&gt;"",'INGRESO DE DATOS'!AM301,""),"")</f>
        <v/>
      </c>
      <c r="CV10" s="2304"/>
      <c r="CW10" s="2304"/>
      <c r="CX10" s="2304"/>
      <c r="CY10" s="2304"/>
      <c r="CZ10" s="2304"/>
      <c r="DA10" s="2304"/>
      <c r="DB10" s="2304"/>
      <c r="DC10" s="2319"/>
      <c r="DD10" s="2319"/>
      <c r="DE10" s="2319"/>
      <c r="DF10" s="2319"/>
      <c r="DG10" s="2319"/>
      <c r="DH10" s="2319"/>
      <c r="DI10" s="2319"/>
      <c r="DJ10" s="2319"/>
      <c r="DK10" s="2304" t="str">
        <f>IF('INGRESO DE DATOS'!AO301&lt;&gt;"",'INGRESO DE DATOS'!AO301,"")</f>
        <v/>
      </c>
      <c r="DL10" s="2304"/>
      <c r="DM10" s="2304"/>
      <c r="DN10" s="2304"/>
      <c r="DO10" s="2304"/>
      <c r="DP10" s="2304"/>
      <c r="DQ10" s="2304"/>
      <c r="DR10" s="2304"/>
      <c r="DU10" s="2314" t="s">
        <v>307</v>
      </c>
      <c r="DV10" s="2314"/>
      <c r="DW10" s="2314"/>
      <c r="DX10" s="2314"/>
      <c r="DY10" s="2314"/>
      <c r="DZ10" s="2314"/>
      <c r="EA10" s="2314"/>
      <c r="EB10" s="2314"/>
      <c r="EC10" s="2314"/>
      <c r="ED10" s="2311">
        <v>2500</v>
      </c>
      <c r="EE10" s="2311"/>
      <c r="EF10" s="2311"/>
      <c r="EG10" s="2311"/>
      <c r="EH10" s="2311"/>
      <c r="EI10" s="2311"/>
      <c r="EJ10" s="2311"/>
      <c r="EK10" s="2311"/>
      <c r="EL10" s="2311"/>
      <c r="EM10" s="817"/>
      <c r="EN10" s="817"/>
      <c r="EO10" s="817"/>
      <c r="EP10" s="817"/>
      <c r="EQ10" s="817"/>
      <c r="ER10" s="817"/>
      <c r="ES10" s="817"/>
      <c r="ET10" s="817"/>
      <c r="EU10" s="817"/>
      <c r="EV10" s="817"/>
      <c r="EW10" s="817"/>
      <c r="EX10" s="817"/>
      <c r="EY10" s="817"/>
      <c r="EZ10" s="817"/>
    </row>
    <row r="11" spans="2:156" ht="12" customHeight="1" thickTop="1" thickBot="1" x14ac:dyDescent="0.25">
      <c r="B11" s="1478">
        <v>2</v>
      </c>
      <c r="C11" s="1479"/>
      <c r="D11" s="1479"/>
      <c r="E11" s="1480" t="str">
        <f>IF('INGRESO DE DATOS'!Y300&lt;&gt;"",'INGRESO DE DATOS'!Y300,"")</f>
        <v/>
      </c>
      <c r="F11" s="1480"/>
      <c r="G11" s="1480"/>
      <c r="H11" s="1480"/>
      <c r="I11" s="1637" t="str">
        <f>IF('INGRESO DE DATOS'!Z300&lt;&gt;"",'INGRESO DE DATOS'!Z300,"")</f>
        <v/>
      </c>
      <c r="J11" s="1637"/>
      <c r="K11" s="1637"/>
      <c r="L11" s="2308" t="str">
        <f>IF('INGRESO DE DATOS'!AB300&lt;&gt;"",'INGRESO DE DATOS'!AB300,"")</f>
        <v/>
      </c>
      <c r="M11" s="2308"/>
      <c r="N11" s="2347" t="str">
        <f>IF('INGRESO DE DATOS'!AC300&lt;&gt;"",'INGRESO DE DATOS'!AC300,"")</f>
        <v/>
      </c>
      <c r="O11" s="2347"/>
      <c r="P11" s="2307" t="str">
        <f>IF('FORMATO SULFATOS'!S15&lt;&gt;"",'FORMATO SULFATOS'!S15,"")</f>
        <v/>
      </c>
      <c r="Q11" s="2348"/>
      <c r="R11" s="1637" t="str">
        <f>IF('INGRESO DE DATOS'!AD300&lt;&gt;"",'INGRESO DE DATOS'!AD300,"")</f>
        <v/>
      </c>
      <c r="S11" s="1637"/>
      <c r="T11" s="1637"/>
      <c r="U11" s="2308" t="str">
        <f>IF('INGRESO DE DATOS'!AE300&lt;&gt;"",'INGRESO DE DATOS'!AE300,"")</f>
        <v/>
      </c>
      <c r="V11" s="2308"/>
      <c r="W11" s="819" t="str">
        <f>IF('INGRESO DE DATOS'!AF300&lt;&gt;"",'INGRESO DE DATOS'!AF300,"")</f>
        <v/>
      </c>
      <c r="X11" s="2307" t="str">
        <f t="shared" ref="X11:X31" si="0">IF($AY$35&lt;&gt;"",BO11,IF($BC$35&lt;&gt;"",BW11,""))</f>
        <v/>
      </c>
      <c r="Y11" s="2307"/>
      <c r="Z11" s="2308" t="str">
        <f>IF('INGRESO DE DATOS'!AG300&lt;&gt;"",'INGRESO DE DATOS'!AG300,"")</f>
        <v/>
      </c>
      <c r="AA11" s="2308"/>
      <c r="AB11" s="819" t="str">
        <f>IF('INGRESO DE DATOS'!AH300&lt;&gt;"",'INGRESO DE DATOS'!AH300,"")</f>
        <v/>
      </c>
      <c r="AC11" s="819" t="str">
        <f>IF('INGRESO DE DATOS'!AI300&lt;&gt;"",'INGRESO DE DATOS'!AI300,"")</f>
        <v/>
      </c>
      <c r="AD11" s="2307" t="str">
        <f>IF(Z11&lt;&gt;"",((AB11*2*'INGRESO DE DATOS'!$AF$345*1000)/Z11),"")</f>
        <v/>
      </c>
      <c r="AE11" s="2307"/>
      <c r="AF11" s="2307"/>
      <c r="AG11" s="2307"/>
      <c r="AH11" s="2307" t="str">
        <f>IF(Z11&lt;&gt;"",((((AC11-(AB11*2)-$Y$37)*VLOOKUP(DK11,$DU$10:$EL$26,10,FALSE))*'INGRESO DE DATOS'!$AF$345*1000)/Z11),"")</f>
        <v/>
      </c>
      <c r="AI11" s="2307"/>
      <c r="AJ11" s="2307"/>
      <c r="AK11" s="2307"/>
      <c r="AL11" s="819" t="str">
        <f>IF(CONDUCTIVIDAD!AB12&lt;&gt;"",CONDUCTIVIDAD!AB12,"")</f>
        <v/>
      </c>
      <c r="AM11" s="2307" t="str">
        <f t="shared" ref="AM11:AM31" si="1">IF(AND(P11&lt;&gt;"",X11&lt;&gt;"",AD11&lt;&gt;"",AH11&lt;&gt;""),(P11+X11+AD11+AH11),"")</f>
        <v/>
      </c>
      <c r="AN11" s="2307"/>
      <c r="AO11" s="2307"/>
      <c r="AP11" s="2309"/>
      <c r="AY11" s="2304" t="str">
        <f>IF($AY$35&lt;&gt;"",IF('INGRESO DE DATOS'!AE300&lt;&gt;"",'INGRESO DE DATOS'!AE300,""),"")</f>
        <v/>
      </c>
      <c r="AZ11" s="2304"/>
      <c r="BA11" s="2304"/>
      <c r="BB11" s="2304"/>
      <c r="BC11" s="2304" t="str">
        <f>IF($AY$35&lt;&gt;"",IF('INGRESO DE DATOS'!AF300&lt;&gt;"",'INGRESO DE DATOS'!AF300,""),"")</f>
        <v/>
      </c>
      <c r="BD11" s="2304"/>
      <c r="BE11" s="2304"/>
      <c r="BF11" s="2304"/>
      <c r="BG11" s="2305" t="str">
        <f>IF($BC$35&lt;&gt;"",IF('INGRESO DE DATOS'!AE300&lt;&gt;"",'INGRESO DE DATOS'!AE300,""),"")</f>
        <v/>
      </c>
      <c r="BH11" s="2305"/>
      <c r="BI11" s="2305"/>
      <c r="BJ11" s="2305"/>
      <c r="BK11" s="2304" t="str">
        <f>IF($BC$35&lt;&gt;"",IF('INGRESO DE DATOS'!AF300&lt;&gt;"",'INGRESO DE DATOS'!AF300,""),"")</f>
        <v/>
      </c>
      <c r="BL11" s="2304"/>
      <c r="BM11" s="2304"/>
      <c r="BN11" s="2304"/>
      <c r="BO11" s="2304" t="str">
        <f t="shared" ref="BO11:BO31" si="2">IF(AY11&lt;&gt;"",((((BC11*VLOOKUP(CM11,$DU$10:$EL$26,10,FALSE))-$BO$42)*$AY$35*1000)/AY11),"")</f>
        <v/>
      </c>
      <c r="BP11" s="2304"/>
      <c r="BQ11" s="2304"/>
      <c r="BR11" s="2304"/>
      <c r="BS11" s="2304"/>
      <c r="BT11" s="2304"/>
      <c r="BU11" s="2304"/>
      <c r="BV11" s="2304"/>
      <c r="BW11" s="2306" t="str">
        <f t="shared" ref="BW11:BW31" si="3">IF(BG11&lt;&gt;"",((((BK11*VLOOKUP(CU11,$DU$10:$EL$26,10,FALSE))-$BW$42)*$BC$35*1000)/BG11),"")</f>
        <v/>
      </c>
      <c r="BX11" s="2306"/>
      <c r="BY11" s="2306"/>
      <c r="BZ11" s="2306"/>
      <c r="CA11" s="2306"/>
      <c r="CB11" s="2306"/>
      <c r="CC11" s="2306"/>
      <c r="CD11" s="2306"/>
      <c r="CM11" s="2304" t="str">
        <f>IF($AY$35&lt;&gt;"",IF('INGRESO DE DATOS'!AM302&lt;&gt;"",'INGRESO DE DATOS'!AM302,""),"")</f>
        <v/>
      </c>
      <c r="CN11" s="2304"/>
      <c r="CO11" s="2304"/>
      <c r="CP11" s="2304"/>
      <c r="CQ11" s="2304"/>
      <c r="CR11" s="2304"/>
      <c r="CS11" s="2304"/>
      <c r="CT11" s="2304"/>
      <c r="CU11" s="2304" t="str">
        <f>IF($BC$35&lt;&gt;"",IF('INGRESO DE DATOS'!AM302&lt;&gt;"",'INGRESO DE DATOS'!AM302,""),"")</f>
        <v/>
      </c>
      <c r="CV11" s="2304"/>
      <c r="CW11" s="2304"/>
      <c r="CX11" s="2304"/>
      <c r="CY11" s="2304"/>
      <c r="CZ11" s="2304"/>
      <c r="DA11" s="2304"/>
      <c r="DB11" s="2304"/>
      <c r="DK11" s="2304" t="str">
        <f>IF('INGRESO DE DATOS'!AO302&lt;&gt;"",'INGRESO DE DATOS'!AO302,"")</f>
        <v/>
      </c>
      <c r="DL11" s="2304"/>
      <c r="DM11" s="2304"/>
      <c r="DN11" s="2304"/>
      <c r="DO11" s="2304"/>
      <c r="DP11" s="2304"/>
      <c r="DQ11" s="2304"/>
      <c r="DR11" s="2304"/>
      <c r="DU11" s="2314" t="s">
        <v>308</v>
      </c>
      <c r="DV11" s="2314"/>
      <c r="DW11" s="2314"/>
      <c r="DX11" s="2314"/>
      <c r="DY11" s="2314"/>
      <c r="DZ11" s="2314"/>
      <c r="EA11" s="2314"/>
      <c r="EB11" s="2314"/>
      <c r="EC11" s="2314"/>
      <c r="ED11" s="2311">
        <v>2000</v>
      </c>
      <c r="EE11" s="2311"/>
      <c r="EF11" s="2311"/>
      <c r="EG11" s="2311"/>
      <c r="EH11" s="2311"/>
      <c r="EI11" s="2311"/>
      <c r="EJ11" s="2311"/>
      <c r="EK11" s="2311"/>
      <c r="EL11" s="2311"/>
      <c r="EM11" s="817"/>
      <c r="EN11" s="817"/>
      <c r="EO11" s="817"/>
      <c r="EP11" s="817"/>
      <c r="EQ11" s="817"/>
      <c r="ER11" s="817"/>
      <c r="ES11" s="817"/>
      <c r="ET11" s="817"/>
      <c r="EU11" s="817"/>
      <c r="EV11" s="817"/>
      <c r="EW11" s="817"/>
      <c r="EX11" s="817"/>
      <c r="EY11" s="817"/>
      <c r="EZ11" s="817"/>
    </row>
    <row r="12" spans="2:156" ht="12" customHeight="1" thickTop="1" thickBot="1" x14ac:dyDescent="0.25">
      <c r="B12" s="1478">
        <v>3</v>
      </c>
      <c r="C12" s="1479"/>
      <c r="D12" s="1479"/>
      <c r="E12" s="1480" t="str">
        <f>IF('INGRESO DE DATOS'!Y301&lt;&gt;"",'INGRESO DE DATOS'!Y301,"")</f>
        <v/>
      </c>
      <c r="F12" s="1480"/>
      <c r="G12" s="1480"/>
      <c r="H12" s="1480"/>
      <c r="I12" s="1637" t="str">
        <f>IF('INGRESO DE DATOS'!Z301&lt;&gt;"",'INGRESO DE DATOS'!Z301,"")</f>
        <v/>
      </c>
      <c r="J12" s="1637"/>
      <c r="K12" s="1637"/>
      <c r="L12" s="2308" t="str">
        <f>IF('INGRESO DE DATOS'!AB301&lt;&gt;"",'INGRESO DE DATOS'!AB301,"")</f>
        <v/>
      </c>
      <c r="M12" s="2308"/>
      <c r="N12" s="2347" t="str">
        <f>IF('INGRESO DE DATOS'!AC301&lt;&gt;"",'INGRESO DE DATOS'!AC301,"")</f>
        <v/>
      </c>
      <c r="O12" s="2347"/>
      <c r="P12" s="2349" t="str">
        <f>IF('FORMATO SULFATOS'!S16&lt;&gt;"",'FORMATO SULFATOS'!S16,"")</f>
        <v/>
      </c>
      <c r="Q12" s="2348"/>
      <c r="R12" s="1637" t="str">
        <f>IF('INGRESO DE DATOS'!AD301&lt;&gt;"",'INGRESO DE DATOS'!AD301,"")</f>
        <v/>
      </c>
      <c r="S12" s="1637"/>
      <c r="T12" s="1637"/>
      <c r="U12" s="2308" t="str">
        <f>IF('INGRESO DE DATOS'!AE301&lt;&gt;"",'INGRESO DE DATOS'!AE301,"")</f>
        <v/>
      </c>
      <c r="V12" s="2308"/>
      <c r="W12" s="818" t="str">
        <f>IF('INGRESO DE DATOS'!AF301&lt;&gt;"",'INGRESO DE DATOS'!AF301,"")</f>
        <v/>
      </c>
      <c r="X12" s="2307" t="str">
        <f t="shared" si="0"/>
        <v/>
      </c>
      <c r="Y12" s="2307"/>
      <c r="Z12" s="2308" t="str">
        <f>IF('INGRESO DE DATOS'!AG301&lt;&gt;"",'INGRESO DE DATOS'!AG301,"")</f>
        <v/>
      </c>
      <c r="AA12" s="2308"/>
      <c r="AB12" s="819" t="str">
        <f>IF('INGRESO DE DATOS'!AH301&lt;&gt;"",'INGRESO DE DATOS'!AH301,"")</f>
        <v/>
      </c>
      <c r="AC12" s="819" t="str">
        <f>IF('INGRESO DE DATOS'!AI301&lt;&gt;"",'INGRESO DE DATOS'!AI301,"")</f>
        <v/>
      </c>
      <c r="AD12" s="2307" t="str">
        <f>IF(Z12&lt;&gt;"",((AB12*2*'INGRESO DE DATOS'!$AF$345*1000)/Z12),"")</f>
        <v/>
      </c>
      <c r="AE12" s="2307"/>
      <c r="AF12" s="2307"/>
      <c r="AG12" s="2307"/>
      <c r="AH12" s="2307" t="str">
        <f>IF(Z12&lt;&gt;"",((((AC12-(AB12*2)-$Y$37)*VLOOKUP(DK12,$DU$10:$EL$26,10,FALSE))*'INGRESO DE DATOS'!$AF$345*1000)/Z12),"")</f>
        <v/>
      </c>
      <c r="AI12" s="2307"/>
      <c r="AJ12" s="2307"/>
      <c r="AK12" s="2307"/>
      <c r="AL12" s="819" t="str">
        <f>IF(CONDUCTIVIDAD!AB13&lt;&gt;"",CONDUCTIVIDAD!AB13,"")</f>
        <v/>
      </c>
      <c r="AM12" s="2307" t="str">
        <f t="shared" si="1"/>
        <v/>
      </c>
      <c r="AN12" s="2307"/>
      <c r="AO12" s="2307"/>
      <c r="AP12" s="2309"/>
      <c r="AY12" s="2304" t="str">
        <f>IF($AY$35&lt;&gt;"",IF('INGRESO DE DATOS'!AE301&lt;&gt;"",'INGRESO DE DATOS'!AE301,""),"")</f>
        <v/>
      </c>
      <c r="AZ12" s="2304"/>
      <c r="BA12" s="2304"/>
      <c r="BB12" s="2304"/>
      <c r="BC12" s="2304" t="str">
        <f>IF($AY$35&lt;&gt;"",IF('INGRESO DE DATOS'!AF301&lt;&gt;"",'INGRESO DE DATOS'!AF301,""),"")</f>
        <v/>
      </c>
      <c r="BD12" s="2304"/>
      <c r="BE12" s="2304"/>
      <c r="BF12" s="2304"/>
      <c r="BG12" s="2305" t="str">
        <f>IF($BC$35&lt;&gt;"",IF('INGRESO DE DATOS'!AE301&lt;&gt;"",'INGRESO DE DATOS'!AE301,""),"")</f>
        <v/>
      </c>
      <c r="BH12" s="2305"/>
      <c r="BI12" s="2305"/>
      <c r="BJ12" s="2305"/>
      <c r="BK12" s="2304" t="str">
        <f>IF($BC$35&lt;&gt;"",IF('INGRESO DE DATOS'!AF301&lt;&gt;"",'INGRESO DE DATOS'!AF301,""),"")</f>
        <v/>
      </c>
      <c r="BL12" s="2304"/>
      <c r="BM12" s="2304"/>
      <c r="BN12" s="2304"/>
      <c r="BO12" s="2304" t="str">
        <f t="shared" si="2"/>
        <v/>
      </c>
      <c r="BP12" s="2304"/>
      <c r="BQ12" s="2304"/>
      <c r="BR12" s="2304"/>
      <c r="BS12" s="2304"/>
      <c r="BT12" s="2304"/>
      <c r="BU12" s="2304"/>
      <c r="BV12" s="2304"/>
      <c r="BW12" s="2306" t="str">
        <f>IF(BG12&lt;&gt;"",((((BK12*VLOOKUP(CU12,$DU$10:$EL$26,10,FALSE))-$BW$42)*$BC$35*1000)/BG12),"")</f>
        <v/>
      </c>
      <c r="BX12" s="2306"/>
      <c r="BY12" s="2306"/>
      <c r="BZ12" s="2306"/>
      <c r="CA12" s="2306"/>
      <c r="CB12" s="2306"/>
      <c r="CC12" s="2306"/>
      <c r="CD12" s="2306"/>
      <c r="CM12" s="2304" t="str">
        <f>IF($AY$35&lt;&gt;"",IF('INGRESO DE DATOS'!AM303&lt;&gt;"",'INGRESO DE DATOS'!AM303,""),"")</f>
        <v/>
      </c>
      <c r="CN12" s="2304"/>
      <c r="CO12" s="2304"/>
      <c r="CP12" s="2304"/>
      <c r="CQ12" s="2304"/>
      <c r="CR12" s="2304"/>
      <c r="CS12" s="2304"/>
      <c r="CT12" s="2304"/>
      <c r="CU12" s="2304" t="str">
        <f>IF($BC$35&lt;&gt;"",IF('INGRESO DE DATOS'!AM303&lt;&gt;"",'INGRESO DE DATOS'!AM303,""),"")</f>
        <v/>
      </c>
      <c r="CV12" s="2304"/>
      <c r="CW12" s="2304"/>
      <c r="CX12" s="2304"/>
      <c r="CY12" s="2304"/>
      <c r="CZ12" s="2304"/>
      <c r="DA12" s="2304"/>
      <c r="DB12" s="2304"/>
      <c r="DK12" s="2304" t="str">
        <f>IF('INGRESO DE DATOS'!AO303&lt;&gt;"",'INGRESO DE DATOS'!AO303,"")</f>
        <v/>
      </c>
      <c r="DL12" s="2304"/>
      <c r="DM12" s="2304"/>
      <c r="DN12" s="2304"/>
      <c r="DO12" s="2304"/>
      <c r="DP12" s="2304"/>
      <c r="DQ12" s="2304"/>
      <c r="DR12" s="2304"/>
      <c r="DU12" s="2314" t="s">
        <v>309</v>
      </c>
      <c r="DV12" s="2314"/>
      <c r="DW12" s="2314"/>
      <c r="DX12" s="2314"/>
      <c r="DY12" s="2314"/>
      <c r="DZ12" s="2314"/>
      <c r="EA12" s="2314"/>
      <c r="EB12" s="2314"/>
      <c r="EC12" s="2314"/>
      <c r="ED12" s="2311">
        <v>1500</v>
      </c>
      <c r="EE12" s="2311"/>
      <c r="EF12" s="2311"/>
      <c r="EG12" s="2311"/>
      <c r="EH12" s="2311"/>
      <c r="EI12" s="2311"/>
      <c r="EJ12" s="2311"/>
      <c r="EK12" s="2311"/>
      <c r="EL12" s="2311"/>
      <c r="EM12" s="817"/>
      <c r="EN12" s="817"/>
      <c r="EO12" s="817"/>
      <c r="EP12" s="817"/>
      <c r="EQ12" s="817"/>
      <c r="ER12" s="817"/>
      <c r="ES12" s="817"/>
      <c r="ET12" s="817"/>
      <c r="EU12" s="817"/>
      <c r="EV12" s="817"/>
      <c r="EW12" s="817"/>
      <c r="EX12" s="817"/>
      <c r="EY12" s="817"/>
      <c r="EZ12" s="817"/>
    </row>
    <row r="13" spans="2:156" ht="12" customHeight="1" thickTop="1" thickBot="1" x14ac:dyDescent="0.25">
      <c r="B13" s="1478">
        <v>4</v>
      </c>
      <c r="C13" s="1479"/>
      <c r="D13" s="1479"/>
      <c r="E13" s="1480" t="str">
        <f>IF('INGRESO DE DATOS'!Y302&lt;&gt;"",'INGRESO DE DATOS'!Y302,"")</f>
        <v/>
      </c>
      <c r="F13" s="1480"/>
      <c r="G13" s="1480"/>
      <c r="H13" s="1480"/>
      <c r="I13" s="1637" t="str">
        <f>IF('INGRESO DE DATOS'!Z302&lt;&gt;"",'INGRESO DE DATOS'!Z302,"")</f>
        <v/>
      </c>
      <c r="J13" s="1637"/>
      <c r="K13" s="1637"/>
      <c r="L13" s="2308" t="str">
        <f>IF('INGRESO DE DATOS'!AB302&lt;&gt;"",'INGRESO DE DATOS'!AB302,"")</f>
        <v/>
      </c>
      <c r="M13" s="2308"/>
      <c r="N13" s="2347" t="str">
        <f>IF('INGRESO DE DATOS'!AC302&lt;&gt;"",'INGRESO DE DATOS'!AC302,"")</f>
        <v/>
      </c>
      <c r="O13" s="2347"/>
      <c r="P13" s="2349" t="str">
        <f>IF('FORMATO SULFATOS'!S17&lt;&gt;"",'FORMATO SULFATOS'!S17,"")</f>
        <v/>
      </c>
      <c r="Q13" s="2348"/>
      <c r="R13" s="1637" t="str">
        <f>IF('INGRESO DE DATOS'!AD302&lt;&gt;"",'INGRESO DE DATOS'!AD302,"")</f>
        <v/>
      </c>
      <c r="S13" s="1637"/>
      <c r="T13" s="1637"/>
      <c r="U13" s="2308" t="str">
        <f>IF('INGRESO DE DATOS'!AE302&lt;&gt;"",'INGRESO DE DATOS'!AE302,"")</f>
        <v/>
      </c>
      <c r="V13" s="2308"/>
      <c r="W13" s="818" t="str">
        <f>IF('INGRESO DE DATOS'!AF302&lt;&gt;"",'INGRESO DE DATOS'!AF302,"")</f>
        <v/>
      </c>
      <c r="X13" s="2307" t="str">
        <f t="shared" si="0"/>
        <v/>
      </c>
      <c r="Y13" s="2307"/>
      <c r="Z13" s="2308" t="str">
        <f>IF('INGRESO DE DATOS'!AG302&lt;&gt;"",'INGRESO DE DATOS'!AG302,"")</f>
        <v/>
      </c>
      <c r="AA13" s="2308"/>
      <c r="AB13" s="819" t="str">
        <f>IF('INGRESO DE DATOS'!AH302&lt;&gt;"",'INGRESO DE DATOS'!AH302,"")</f>
        <v/>
      </c>
      <c r="AC13" s="819" t="str">
        <f>IF('INGRESO DE DATOS'!AI302&lt;&gt;"",'INGRESO DE DATOS'!AI302,"")</f>
        <v/>
      </c>
      <c r="AD13" s="2307" t="str">
        <f>IF(Z13&lt;&gt;"",((AB13*2*'INGRESO DE DATOS'!$AF$345*1000)/Z13),"")</f>
        <v/>
      </c>
      <c r="AE13" s="2307"/>
      <c r="AF13" s="2307"/>
      <c r="AG13" s="2307"/>
      <c r="AH13" s="2307" t="str">
        <f>IF(Z13&lt;&gt;"",((((AC13-(AB13*2)-$Y$37)*VLOOKUP(DK13,$DU$10:$EL$26,10,FALSE))*'INGRESO DE DATOS'!$AF$345*1000)/Z13),"")</f>
        <v/>
      </c>
      <c r="AI13" s="2307"/>
      <c r="AJ13" s="2307"/>
      <c r="AK13" s="2307"/>
      <c r="AL13" s="819" t="str">
        <f>IF(CONDUCTIVIDAD!AB14&lt;&gt;"",CONDUCTIVIDAD!AB14,"")</f>
        <v/>
      </c>
      <c r="AM13" s="2307" t="str">
        <f t="shared" si="1"/>
        <v/>
      </c>
      <c r="AN13" s="2307"/>
      <c r="AO13" s="2307"/>
      <c r="AP13" s="2309"/>
      <c r="AY13" s="2304" t="str">
        <f>IF($AY$35&lt;&gt;"",IF('INGRESO DE DATOS'!AE302&lt;&gt;"",'INGRESO DE DATOS'!AE302,""),"")</f>
        <v/>
      </c>
      <c r="AZ13" s="2304"/>
      <c r="BA13" s="2304"/>
      <c r="BB13" s="2304"/>
      <c r="BC13" s="2304" t="str">
        <f>IF($AY$35&lt;&gt;"",IF('INGRESO DE DATOS'!AF302&lt;&gt;"",'INGRESO DE DATOS'!AF302,""),"")</f>
        <v/>
      </c>
      <c r="BD13" s="2304"/>
      <c r="BE13" s="2304"/>
      <c r="BF13" s="2304"/>
      <c r="BG13" s="2305" t="str">
        <f>IF($BC$35&lt;&gt;"",IF('INGRESO DE DATOS'!AE302&lt;&gt;"",'INGRESO DE DATOS'!AE302,""),"")</f>
        <v/>
      </c>
      <c r="BH13" s="2305"/>
      <c r="BI13" s="2305"/>
      <c r="BJ13" s="2305"/>
      <c r="BK13" s="2304" t="str">
        <f>IF($BC$35&lt;&gt;"",IF('INGRESO DE DATOS'!AF302&lt;&gt;"",'INGRESO DE DATOS'!AF302,""),"")</f>
        <v/>
      </c>
      <c r="BL13" s="2304"/>
      <c r="BM13" s="2304"/>
      <c r="BN13" s="2304"/>
      <c r="BO13" s="2304" t="str">
        <f t="shared" si="2"/>
        <v/>
      </c>
      <c r="BP13" s="2304"/>
      <c r="BQ13" s="2304"/>
      <c r="BR13" s="2304"/>
      <c r="BS13" s="2304"/>
      <c r="BT13" s="2304"/>
      <c r="BU13" s="2304"/>
      <c r="BV13" s="2304"/>
      <c r="BW13" s="2306" t="str">
        <f t="shared" si="3"/>
        <v/>
      </c>
      <c r="BX13" s="2306"/>
      <c r="BY13" s="2306"/>
      <c r="BZ13" s="2306"/>
      <c r="CA13" s="2306"/>
      <c r="CB13" s="2306"/>
      <c r="CC13" s="2306"/>
      <c r="CD13" s="2306"/>
      <c r="CM13" s="2304" t="str">
        <f>IF($AY$35&lt;&gt;"",IF('INGRESO DE DATOS'!AM304&lt;&gt;"",'INGRESO DE DATOS'!AM304,""),"")</f>
        <v/>
      </c>
      <c r="CN13" s="2304"/>
      <c r="CO13" s="2304"/>
      <c r="CP13" s="2304"/>
      <c r="CQ13" s="2304"/>
      <c r="CR13" s="2304"/>
      <c r="CS13" s="2304"/>
      <c r="CT13" s="2304"/>
      <c r="CU13" s="2304" t="str">
        <f>IF($BC$35&lt;&gt;"",IF('INGRESO DE DATOS'!AM304&lt;&gt;"",'INGRESO DE DATOS'!AM304,""),"")</f>
        <v/>
      </c>
      <c r="CV13" s="2304"/>
      <c r="CW13" s="2304"/>
      <c r="CX13" s="2304"/>
      <c r="CY13" s="2304"/>
      <c r="CZ13" s="2304"/>
      <c r="DA13" s="2304"/>
      <c r="DB13" s="2304"/>
      <c r="DK13" s="2304" t="str">
        <f>IF('INGRESO DE DATOS'!AO304&lt;&gt;"",'INGRESO DE DATOS'!AO304,"")</f>
        <v/>
      </c>
      <c r="DL13" s="2304"/>
      <c r="DM13" s="2304"/>
      <c r="DN13" s="2304"/>
      <c r="DO13" s="2304"/>
      <c r="DP13" s="2304"/>
      <c r="DQ13" s="2304"/>
      <c r="DR13" s="2304"/>
      <c r="DU13" s="2312" t="s">
        <v>310</v>
      </c>
      <c r="DV13" s="2312"/>
      <c r="DW13" s="2312"/>
      <c r="DX13" s="2312"/>
      <c r="DY13" s="2312"/>
      <c r="DZ13" s="2312"/>
      <c r="EA13" s="2312"/>
      <c r="EB13" s="2312"/>
      <c r="EC13" s="2312"/>
      <c r="ED13" s="2311">
        <v>1000</v>
      </c>
      <c r="EE13" s="2311"/>
      <c r="EF13" s="2311"/>
      <c r="EG13" s="2311"/>
      <c r="EH13" s="2311"/>
      <c r="EI13" s="2311"/>
      <c r="EJ13" s="2311"/>
      <c r="EK13" s="2311"/>
      <c r="EL13" s="2311"/>
      <c r="EM13" s="817"/>
      <c r="EN13" s="817"/>
      <c r="EO13" s="817"/>
      <c r="EP13" s="817"/>
      <c r="EQ13" s="817"/>
      <c r="ER13" s="817"/>
      <c r="ES13" s="817"/>
      <c r="ET13" s="817"/>
      <c r="EU13" s="817"/>
      <c r="EV13" s="817"/>
      <c r="EW13" s="817"/>
      <c r="EX13" s="817"/>
      <c r="EY13" s="817"/>
      <c r="EZ13" s="817"/>
    </row>
    <row r="14" spans="2:156" ht="12" customHeight="1" thickTop="1" thickBot="1" x14ac:dyDescent="0.25">
      <c r="B14" s="1478">
        <v>5</v>
      </c>
      <c r="C14" s="1479"/>
      <c r="D14" s="1479"/>
      <c r="E14" s="1480" t="str">
        <f>IF('INGRESO DE DATOS'!Y303&lt;&gt;"",'INGRESO DE DATOS'!Y303,"")</f>
        <v/>
      </c>
      <c r="F14" s="1480"/>
      <c r="G14" s="1480"/>
      <c r="H14" s="1480"/>
      <c r="I14" s="1637" t="str">
        <f>IF('INGRESO DE DATOS'!Z303&lt;&gt;"",'INGRESO DE DATOS'!Z303,"")</f>
        <v/>
      </c>
      <c r="J14" s="1637"/>
      <c r="K14" s="1637"/>
      <c r="L14" s="2308" t="str">
        <f>IF('INGRESO DE DATOS'!AB303&lt;&gt;"",'INGRESO DE DATOS'!AB303,"")</f>
        <v/>
      </c>
      <c r="M14" s="2308"/>
      <c r="N14" s="2347" t="str">
        <f>IF('INGRESO DE DATOS'!AC303&lt;&gt;"",'INGRESO DE DATOS'!AC303,"")</f>
        <v/>
      </c>
      <c r="O14" s="2347"/>
      <c r="P14" s="2349" t="str">
        <f>IF('FORMATO SULFATOS'!S18&lt;&gt;"",'FORMATO SULFATOS'!S18,"")</f>
        <v/>
      </c>
      <c r="Q14" s="2348"/>
      <c r="R14" s="1637" t="str">
        <f>IF('INGRESO DE DATOS'!AD303&lt;&gt;"",'INGRESO DE DATOS'!AD303,"")</f>
        <v/>
      </c>
      <c r="S14" s="1637"/>
      <c r="T14" s="1637"/>
      <c r="U14" s="2308" t="str">
        <f>IF('INGRESO DE DATOS'!AE303&lt;&gt;"",'INGRESO DE DATOS'!AE303,"")</f>
        <v/>
      </c>
      <c r="V14" s="2308"/>
      <c r="W14" s="818" t="str">
        <f>IF('INGRESO DE DATOS'!AF303&lt;&gt;"",'INGRESO DE DATOS'!AF303,"")</f>
        <v/>
      </c>
      <c r="X14" s="2307" t="str">
        <f t="shared" si="0"/>
        <v/>
      </c>
      <c r="Y14" s="2307"/>
      <c r="Z14" s="2308" t="str">
        <f>IF('INGRESO DE DATOS'!AG303&lt;&gt;"",'INGRESO DE DATOS'!AG303,"")</f>
        <v/>
      </c>
      <c r="AA14" s="2308"/>
      <c r="AB14" s="819" t="str">
        <f>IF('INGRESO DE DATOS'!AH303&lt;&gt;"",'INGRESO DE DATOS'!AH303,"")</f>
        <v/>
      </c>
      <c r="AC14" s="819" t="str">
        <f>IF('INGRESO DE DATOS'!AI303&lt;&gt;"",'INGRESO DE DATOS'!AI303,"")</f>
        <v/>
      </c>
      <c r="AD14" s="2307" t="str">
        <f>IF(Z14&lt;&gt;"",((AB14*2*'INGRESO DE DATOS'!$AF$345*1000)/Z14),"")</f>
        <v/>
      </c>
      <c r="AE14" s="2307"/>
      <c r="AF14" s="2307"/>
      <c r="AG14" s="2307"/>
      <c r="AH14" s="2307" t="str">
        <f>IF(Z14&lt;&gt;"",((((AC14-(AB14*2)-$Y$37)*VLOOKUP(DK14,$DU$10:$EL$26,10,FALSE))*'INGRESO DE DATOS'!$AF$345*1000)/Z14),"")</f>
        <v/>
      </c>
      <c r="AI14" s="2307"/>
      <c r="AJ14" s="2307"/>
      <c r="AK14" s="2307"/>
      <c r="AL14" s="819" t="str">
        <f>IF(CONDUCTIVIDAD!AB15&lt;&gt;"",CONDUCTIVIDAD!AB15,"")</f>
        <v/>
      </c>
      <c r="AM14" s="2307" t="str">
        <f t="shared" si="1"/>
        <v/>
      </c>
      <c r="AN14" s="2307"/>
      <c r="AO14" s="2307"/>
      <c r="AP14" s="2309"/>
      <c r="AY14" s="2304" t="str">
        <f>IF($AY$35&lt;&gt;"",IF('INGRESO DE DATOS'!AE303&lt;&gt;"",'INGRESO DE DATOS'!AE303,""),"")</f>
        <v/>
      </c>
      <c r="AZ14" s="2304"/>
      <c r="BA14" s="2304"/>
      <c r="BB14" s="2304"/>
      <c r="BC14" s="2304" t="str">
        <f>IF($AY$35&lt;&gt;"",IF('INGRESO DE DATOS'!AF303&lt;&gt;"",'INGRESO DE DATOS'!AF303,""),"")</f>
        <v/>
      </c>
      <c r="BD14" s="2304"/>
      <c r="BE14" s="2304"/>
      <c r="BF14" s="2304"/>
      <c r="BG14" s="2305" t="str">
        <f>IF($BC$35&lt;&gt;"",IF('INGRESO DE DATOS'!AE303&lt;&gt;"",'INGRESO DE DATOS'!AE303,""),"")</f>
        <v/>
      </c>
      <c r="BH14" s="2305"/>
      <c r="BI14" s="2305"/>
      <c r="BJ14" s="2305"/>
      <c r="BK14" s="2304" t="str">
        <f>IF($BC$35&lt;&gt;"",IF('INGRESO DE DATOS'!AF303&lt;&gt;"",'INGRESO DE DATOS'!AF303,""),"")</f>
        <v/>
      </c>
      <c r="BL14" s="2304"/>
      <c r="BM14" s="2304"/>
      <c r="BN14" s="2304"/>
      <c r="BO14" s="2304" t="str">
        <f t="shared" si="2"/>
        <v/>
      </c>
      <c r="BP14" s="2304"/>
      <c r="BQ14" s="2304"/>
      <c r="BR14" s="2304"/>
      <c r="BS14" s="2304"/>
      <c r="BT14" s="2304"/>
      <c r="BU14" s="2304"/>
      <c r="BV14" s="2304"/>
      <c r="BW14" s="2306" t="str">
        <f t="shared" si="3"/>
        <v/>
      </c>
      <c r="BX14" s="2306"/>
      <c r="BY14" s="2306"/>
      <c r="BZ14" s="2306"/>
      <c r="CA14" s="2306"/>
      <c r="CB14" s="2306"/>
      <c r="CC14" s="2306"/>
      <c r="CD14" s="2306"/>
      <c r="CM14" s="2304" t="str">
        <f>IF($AY$35&lt;&gt;"",IF('INGRESO DE DATOS'!AM305&lt;&gt;"",'INGRESO DE DATOS'!AM305,""),"")</f>
        <v/>
      </c>
      <c r="CN14" s="2304"/>
      <c r="CO14" s="2304"/>
      <c r="CP14" s="2304"/>
      <c r="CQ14" s="2304"/>
      <c r="CR14" s="2304"/>
      <c r="CS14" s="2304"/>
      <c r="CT14" s="2304"/>
      <c r="CU14" s="2304" t="str">
        <f>IF($BC$35&lt;&gt;"",IF('INGRESO DE DATOS'!AM305&lt;&gt;"",'INGRESO DE DATOS'!AM305,""),"")</f>
        <v/>
      </c>
      <c r="CV14" s="2304"/>
      <c r="CW14" s="2304"/>
      <c r="CX14" s="2304"/>
      <c r="CY14" s="2304"/>
      <c r="CZ14" s="2304"/>
      <c r="DA14" s="2304"/>
      <c r="DB14" s="2304"/>
      <c r="DK14" s="2304" t="str">
        <f>IF('INGRESO DE DATOS'!AO305&lt;&gt;"",'INGRESO DE DATOS'!AO305,"")</f>
        <v/>
      </c>
      <c r="DL14" s="2304"/>
      <c r="DM14" s="2304"/>
      <c r="DN14" s="2304"/>
      <c r="DO14" s="2304"/>
      <c r="DP14" s="2304"/>
      <c r="DQ14" s="2304"/>
      <c r="DR14" s="2304"/>
      <c r="DU14" s="2314" t="s">
        <v>311</v>
      </c>
      <c r="DV14" s="2314"/>
      <c r="DW14" s="2314"/>
      <c r="DX14" s="2314"/>
      <c r="DY14" s="2314"/>
      <c r="DZ14" s="2314"/>
      <c r="EA14" s="2314"/>
      <c r="EB14" s="2314"/>
      <c r="EC14" s="2314"/>
      <c r="ED14" s="2311">
        <v>500</v>
      </c>
      <c r="EE14" s="2311"/>
      <c r="EF14" s="2311"/>
      <c r="EG14" s="2311"/>
      <c r="EH14" s="2311"/>
      <c r="EI14" s="2311"/>
      <c r="EJ14" s="2311"/>
      <c r="EK14" s="2311"/>
      <c r="EL14" s="2311"/>
      <c r="EM14" s="817"/>
      <c r="EN14" s="817"/>
      <c r="EO14" s="817"/>
      <c r="EP14" s="817"/>
      <c r="EQ14" s="817"/>
      <c r="ER14" s="817"/>
      <c r="ES14" s="817"/>
      <c r="ET14" s="817"/>
      <c r="EU14" s="817"/>
      <c r="EV14" s="817"/>
      <c r="EW14" s="817"/>
      <c r="EX14" s="817"/>
      <c r="EY14" s="817"/>
      <c r="EZ14" s="817"/>
    </row>
    <row r="15" spans="2:156" ht="12" customHeight="1" thickTop="1" thickBot="1" x14ac:dyDescent="0.25">
      <c r="B15" s="1478">
        <v>6</v>
      </c>
      <c r="C15" s="1479"/>
      <c r="D15" s="1479"/>
      <c r="E15" s="1480" t="str">
        <f>IF('INGRESO DE DATOS'!Y304&lt;&gt;"",'INGRESO DE DATOS'!Y304,"")</f>
        <v/>
      </c>
      <c r="F15" s="1480"/>
      <c r="G15" s="1480"/>
      <c r="H15" s="1480"/>
      <c r="I15" s="1637" t="str">
        <f>IF('INGRESO DE DATOS'!Z304&lt;&gt;"",'INGRESO DE DATOS'!Z304,"")</f>
        <v/>
      </c>
      <c r="J15" s="1637"/>
      <c r="K15" s="1637"/>
      <c r="L15" s="2308" t="str">
        <f>IF('INGRESO DE DATOS'!AB304&lt;&gt;"",'INGRESO DE DATOS'!AB304,"")</f>
        <v/>
      </c>
      <c r="M15" s="2308"/>
      <c r="N15" s="2347" t="str">
        <f>IF('INGRESO DE DATOS'!AC304&lt;&gt;"",'INGRESO DE DATOS'!AC304,"")</f>
        <v/>
      </c>
      <c r="O15" s="2347"/>
      <c r="P15" s="2349" t="str">
        <f>IF('FORMATO SULFATOS'!S19&lt;&gt;"",'FORMATO SULFATOS'!S19,"")</f>
        <v/>
      </c>
      <c r="Q15" s="2348"/>
      <c r="R15" s="1637" t="str">
        <f>IF('INGRESO DE DATOS'!AD304&lt;&gt;"",'INGRESO DE DATOS'!AD304,"")</f>
        <v/>
      </c>
      <c r="S15" s="1637"/>
      <c r="T15" s="1637"/>
      <c r="U15" s="2308" t="str">
        <f>IF('INGRESO DE DATOS'!AE304&lt;&gt;"",'INGRESO DE DATOS'!AE304,"")</f>
        <v/>
      </c>
      <c r="V15" s="2308"/>
      <c r="W15" s="818" t="str">
        <f>IF('INGRESO DE DATOS'!AF304&lt;&gt;"",'INGRESO DE DATOS'!AF304,"")</f>
        <v/>
      </c>
      <c r="X15" s="2307" t="str">
        <f t="shared" si="0"/>
        <v/>
      </c>
      <c r="Y15" s="2307"/>
      <c r="Z15" s="2308" t="str">
        <f>IF('INGRESO DE DATOS'!AG304&lt;&gt;"",'INGRESO DE DATOS'!AG304,"")</f>
        <v/>
      </c>
      <c r="AA15" s="2308"/>
      <c r="AB15" s="819" t="str">
        <f>IF('INGRESO DE DATOS'!AH304&lt;&gt;"",'INGRESO DE DATOS'!AH304,"")</f>
        <v/>
      </c>
      <c r="AC15" s="819" t="str">
        <f>IF('INGRESO DE DATOS'!AI304&lt;&gt;"",'INGRESO DE DATOS'!AI304,"")</f>
        <v/>
      </c>
      <c r="AD15" s="2307" t="str">
        <f>IF(Z15&lt;&gt;"",((AB15*2*'INGRESO DE DATOS'!$AF$345*1000)/Z15),"")</f>
        <v/>
      </c>
      <c r="AE15" s="2307"/>
      <c r="AF15" s="2307"/>
      <c r="AG15" s="2307"/>
      <c r="AH15" s="2307" t="str">
        <f>IF(Z15&lt;&gt;"",((((AC15-(AB15*2)-$Y$37)*VLOOKUP(DK15,$DU$10:$EL$26,10,FALSE))*'INGRESO DE DATOS'!$AF$345*1000)/Z15),"")</f>
        <v/>
      </c>
      <c r="AI15" s="2307"/>
      <c r="AJ15" s="2307"/>
      <c r="AK15" s="2307"/>
      <c r="AL15" s="819" t="str">
        <f>IF(CONDUCTIVIDAD!AB16&lt;&gt;"",CONDUCTIVIDAD!AB16,"")</f>
        <v/>
      </c>
      <c r="AM15" s="2307" t="str">
        <f t="shared" si="1"/>
        <v/>
      </c>
      <c r="AN15" s="2307"/>
      <c r="AO15" s="2307"/>
      <c r="AP15" s="2309"/>
      <c r="AY15" s="2304" t="str">
        <f>IF($AY$35&lt;&gt;"",IF('INGRESO DE DATOS'!AE304&lt;&gt;"",'INGRESO DE DATOS'!AE304,""),"")</f>
        <v/>
      </c>
      <c r="AZ15" s="2304"/>
      <c r="BA15" s="2304"/>
      <c r="BB15" s="2304"/>
      <c r="BC15" s="2304" t="str">
        <f>IF($AY$35&lt;&gt;"",IF('INGRESO DE DATOS'!AF304&lt;&gt;"",'INGRESO DE DATOS'!AF304,""),"")</f>
        <v/>
      </c>
      <c r="BD15" s="2304"/>
      <c r="BE15" s="2304"/>
      <c r="BF15" s="2304"/>
      <c r="BG15" s="2305" t="str">
        <f>IF($BC$35&lt;&gt;"",IF('INGRESO DE DATOS'!AE304&lt;&gt;"",'INGRESO DE DATOS'!AE304,""),"")</f>
        <v/>
      </c>
      <c r="BH15" s="2305"/>
      <c r="BI15" s="2305"/>
      <c r="BJ15" s="2305"/>
      <c r="BK15" s="2304" t="str">
        <f>IF($BC$35&lt;&gt;"",IF('INGRESO DE DATOS'!AF304&lt;&gt;"",'INGRESO DE DATOS'!AF304,""),"")</f>
        <v/>
      </c>
      <c r="BL15" s="2304"/>
      <c r="BM15" s="2304"/>
      <c r="BN15" s="2304"/>
      <c r="BO15" s="2304" t="str">
        <f t="shared" si="2"/>
        <v/>
      </c>
      <c r="BP15" s="2304"/>
      <c r="BQ15" s="2304"/>
      <c r="BR15" s="2304"/>
      <c r="BS15" s="2304"/>
      <c r="BT15" s="2304"/>
      <c r="BU15" s="2304"/>
      <c r="BV15" s="2304"/>
      <c r="BW15" s="2306" t="str">
        <f t="shared" si="3"/>
        <v/>
      </c>
      <c r="BX15" s="2306"/>
      <c r="BY15" s="2306"/>
      <c r="BZ15" s="2306"/>
      <c r="CA15" s="2306"/>
      <c r="CB15" s="2306"/>
      <c r="CC15" s="2306"/>
      <c r="CD15" s="2306"/>
      <c r="CM15" s="2304" t="str">
        <f>IF($AY$35&lt;&gt;"",IF('INGRESO DE DATOS'!AM306&lt;&gt;"",'INGRESO DE DATOS'!AM306,""),"")</f>
        <v/>
      </c>
      <c r="CN15" s="2304"/>
      <c r="CO15" s="2304"/>
      <c r="CP15" s="2304"/>
      <c r="CQ15" s="2304"/>
      <c r="CR15" s="2304"/>
      <c r="CS15" s="2304"/>
      <c r="CT15" s="2304"/>
      <c r="CU15" s="2304" t="str">
        <f>IF($BC$35&lt;&gt;"",IF('INGRESO DE DATOS'!AM306&lt;&gt;"",'INGRESO DE DATOS'!AM306,""),"")</f>
        <v/>
      </c>
      <c r="CV15" s="2304"/>
      <c r="CW15" s="2304"/>
      <c r="CX15" s="2304"/>
      <c r="CY15" s="2304"/>
      <c r="CZ15" s="2304"/>
      <c r="DA15" s="2304"/>
      <c r="DB15" s="2304"/>
      <c r="DK15" s="2304" t="str">
        <f>IF('INGRESO DE DATOS'!AO306&lt;&gt;"",'INGRESO DE DATOS'!AO306,"")</f>
        <v/>
      </c>
      <c r="DL15" s="2304"/>
      <c r="DM15" s="2304"/>
      <c r="DN15" s="2304"/>
      <c r="DO15" s="2304"/>
      <c r="DP15" s="2304"/>
      <c r="DQ15" s="2304"/>
      <c r="DR15" s="2304"/>
      <c r="DU15" s="2314" t="s">
        <v>312</v>
      </c>
      <c r="DV15" s="2314"/>
      <c r="DW15" s="2314"/>
      <c r="DX15" s="2314"/>
      <c r="DY15" s="2314"/>
      <c r="DZ15" s="2314"/>
      <c r="EA15" s="2314"/>
      <c r="EB15" s="2314"/>
      <c r="EC15" s="2314"/>
      <c r="ED15" s="2311">
        <v>200</v>
      </c>
      <c r="EE15" s="2311"/>
      <c r="EF15" s="2311"/>
      <c r="EG15" s="2311"/>
      <c r="EH15" s="2311"/>
      <c r="EI15" s="2311"/>
      <c r="EJ15" s="2311"/>
      <c r="EK15" s="2311"/>
      <c r="EL15" s="2311"/>
      <c r="EM15" s="817"/>
      <c r="EN15" s="817"/>
      <c r="EO15" s="817"/>
      <c r="EP15" s="817"/>
      <c r="EQ15" s="817"/>
      <c r="ER15" s="817"/>
      <c r="ES15" s="817"/>
      <c r="ET15" s="817"/>
      <c r="EU15" s="817"/>
      <c r="EV15" s="817"/>
      <c r="EW15" s="817"/>
      <c r="EX15" s="817"/>
      <c r="EY15" s="817"/>
      <c r="EZ15" s="817"/>
    </row>
    <row r="16" spans="2:156" ht="12" customHeight="1" thickTop="1" thickBot="1" x14ac:dyDescent="0.25">
      <c r="B16" s="1478">
        <v>7</v>
      </c>
      <c r="C16" s="1479"/>
      <c r="D16" s="1479"/>
      <c r="E16" s="1480" t="str">
        <f>IF('INGRESO DE DATOS'!Y305&lt;&gt;"",'INGRESO DE DATOS'!Y305,"")</f>
        <v/>
      </c>
      <c r="F16" s="1480"/>
      <c r="G16" s="1480"/>
      <c r="H16" s="1480"/>
      <c r="I16" s="1637" t="str">
        <f>IF('INGRESO DE DATOS'!Z305&lt;&gt;"",'INGRESO DE DATOS'!Z305,"")</f>
        <v/>
      </c>
      <c r="J16" s="1637"/>
      <c r="K16" s="1637"/>
      <c r="L16" s="2308" t="str">
        <f>IF('INGRESO DE DATOS'!AB305&lt;&gt;"",'INGRESO DE DATOS'!AB305,"")</f>
        <v/>
      </c>
      <c r="M16" s="2308"/>
      <c r="N16" s="2347" t="str">
        <f>IF('INGRESO DE DATOS'!AC305&lt;&gt;"",'INGRESO DE DATOS'!AC305,"")</f>
        <v/>
      </c>
      <c r="O16" s="2347"/>
      <c r="P16" s="2349" t="str">
        <f>IF('FORMATO SULFATOS'!S21&lt;&gt;"",'FORMATO SULFATOS'!S21,"")</f>
        <v/>
      </c>
      <c r="Q16" s="2348"/>
      <c r="R16" s="1637" t="str">
        <f>IF('INGRESO DE DATOS'!AD305&lt;&gt;"",'INGRESO DE DATOS'!AD305,"")</f>
        <v/>
      </c>
      <c r="S16" s="1637"/>
      <c r="T16" s="1637"/>
      <c r="U16" s="2308" t="str">
        <f>IF('INGRESO DE DATOS'!AE305&lt;&gt;"",'INGRESO DE DATOS'!AE305,"")</f>
        <v/>
      </c>
      <c r="V16" s="2308"/>
      <c r="W16" s="818" t="str">
        <f>IF('INGRESO DE DATOS'!AF305&lt;&gt;"",'INGRESO DE DATOS'!AF305,"")</f>
        <v/>
      </c>
      <c r="X16" s="2307" t="str">
        <f t="shared" si="0"/>
        <v/>
      </c>
      <c r="Y16" s="2307"/>
      <c r="Z16" s="2308" t="str">
        <f>IF('INGRESO DE DATOS'!AG305&lt;&gt;"",'INGRESO DE DATOS'!AG305,"")</f>
        <v/>
      </c>
      <c r="AA16" s="2308"/>
      <c r="AB16" s="819" t="str">
        <f>IF('INGRESO DE DATOS'!AH305&lt;&gt;"",'INGRESO DE DATOS'!AH305,"")</f>
        <v/>
      </c>
      <c r="AC16" s="819" t="str">
        <f>IF('INGRESO DE DATOS'!AI305&lt;&gt;"",'INGRESO DE DATOS'!AI305,"")</f>
        <v/>
      </c>
      <c r="AD16" s="2307" t="str">
        <f>IF(Z16&lt;&gt;"",((AB16*2*'INGRESO DE DATOS'!$AF$345*1000)/Z16),"")</f>
        <v/>
      </c>
      <c r="AE16" s="2307"/>
      <c r="AF16" s="2307"/>
      <c r="AG16" s="2307"/>
      <c r="AH16" s="2307" t="str">
        <f>IF(Z16&lt;&gt;"",((((AC16-(AB16*2)-$Y$37)*VLOOKUP(DK16,$DU$10:$EL$26,10,FALSE))*'INGRESO DE DATOS'!$AF$345*1000)/Z16),"")</f>
        <v/>
      </c>
      <c r="AI16" s="2307"/>
      <c r="AJ16" s="2307"/>
      <c r="AK16" s="2307"/>
      <c r="AL16" s="819" t="str">
        <f>IF(CONDUCTIVIDAD!AB17&lt;&gt;"",CONDUCTIVIDAD!AB17,"")</f>
        <v/>
      </c>
      <c r="AM16" s="2307" t="str">
        <f t="shared" si="1"/>
        <v/>
      </c>
      <c r="AN16" s="2307"/>
      <c r="AO16" s="2307"/>
      <c r="AP16" s="2309"/>
      <c r="AY16" s="2304" t="str">
        <f>IF($AY$35&lt;&gt;"",IF('INGRESO DE DATOS'!AE305&lt;&gt;"",'INGRESO DE DATOS'!AE305,""),"")</f>
        <v/>
      </c>
      <c r="AZ16" s="2304"/>
      <c r="BA16" s="2304"/>
      <c r="BB16" s="2304"/>
      <c r="BC16" s="2304" t="str">
        <f>IF($AY$35&lt;&gt;"",IF('INGRESO DE DATOS'!AF305&lt;&gt;"",'INGRESO DE DATOS'!AF305,""),"")</f>
        <v/>
      </c>
      <c r="BD16" s="2304"/>
      <c r="BE16" s="2304"/>
      <c r="BF16" s="2304"/>
      <c r="BG16" s="2305" t="str">
        <f>IF($BC$35&lt;&gt;"",IF('INGRESO DE DATOS'!AE305&lt;&gt;"",'INGRESO DE DATOS'!AE305,""),"")</f>
        <v/>
      </c>
      <c r="BH16" s="2305"/>
      <c r="BI16" s="2305"/>
      <c r="BJ16" s="2305"/>
      <c r="BK16" s="2304" t="str">
        <f>IF($BC$35&lt;&gt;"",IF('INGRESO DE DATOS'!AF305&lt;&gt;"",'INGRESO DE DATOS'!AF305,""),"")</f>
        <v/>
      </c>
      <c r="BL16" s="2304"/>
      <c r="BM16" s="2304"/>
      <c r="BN16" s="2304"/>
      <c r="BO16" s="2304" t="str">
        <f t="shared" si="2"/>
        <v/>
      </c>
      <c r="BP16" s="2304"/>
      <c r="BQ16" s="2304"/>
      <c r="BR16" s="2304"/>
      <c r="BS16" s="2304"/>
      <c r="BT16" s="2304"/>
      <c r="BU16" s="2304"/>
      <c r="BV16" s="2304"/>
      <c r="BW16" s="2306" t="str">
        <f t="shared" si="3"/>
        <v/>
      </c>
      <c r="BX16" s="2306"/>
      <c r="BY16" s="2306"/>
      <c r="BZ16" s="2306"/>
      <c r="CA16" s="2306"/>
      <c r="CB16" s="2306"/>
      <c r="CC16" s="2306"/>
      <c r="CD16" s="2306"/>
      <c r="CM16" s="2304" t="str">
        <f>IF($AY$35&lt;&gt;"",IF('INGRESO DE DATOS'!AM307&lt;&gt;"",'INGRESO DE DATOS'!AM307,""),"")</f>
        <v/>
      </c>
      <c r="CN16" s="2304"/>
      <c r="CO16" s="2304"/>
      <c r="CP16" s="2304"/>
      <c r="CQ16" s="2304"/>
      <c r="CR16" s="2304"/>
      <c r="CS16" s="2304"/>
      <c r="CT16" s="2304"/>
      <c r="CU16" s="2304" t="str">
        <f>IF($BC$35&lt;&gt;"",IF('INGRESO DE DATOS'!AM307&lt;&gt;"",'INGRESO DE DATOS'!AM307,""),"")</f>
        <v/>
      </c>
      <c r="CV16" s="2304"/>
      <c r="CW16" s="2304"/>
      <c r="CX16" s="2304"/>
      <c r="CY16" s="2304"/>
      <c r="CZ16" s="2304"/>
      <c r="DA16" s="2304"/>
      <c r="DB16" s="2304"/>
      <c r="DK16" s="2304" t="str">
        <f>IF('INGRESO DE DATOS'!AO307&lt;&gt;"",'INGRESO DE DATOS'!AO307,"")</f>
        <v/>
      </c>
      <c r="DL16" s="2304"/>
      <c r="DM16" s="2304"/>
      <c r="DN16" s="2304"/>
      <c r="DO16" s="2304"/>
      <c r="DP16" s="2304"/>
      <c r="DQ16" s="2304"/>
      <c r="DR16" s="2304"/>
      <c r="DU16" s="2314" t="s">
        <v>313</v>
      </c>
      <c r="DV16" s="2314"/>
      <c r="DW16" s="2314"/>
      <c r="DX16" s="2314"/>
      <c r="DY16" s="2314"/>
      <c r="DZ16" s="2314"/>
      <c r="EA16" s="2314"/>
      <c r="EB16" s="2314"/>
      <c r="EC16" s="2314"/>
      <c r="ED16" s="2311">
        <v>100</v>
      </c>
      <c r="EE16" s="2311"/>
      <c r="EF16" s="2311"/>
      <c r="EG16" s="2311"/>
      <c r="EH16" s="2311"/>
      <c r="EI16" s="2311"/>
      <c r="EJ16" s="2311"/>
      <c r="EK16" s="2311"/>
      <c r="EL16" s="2311"/>
      <c r="EM16" s="817"/>
      <c r="EN16" s="817"/>
      <c r="EO16" s="817"/>
      <c r="EP16" s="817"/>
      <c r="EQ16" s="817"/>
      <c r="ER16" s="817"/>
      <c r="ES16" s="817"/>
      <c r="ET16" s="817"/>
      <c r="EU16" s="817"/>
      <c r="EV16" s="817"/>
      <c r="EW16" s="817"/>
      <c r="EX16" s="817"/>
      <c r="EY16" s="817"/>
      <c r="EZ16" s="817"/>
    </row>
    <row r="17" spans="2:156" ht="12" customHeight="1" thickTop="1" thickBot="1" x14ac:dyDescent="0.25">
      <c r="B17" s="1478">
        <v>8</v>
      </c>
      <c r="C17" s="1479"/>
      <c r="D17" s="1479"/>
      <c r="E17" s="1480" t="str">
        <f>IF('INGRESO DE DATOS'!Y306&lt;&gt;"",'INGRESO DE DATOS'!Y306,"")</f>
        <v/>
      </c>
      <c r="F17" s="1480"/>
      <c r="G17" s="1480"/>
      <c r="H17" s="1480"/>
      <c r="I17" s="1637" t="str">
        <f>IF('INGRESO DE DATOS'!Z306&lt;&gt;"",'INGRESO DE DATOS'!Z306,"")</f>
        <v/>
      </c>
      <c r="J17" s="1637"/>
      <c r="K17" s="1637"/>
      <c r="L17" s="2308" t="str">
        <f>IF('INGRESO DE DATOS'!AB306&lt;&gt;"",'INGRESO DE DATOS'!AB306,"")</f>
        <v/>
      </c>
      <c r="M17" s="2308"/>
      <c r="N17" s="2347" t="str">
        <f>IF('INGRESO DE DATOS'!AC306&lt;&gt;"",'INGRESO DE DATOS'!AC306,"")</f>
        <v/>
      </c>
      <c r="O17" s="2347"/>
      <c r="P17" s="2349" t="str">
        <f>IF('FORMATO SULFATOS'!S22&lt;&gt;"",'FORMATO SULFATOS'!S22,"")</f>
        <v/>
      </c>
      <c r="Q17" s="2348"/>
      <c r="R17" s="1637" t="str">
        <f>IF('INGRESO DE DATOS'!AD306&lt;&gt;"",'INGRESO DE DATOS'!AD306,"")</f>
        <v/>
      </c>
      <c r="S17" s="1637"/>
      <c r="T17" s="1637"/>
      <c r="U17" s="2308" t="str">
        <f>IF('INGRESO DE DATOS'!AE306&lt;&gt;"",'INGRESO DE DATOS'!AE306,"")</f>
        <v/>
      </c>
      <c r="V17" s="2308"/>
      <c r="W17" s="818" t="str">
        <f>IF('INGRESO DE DATOS'!AF306&lt;&gt;"",'INGRESO DE DATOS'!AF306,"")</f>
        <v/>
      </c>
      <c r="X17" s="2307" t="str">
        <f t="shared" si="0"/>
        <v/>
      </c>
      <c r="Y17" s="2307"/>
      <c r="Z17" s="2308" t="str">
        <f>IF('INGRESO DE DATOS'!AG306&lt;&gt;"",'INGRESO DE DATOS'!AG306,"")</f>
        <v/>
      </c>
      <c r="AA17" s="2308"/>
      <c r="AB17" s="819" t="str">
        <f>IF('INGRESO DE DATOS'!AH306&lt;&gt;"",'INGRESO DE DATOS'!AH306,"")</f>
        <v/>
      </c>
      <c r="AC17" s="819" t="str">
        <f>IF('INGRESO DE DATOS'!AI306&lt;&gt;"",'INGRESO DE DATOS'!AI306,"")</f>
        <v/>
      </c>
      <c r="AD17" s="2307" t="str">
        <f>IF(Z17&lt;&gt;"",((AB17*2*'INGRESO DE DATOS'!$AF$345*1000)/Z17),"")</f>
        <v/>
      </c>
      <c r="AE17" s="2307"/>
      <c r="AF17" s="2307"/>
      <c r="AG17" s="2307"/>
      <c r="AH17" s="2307" t="str">
        <f>IF(Z17&lt;&gt;"",((((AC17-(AB17*2)-$Y$37)*VLOOKUP(DK17,$DU$10:$EL$26,10,FALSE))*'INGRESO DE DATOS'!$AF$345*1000)/Z17),"")</f>
        <v/>
      </c>
      <c r="AI17" s="2307"/>
      <c r="AJ17" s="2307"/>
      <c r="AK17" s="2307"/>
      <c r="AL17" s="819" t="str">
        <f>IF(CONDUCTIVIDAD!AB18&lt;&gt;"",CONDUCTIVIDAD!AB18,"")</f>
        <v/>
      </c>
      <c r="AM17" s="2307" t="str">
        <f t="shared" si="1"/>
        <v/>
      </c>
      <c r="AN17" s="2307"/>
      <c r="AO17" s="2307"/>
      <c r="AP17" s="2309"/>
      <c r="AY17" s="2304" t="str">
        <f>IF($AY$35&lt;&gt;"",IF('INGRESO DE DATOS'!AE306&lt;&gt;"",'INGRESO DE DATOS'!AE306,""),"")</f>
        <v/>
      </c>
      <c r="AZ17" s="2304"/>
      <c r="BA17" s="2304"/>
      <c r="BB17" s="2304"/>
      <c r="BC17" s="2304" t="str">
        <f>IF($AY$35&lt;&gt;"",IF('INGRESO DE DATOS'!AF306&lt;&gt;"",'INGRESO DE DATOS'!AF306,""),"")</f>
        <v/>
      </c>
      <c r="BD17" s="2304"/>
      <c r="BE17" s="2304"/>
      <c r="BF17" s="2304"/>
      <c r="BG17" s="2305" t="str">
        <f>IF($BC$35&lt;&gt;"",IF('INGRESO DE DATOS'!AE306&lt;&gt;"",'INGRESO DE DATOS'!AE306,""),"")</f>
        <v/>
      </c>
      <c r="BH17" s="2305"/>
      <c r="BI17" s="2305"/>
      <c r="BJ17" s="2305"/>
      <c r="BK17" s="2304" t="str">
        <f>IF($BC$35&lt;&gt;"",IF('INGRESO DE DATOS'!AF306&lt;&gt;"",'INGRESO DE DATOS'!AF306,""),"")</f>
        <v/>
      </c>
      <c r="BL17" s="2304"/>
      <c r="BM17" s="2304"/>
      <c r="BN17" s="2304"/>
      <c r="BO17" s="2304" t="str">
        <f t="shared" si="2"/>
        <v/>
      </c>
      <c r="BP17" s="2304"/>
      <c r="BQ17" s="2304"/>
      <c r="BR17" s="2304"/>
      <c r="BS17" s="2304"/>
      <c r="BT17" s="2304"/>
      <c r="BU17" s="2304"/>
      <c r="BV17" s="2304"/>
      <c r="BW17" s="2306" t="str">
        <f t="shared" si="3"/>
        <v/>
      </c>
      <c r="BX17" s="2306"/>
      <c r="BY17" s="2306"/>
      <c r="BZ17" s="2306"/>
      <c r="CA17" s="2306"/>
      <c r="CB17" s="2306"/>
      <c r="CC17" s="2306"/>
      <c r="CD17" s="2306"/>
      <c r="CM17" s="2304" t="str">
        <f>IF($AY$35&lt;&gt;"",IF('INGRESO DE DATOS'!AM308&lt;&gt;"",'INGRESO DE DATOS'!AM308,""),"")</f>
        <v/>
      </c>
      <c r="CN17" s="2304"/>
      <c r="CO17" s="2304"/>
      <c r="CP17" s="2304"/>
      <c r="CQ17" s="2304"/>
      <c r="CR17" s="2304"/>
      <c r="CS17" s="2304"/>
      <c r="CT17" s="2304"/>
      <c r="CU17" s="2304" t="str">
        <f>IF($BC$35&lt;&gt;"",IF('INGRESO DE DATOS'!AM308&lt;&gt;"",'INGRESO DE DATOS'!AM308,""),"")</f>
        <v/>
      </c>
      <c r="CV17" s="2304"/>
      <c r="CW17" s="2304"/>
      <c r="CX17" s="2304"/>
      <c r="CY17" s="2304"/>
      <c r="CZ17" s="2304"/>
      <c r="DA17" s="2304"/>
      <c r="DB17" s="2304"/>
      <c r="DK17" s="2304" t="str">
        <f>IF('INGRESO DE DATOS'!AO308&lt;&gt;"",'INGRESO DE DATOS'!AO308,"")</f>
        <v/>
      </c>
      <c r="DL17" s="2304"/>
      <c r="DM17" s="2304"/>
      <c r="DN17" s="2304"/>
      <c r="DO17" s="2304"/>
      <c r="DP17" s="2304"/>
      <c r="DQ17" s="2304"/>
      <c r="DR17" s="2304"/>
      <c r="DU17" s="2312" t="s">
        <v>314</v>
      </c>
      <c r="DV17" s="2312"/>
      <c r="DW17" s="2312"/>
      <c r="DX17" s="2312"/>
      <c r="DY17" s="2312"/>
      <c r="DZ17" s="2312"/>
      <c r="EA17" s="2312"/>
      <c r="EB17" s="2312"/>
      <c r="EC17" s="2312"/>
      <c r="ED17" s="2311">
        <v>10</v>
      </c>
      <c r="EE17" s="2311"/>
      <c r="EF17" s="2311"/>
      <c r="EG17" s="2311"/>
      <c r="EH17" s="2311"/>
      <c r="EI17" s="2311"/>
      <c r="EJ17" s="2311"/>
      <c r="EK17" s="2311"/>
      <c r="EL17" s="2311"/>
      <c r="EM17" s="817"/>
      <c r="EN17" s="817"/>
      <c r="EO17" s="817"/>
      <c r="EP17" s="817"/>
      <c r="EQ17" s="817"/>
      <c r="ER17" s="817"/>
      <c r="ES17" s="817"/>
      <c r="ET17" s="817"/>
      <c r="EU17" s="817"/>
      <c r="EV17" s="817"/>
      <c r="EW17" s="817"/>
      <c r="EX17" s="817"/>
      <c r="EY17" s="817"/>
      <c r="EZ17" s="817"/>
    </row>
    <row r="18" spans="2:156" ht="12" customHeight="1" thickTop="1" thickBot="1" x14ac:dyDescent="0.25">
      <c r="B18" s="1478">
        <v>9</v>
      </c>
      <c r="C18" s="1479"/>
      <c r="D18" s="1479"/>
      <c r="E18" s="1480" t="str">
        <f>IF('INGRESO DE DATOS'!Y307&lt;&gt;"",'INGRESO DE DATOS'!Y307,"")</f>
        <v/>
      </c>
      <c r="F18" s="1480"/>
      <c r="G18" s="1480"/>
      <c r="H18" s="1480"/>
      <c r="I18" s="1637" t="str">
        <f>IF('INGRESO DE DATOS'!Z307&lt;&gt;"",'INGRESO DE DATOS'!Z307,"")</f>
        <v/>
      </c>
      <c r="J18" s="1637"/>
      <c r="K18" s="1637"/>
      <c r="L18" s="2308" t="str">
        <f>IF('INGRESO DE DATOS'!AB307&lt;&gt;"",'INGRESO DE DATOS'!AB307,"")</f>
        <v/>
      </c>
      <c r="M18" s="2308"/>
      <c r="N18" s="2347" t="str">
        <f>IF('INGRESO DE DATOS'!AC307&lt;&gt;"",'INGRESO DE DATOS'!AC307,"")</f>
        <v/>
      </c>
      <c r="O18" s="2347"/>
      <c r="P18" s="2349" t="str">
        <f>IF('FORMATO SULFATOS'!S23&lt;&gt;"",'FORMATO SULFATOS'!S23,"")</f>
        <v/>
      </c>
      <c r="Q18" s="2348"/>
      <c r="R18" s="1637" t="str">
        <f>IF('INGRESO DE DATOS'!AD307&lt;&gt;"",'INGRESO DE DATOS'!AD307,"")</f>
        <v/>
      </c>
      <c r="S18" s="1637"/>
      <c r="T18" s="1637"/>
      <c r="U18" s="2308" t="str">
        <f>IF('INGRESO DE DATOS'!AE307&lt;&gt;"",'INGRESO DE DATOS'!AE307,"")</f>
        <v/>
      </c>
      <c r="V18" s="2308"/>
      <c r="W18" s="818" t="str">
        <f>IF('INGRESO DE DATOS'!AF307&lt;&gt;"",'INGRESO DE DATOS'!AF307,"")</f>
        <v/>
      </c>
      <c r="X18" s="2307" t="str">
        <f t="shared" si="0"/>
        <v/>
      </c>
      <c r="Y18" s="2307"/>
      <c r="Z18" s="2308" t="str">
        <f>IF('INGRESO DE DATOS'!AG307&lt;&gt;"",'INGRESO DE DATOS'!AG307,"")</f>
        <v/>
      </c>
      <c r="AA18" s="2308"/>
      <c r="AB18" s="819" t="str">
        <f>IF('INGRESO DE DATOS'!AH307&lt;&gt;"",'INGRESO DE DATOS'!AH307,"")</f>
        <v/>
      </c>
      <c r="AC18" s="819" t="str">
        <f>IF('INGRESO DE DATOS'!AI307&lt;&gt;"",'INGRESO DE DATOS'!AI307,"")</f>
        <v/>
      </c>
      <c r="AD18" s="2307" t="str">
        <f>IF(Z18&lt;&gt;"",((AB18*2*'INGRESO DE DATOS'!$AF$345*1000)/Z18),"")</f>
        <v/>
      </c>
      <c r="AE18" s="2307"/>
      <c r="AF18" s="2307"/>
      <c r="AG18" s="2307"/>
      <c r="AH18" s="2307" t="str">
        <f>IF(Z18&lt;&gt;"",((((AC18-(AB18*2)-$Y$37)*VLOOKUP(DK18,$DU$10:$EL$26,10,FALSE))*'INGRESO DE DATOS'!$AF$345*1000)/Z18),"")</f>
        <v/>
      </c>
      <c r="AI18" s="2307"/>
      <c r="AJ18" s="2307"/>
      <c r="AK18" s="2307"/>
      <c r="AL18" s="819" t="str">
        <f>IF(CONDUCTIVIDAD!AB19&lt;&gt;"",CONDUCTIVIDAD!AB19,"")</f>
        <v/>
      </c>
      <c r="AM18" s="2307" t="str">
        <f t="shared" si="1"/>
        <v/>
      </c>
      <c r="AN18" s="2307"/>
      <c r="AO18" s="2307"/>
      <c r="AP18" s="2309"/>
      <c r="AY18" s="2304" t="str">
        <f>IF($AY$35&lt;&gt;"",IF('INGRESO DE DATOS'!AE307&lt;&gt;"",'INGRESO DE DATOS'!AE307,""),"")</f>
        <v/>
      </c>
      <c r="AZ18" s="2304"/>
      <c r="BA18" s="2304"/>
      <c r="BB18" s="2304"/>
      <c r="BC18" s="2304" t="str">
        <f>IF($AY$35&lt;&gt;"",IF('INGRESO DE DATOS'!AF307&lt;&gt;"",'INGRESO DE DATOS'!AF307,""),"")</f>
        <v/>
      </c>
      <c r="BD18" s="2304"/>
      <c r="BE18" s="2304"/>
      <c r="BF18" s="2304"/>
      <c r="BG18" s="2305" t="str">
        <f>IF($BC$35&lt;&gt;"",IF('INGRESO DE DATOS'!AE307&lt;&gt;"",'INGRESO DE DATOS'!AE307,""),"")</f>
        <v/>
      </c>
      <c r="BH18" s="2305"/>
      <c r="BI18" s="2305"/>
      <c r="BJ18" s="2305"/>
      <c r="BK18" s="2304" t="str">
        <f>IF($BC$35&lt;&gt;"",IF('INGRESO DE DATOS'!AF307&lt;&gt;"",'INGRESO DE DATOS'!AF307,""),"")</f>
        <v/>
      </c>
      <c r="BL18" s="2304"/>
      <c r="BM18" s="2304"/>
      <c r="BN18" s="2304"/>
      <c r="BO18" s="2304" t="str">
        <f t="shared" si="2"/>
        <v/>
      </c>
      <c r="BP18" s="2304"/>
      <c r="BQ18" s="2304"/>
      <c r="BR18" s="2304"/>
      <c r="BS18" s="2304"/>
      <c r="BT18" s="2304"/>
      <c r="BU18" s="2304"/>
      <c r="BV18" s="2304"/>
      <c r="BW18" s="2306" t="str">
        <f t="shared" si="3"/>
        <v/>
      </c>
      <c r="BX18" s="2306"/>
      <c r="BY18" s="2306"/>
      <c r="BZ18" s="2306"/>
      <c r="CA18" s="2306"/>
      <c r="CB18" s="2306"/>
      <c r="CC18" s="2306"/>
      <c r="CD18" s="2306"/>
      <c r="CM18" s="2304" t="str">
        <f>IF($AY$35&lt;&gt;"",IF('INGRESO DE DATOS'!AM309&lt;&gt;"",'INGRESO DE DATOS'!AM309,""),"")</f>
        <v/>
      </c>
      <c r="CN18" s="2304"/>
      <c r="CO18" s="2304"/>
      <c r="CP18" s="2304"/>
      <c r="CQ18" s="2304"/>
      <c r="CR18" s="2304"/>
      <c r="CS18" s="2304"/>
      <c r="CT18" s="2304"/>
      <c r="CU18" s="2304" t="str">
        <f>IF($BC$35&lt;&gt;"",IF('INGRESO DE DATOS'!AM309&lt;&gt;"",'INGRESO DE DATOS'!AM309,""),"")</f>
        <v/>
      </c>
      <c r="CV18" s="2304"/>
      <c r="CW18" s="2304"/>
      <c r="CX18" s="2304"/>
      <c r="CY18" s="2304"/>
      <c r="CZ18" s="2304"/>
      <c r="DA18" s="2304"/>
      <c r="DB18" s="2304"/>
      <c r="DK18" s="2304" t="str">
        <f>IF('INGRESO DE DATOS'!AO309&lt;&gt;"",'INGRESO DE DATOS'!AO309,"")</f>
        <v/>
      </c>
      <c r="DL18" s="2304"/>
      <c r="DM18" s="2304"/>
      <c r="DN18" s="2304"/>
      <c r="DO18" s="2304"/>
      <c r="DP18" s="2304"/>
      <c r="DQ18" s="2304"/>
      <c r="DR18" s="2304"/>
      <c r="DU18" s="2310" t="s">
        <v>315</v>
      </c>
      <c r="DV18" s="2310"/>
      <c r="DW18" s="2310"/>
      <c r="DX18" s="2310"/>
      <c r="DY18" s="2310"/>
      <c r="DZ18" s="2310"/>
      <c r="EA18" s="2310"/>
      <c r="EB18" s="2310"/>
      <c r="EC18" s="2310"/>
      <c r="ED18" s="2311">
        <v>2</v>
      </c>
      <c r="EE18" s="2311"/>
      <c r="EF18" s="2311"/>
      <c r="EG18" s="2311"/>
      <c r="EH18" s="2311"/>
      <c r="EI18" s="2311"/>
      <c r="EJ18" s="2311"/>
      <c r="EK18" s="2311"/>
      <c r="EL18" s="2311"/>
      <c r="EM18" s="817"/>
      <c r="EN18" s="817"/>
      <c r="EO18" s="817"/>
      <c r="EP18" s="817"/>
      <c r="EQ18" s="817"/>
      <c r="ER18" s="817"/>
      <c r="ES18" s="817"/>
      <c r="ET18" s="817"/>
      <c r="EU18" s="817"/>
      <c r="EV18" s="817"/>
      <c r="EW18" s="817"/>
      <c r="EX18" s="817"/>
      <c r="EY18" s="817"/>
      <c r="EZ18" s="817"/>
    </row>
    <row r="19" spans="2:156" ht="12" customHeight="1" thickTop="1" thickBot="1" x14ac:dyDescent="0.25">
      <c r="B19" s="1478">
        <v>10</v>
      </c>
      <c r="C19" s="1479"/>
      <c r="D19" s="1479"/>
      <c r="E19" s="1480" t="str">
        <f>IF('INGRESO DE DATOS'!Y308&lt;&gt;"",'INGRESO DE DATOS'!Y308,"")</f>
        <v/>
      </c>
      <c r="F19" s="1480"/>
      <c r="G19" s="1480"/>
      <c r="H19" s="1480"/>
      <c r="I19" s="1637" t="str">
        <f>IF('INGRESO DE DATOS'!Z308&lt;&gt;"",'INGRESO DE DATOS'!Z308,"")</f>
        <v/>
      </c>
      <c r="J19" s="1637"/>
      <c r="K19" s="1637"/>
      <c r="L19" s="2308" t="str">
        <f>IF('INGRESO DE DATOS'!AB308&lt;&gt;"",'INGRESO DE DATOS'!AB308,"")</f>
        <v/>
      </c>
      <c r="M19" s="2308"/>
      <c r="N19" s="2347" t="str">
        <f>IF('INGRESO DE DATOS'!AC308&lt;&gt;"",'INGRESO DE DATOS'!AC308,"")</f>
        <v/>
      </c>
      <c r="O19" s="2347"/>
      <c r="P19" s="2349" t="str">
        <f>IF('FORMATO SULFATOS'!S24&lt;&gt;"",'FORMATO SULFATOS'!S24,"")</f>
        <v/>
      </c>
      <c r="Q19" s="2348"/>
      <c r="R19" s="1637" t="str">
        <f>IF('INGRESO DE DATOS'!AD308&lt;&gt;"",'INGRESO DE DATOS'!AD308,"")</f>
        <v/>
      </c>
      <c r="S19" s="1637"/>
      <c r="T19" s="1637"/>
      <c r="U19" s="2308" t="str">
        <f>IF('INGRESO DE DATOS'!AE308&lt;&gt;"",'INGRESO DE DATOS'!AE308,"")</f>
        <v/>
      </c>
      <c r="V19" s="2308"/>
      <c r="W19" s="818" t="str">
        <f>IF('INGRESO DE DATOS'!AF308&lt;&gt;"",'INGRESO DE DATOS'!AF308,"")</f>
        <v/>
      </c>
      <c r="X19" s="2307" t="str">
        <f t="shared" si="0"/>
        <v/>
      </c>
      <c r="Y19" s="2307"/>
      <c r="Z19" s="2308" t="str">
        <f>IF('INGRESO DE DATOS'!AG308&lt;&gt;"",'INGRESO DE DATOS'!AG308,"")</f>
        <v/>
      </c>
      <c r="AA19" s="2308"/>
      <c r="AB19" s="819" t="str">
        <f>IF('INGRESO DE DATOS'!AH308&lt;&gt;"",'INGRESO DE DATOS'!AH308,"")</f>
        <v/>
      </c>
      <c r="AC19" s="819" t="str">
        <f>IF('INGRESO DE DATOS'!AI308&lt;&gt;"",'INGRESO DE DATOS'!AI308,"")</f>
        <v/>
      </c>
      <c r="AD19" s="2307" t="str">
        <f>IF(Z19&lt;&gt;"",((AB19*2*'INGRESO DE DATOS'!$AF$345*1000)/Z19),"")</f>
        <v/>
      </c>
      <c r="AE19" s="2307"/>
      <c r="AF19" s="2307"/>
      <c r="AG19" s="2307"/>
      <c r="AH19" s="2307" t="str">
        <f>IF(Z19&lt;&gt;"",((((AC19-(AB19*2)-$Y$37)*VLOOKUP(DK19,$DU$10:$EL$26,10,FALSE))*'INGRESO DE DATOS'!$AF$345*1000)/Z19),"")</f>
        <v/>
      </c>
      <c r="AI19" s="2307"/>
      <c r="AJ19" s="2307"/>
      <c r="AK19" s="2307"/>
      <c r="AL19" s="819" t="str">
        <f>IF(CONDUCTIVIDAD!AB20&lt;&gt;"",CONDUCTIVIDAD!AB20,"")</f>
        <v/>
      </c>
      <c r="AM19" s="2307" t="str">
        <f t="shared" si="1"/>
        <v/>
      </c>
      <c r="AN19" s="2307"/>
      <c r="AO19" s="2307"/>
      <c r="AP19" s="2309"/>
      <c r="AY19" s="2304" t="str">
        <f>IF($AY$35&lt;&gt;"",IF('INGRESO DE DATOS'!AE308&lt;&gt;"",'INGRESO DE DATOS'!AE308,""),"")</f>
        <v/>
      </c>
      <c r="AZ19" s="2304"/>
      <c r="BA19" s="2304"/>
      <c r="BB19" s="2304"/>
      <c r="BC19" s="2304" t="str">
        <f>IF($AY$35&lt;&gt;"",IF('INGRESO DE DATOS'!AF308&lt;&gt;"",'INGRESO DE DATOS'!AF308,""),"")</f>
        <v/>
      </c>
      <c r="BD19" s="2304"/>
      <c r="BE19" s="2304"/>
      <c r="BF19" s="2304"/>
      <c r="BG19" s="2305" t="str">
        <f>IF($BC$35&lt;&gt;"",IF('INGRESO DE DATOS'!AE308&lt;&gt;"",'INGRESO DE DATOS'!AE308,""),"")</f>
        <v/>
      </c>
      <c r="BH19" s="2305"/>
      <c r="BI19" s="2305"/>
      <c r="BJ19" s="2305"/>
      <c r="BK19" s="2304" t="str">
        <f>IF($BC$35&lt;&gt;"",IF('INGRESO DE DATOS'!AF308&lt;&gt;"",'INGRESO DE DATOS'!AF308,""),"")</f>
        <v/>
      </c>
      <c r="BL19" s="2304"/>
      <c r="BM19" s="2304"/>
      <c r="BN19" s="2304"/>
      <c r="BO19" s="2304" t="str">
        <f t="shared" si="2"/>
        <v/>
      </c>
      <c r="BP19" s="2304"/>
      <c r="BQ19" s="2304"/>
      <c r="BR19" s="2304"/>
      <c r="BS19" s="2304"/>
      <c r="BT19" s="2304"/>
      <c r="BU19" s="2304"/>
      <c r="BV19" s="2304"/>
      <c r="BW19" s="2306" t="str">
        <f t="shared" si="3"/>
        <v/>
      </c>
      <c r="BX19" s="2306"/>
      <c r="BY19" s="2306"/>
      <c r="BZ19" s="2306"/>
      <c r="CA19" s="2306"/>
      <c r="CB19" s="2306"/>
      <c r="CC19" s="2306"/>
      <c r="CD19" s="2306"/>
      <c r="CM19" s="2304" t="str">
        <f>IF($AY$35&lt;&gt;"",IF('INGRESO DE DATOS'!AM310&lt;&gt;"",'INGRESO DE DATOS'!AM310,""),"")</f>
        <v/>
      </c>
      <c r="CN19" s="2304"/>
      <c r="CO19" s="2304"/>
      <c r="CP19" s="2304"/>
      <c r="CQ19" s="2304"/>
      <c r="CR19" s="2304"/>
      <c r="CS19" s="2304"/>
      <c r="CT19" s="2304"/>
      <c r="CU19" s="2304" t="str">
        <f>IF($BC$35&lt;&gt;"",IF('INGRESO DE DATOS'!AM310&lt;&gt;"",'INGRESO DE DATOS'!AM310,""),"")</f>
        <v/>
      </c>
      <c r="CV19" s="2304"/>
      <c r="CW19" s="2304"/>
      <c r="CX19" s="2304"/>
      <c r="CY19" s="2304"/>
      <c r="CZ19" s="2304"/>
      <c r="DA19" s="2304"/>
      <c r="DB19" s="2304"/>
      <c r="DK19" s="2304" t="str">
        <f>IF('INGRESO DE DATOS'!AO310&lt;&gt;"",'INGRESO DE DATOS'!AO310,"")</f>
        <v/>
      </c>
      <c r="DL19" s="2304"/>
      <c r="DM19" s="2304"/>
      <c r="DN19" s="2304"/>
      <c r="DO19" s="2304"/>
      <c r="DP19" s="2304"/>
      <c r="DQ19" s="2304"/>
      <c r="DR19" s="2304"/>
      <c r="DU19" s="2312" t="s">
        <v>316</v>
      </c>
      <c r="DV19" s="2312"/>
      <c r="DW19" s="2312"/>
      <c r="DX19" s="2312"/>
      <c r="DY19" s="2312"/>
      <c r="DZ19" s="2312"/>
      <c r="EA19" s="2312"/>
      <c r="EB19" s="2312"/>
      <c r="EC19" s="2312"/>
      <c r="ED19" s="2311">
        <v>20</v>
      </c>
      <c r="EE19" s="2311"/>
      <c r="EF19" s="2311"/>
      <c r="EG19" s="2311"/>
      <c r="EH19" s="2311"/>
      <c r="EI19" s="2311"/>
      <c r="EJ19" s="2311"/>
      <c r="EK19" s="2311"/>
      <c r="EL19" s="2311"/>
      <c r="EM19" s="817"/>
      <c r="EN19" s="817"/>
      <c r="EO19" s="817"/>
      <c r="EP19" s="817"/>
      <c r="EQ19" s="817"/>
      <c r="ER19" s="817"/>
      <c r="ES19" s="817"/>
      <c r="ET19" s="817"/>
      <c r="EU19" s="817"/>
      <c r="EV19" s="817"/>
      <c r="EW19" s="817"/>
      <c r="EX19" s="817"/>
      <c r="EY19" s="817"/>
      <c r="EZ19" s="817"/>
    </row>
    <row r="20" spans="2:156" ht="12" customHeight="1" thickTop="1" thickBot="1" x14ac:dyDescent="0.25">
      <c r="B20" s="1478">
        <v>11</v>
      </c>
      <c r="C20" s="1479"/>
      <c r="D20" s="1479"/>
      <c r="E20" s="1480" t="str">
        <f>IF('INGRESO DE DATOS'!Y309&lt;&gt;"",'INGRESO DE DATOS'!Y309,"")</f>
        <v/>
      </c>
      <c r="F20" s="1480"/>
      <c r="G20" s="1480"/>
      <c r="H20" s="1480"/>
      <c r="I20" s="1637" t="str">
        <f>IF('INGRESO DE DATOS'!Z309&lt;&gt;"",'INGRESO DE DATOS'!Z309,"")</f>
        <v/>
      </c>
      <c r="J20" s="1637"/>
      <c r="K20" s="1637"/>
      <c r="L20" s="2308" t="str">
        <f>IF('INGRESO DE DATOS'!AB309&lt;&gt;"",'INGRESO DE DATOS'!AB309,"")</f>
        <v/>
      </c>
      <c r="M20" s="2308"/>
      <c r="N20" s="2347" t="str">
        <f>IF('INGRESO DE DATOS'!AC309&lt;&gt;"",'INGRESO DE DATOS'!AC309,"")</f>
        <v/>
      </c>
      <c r="O20" s="2347"/>
      <c r="P20" s="2349" t="str">
        <f>IF('FORMATO SULFATOS'!S25&lt;&gt;"",'FORMATO SULFATOS'!S25,"")</f>
        <v/>
      </c>
      <c r="Q20" s="2348"/>
      <c r="R20" s="1637" t="str">
        <f>IF('INGRESO DE DATOS'!AD309&lt;&gt;"",'INGRESO DE DATOS'!AD309,"")</f>
        <v/>
      </c>
      <c r="S20" s="1637"/>
      <c r="T20" s="1637"/>
      <c r="U20" s="2308" t="str">
        <f>IF('INGRESO DE DATOS'!AE309&lt;&gt;"",'INGRESO DE DATOS'!AE309,"")</f>
        <v/>
      </c>
      <c r="V20" s="2308"/>
      <c r="W20" s="818" t="str">
        <f>IF('INGRESO DE DATOS'!AF309&lt;&gt;"",'INGRESO DE DATOS'!AF309,"")</f>
        <v/>
      </c>
      <c r="X20" s="2307" t="str">
        <f t="shared" si="0"/>
        <v/>
      </c>
      <c r="Y20" s="2307"/>
      <c r="Z20" s="2308" t="str">
        <f>IF('INGRESO DE DATOS'!AG309&lt;&gt;"",'INGRESO DE DATOS'!AG309,"")</f>
        <v/>
      </c>
      <c r="AA20" s="2308"/>
      <c r="AB20" s="819" t="str">
        <f>IF('INGRESO DE DATOS'!AH309&lt;&gt;"",'INGRESO DE DATOS'!AH309,"")</f>
        <v/>
      </c>
      <c r="AC20" s="819" t="str">
        <f>IF('INGRESO DE DATOS'!AI309&lt;&gt;"",'INGRESO DE DATOS'!AI309,"")</f>
        <v/>
      </c>
      <c r="AD20" s="2307" t="str">
        <f>IF(Z20&lt;&gt;"",((AB20*2*'INGRESO DE DATOS'!$AF$345*1000)/Z20),"")</f>
        <v/>
      </c>
      <c r="AE20" s="2307"/>
      <c r="AF20" s="2307"/>
      <c r="AG20" s="2307"/>
      <c r="AH20" s="2307" t="str">
        <f>IF(Z20&lt;&gt;"",((((AC20-(AB20*2)-$Y$37)*VLOOKUP(DK20,$DU$10:$EL$26,10,FALSE))*'INGRESO DE DATOS'!$AF$345*1000)/Z20),"")</f>
        <v/>
      </c>
      <c r="AI20" s="2307"/>
      <c r="AJ20" s="2307"/>
      <c r="AK20" s="2307"/>
      <c r="AL20" s="819" t="str">
        <f>IF(CONDUCTIVIDAD!AB21&lt;&gt;"",CONDUCTIVIDAD!AB21,"")</f>
        <v/>
      </c>
      <c r="AM20" s="2307" t="str">
        <f t="shared" si="1"/>
        <v/>
      </c>
      <c r="AN20" s="2307"/>
      <c r="AO20" s="2307"/>
      <c r="AP20" s="2309"/>
      <c r="AY20" s="2304" t="str">
        <f>IF($AY$35&lt;&gt;"",IF('INGRESO DE DATOS'!AE309&lt;&gt;"",'INGRESO DE DATOS'!AE309,""),"")</f>
        <v/>
      </c>
      <c r="AZ20" s="2304"/>
      <c r="BA20" s="2304"/>
      <c r="BB20" s="2304"/>
      <c r="BC20" s="2304" t="str">
        <f>IF($AY$35&lt;&gt;"",IF('INGRESO DE DATOS'!AF309&lt;&gt;"",'INGRESO DE DATOS'!AF309,""),"")</f>
        <v/>
      </c>
      <c r="BD20" s="2304"/>
      <c r="BE20" s="2304"/>
      <c r="BF20" s="2304"/>
      <c r="BG20" s="2305" t="str">
        <f>IF($BC$35&lt;&gt;"",IF('INGRESO DE DATOS'!AE309&lt;&gt;"",'INGRESO DE DATOS'!AE309,""),"")</f>
        <v/>
      </c>
      <c r="BH20" s="2305"/>
      <c r="BI20" s="2305"/>
      <c r="BJ20" s="2305"/>
      <c r="BK20" s="2304" t="str">
        <f>IF($BC$35&lt;&gt;"",IF('INGRESO DE DATOS'!AF309&lt;&gt;"",'INGRESO DE DATOS'!AF309,""),"")</f>
        <v/>
      </c>
      <c r="BL20" s="2304"/>
      <c r="BM20" s="2304"/>
      <c r="BN20" s="2304"/>
      <c r="BO20" s="2304" t="str">
        <f t="shared" si="2"/>
        <v/>
      </c>
      <c r="BP20" s="2304"/>
      <c r="BQ20" s="2304"/>
      <c r="BR20" s="2304"/>
      <c r="BS20" s="2304"/>
      <c r="BT20" s="2304"/>
      <c r="BU20" s="2304"/>
      <c r="BV20" s="2304"/>
      <c r="BW20" s="2306" t="str">
        <f t="shared" si="3"/>
        <v/>
      </c>
      <c r="BX20" s="2306"/>
      <c r="BY20" s="2306"/>
      <c r="BZ20" s="2306"/>
      <c r="CA20" s="2306"/>
      <c r="CB20" s="2306"/>
      <c r="CC20" s="2306"/>
      <c r="CD20" s="2306"/>
      <c r="CM20" s="2304" t="str">
        <f>IF($AY$35&lt;&gt;"",IF('INGRESO DE DATOS'!AM311&lt;&gt;"",'INGRESO DE DATOS'!AM311,""),"")</f>
        <v/>
      </c>
      <c r="CN20" s="2304"/>
      <c r="CO20" s="2304"/>
      <c r="CP20" s="2304"/>
      <c r="CQ20" s="2304"/>
      <c r="CR20" s="2304"/>
      <c r="CS20" s="2304"/>
      <c r="CT20" s="2304"/>
      <c r="CU20" s="2304" t="str">
        <f>IF($BC$35&lt;&gt;"",IF('INGRESO DE DATOS'!AM311&lt;&gt;"",'INGRESO DE DATOS'!AM311,""),"")</f>
        <v/>
      </c>
      <c r="CV20" s="2304"/>
      <c r="CW20" s="2304"/>
      <c r="CX20" s="2304"/>
      <c r="CY20" s="2304"/>
      <c r="CZ20" s="2304"/>
      <c r="DA20" s="2304"/>
      <c r="DB20" s="2304"/>
      <c r="DK20" s="2304" t="str">
        <f>IF('INGRESO DE DATOS'!AO311&lt;&gt;"",'INGRESO DE DATOS'!AO311,"")</f>
        <v/>
      </c>
      <c r="DL20" s="2304"/>
      <c r="DM20" s="2304"/>
      <c r="DN20" s="2304"/>
      <c r="DO20" s="2304"/>
      <c r="DP20" s="2304"/>
      <c r="DQ20" s="2304"/>
      <c r="DR20" s="2304"/>
      <c r="DU20" s="2310" t="s">
        <v>317</v>
      </c>
      <c r="DV20" s="2310"/>
      <c r="DW20" s="2310"/>
      <c r="DX20" s="2310"/>
      <c r="DY20" s="2310"/>
      <c r="DZ20" s="2310"/>
      <c r="EA20" s="2310"/>
      <c r="EB20" s="2310"/>
      <c r="EC20" s="2310"/>
      <c r="ED20" s="2311">
        <v>25</v>
      </c>
      <c r="EE20" s="2311"/>
      <c r="EF20" s="2311"/>
      <c r="EG20" s="2311"/>
      <c r="EH20" s="2311"/>
      <c r="EI20" s="2311"/>
      <c r="EJ20" s="2311"/>
      <c r="EK20" s="2311"/>
      <c r="EL20" s="2311"/>
      <c r="EM20" s="817"/>
      <c r="EN20" s="817"/>
      <c r="EO20" s="817"/>
      <c r="EP20" s="817"/>
      <c r="EQ20" s="817"/>
      <c r="ER20" s="817"/>
      <c r="ES20" s="817"/>
      <c r="ET20" s="817"/>
      <c r="EU20" s="817"/>
      <c r="EV20" s="817"/>
      <c r="EW20" s="817"/>
      <c r="EX20" s="817"/>
      <c r="EY20" s="817"/>
      <c r="EZ20" s="817"/>
    </row>
    <row r="21" spans="2:156" ht="12" customHeight="1" thickTop="1" thickBot="1" x14ac:dyDescent="0.25">
      <c r="B21" s="1478">
        <v>12</v>
      </c>
      <c r="C21" s="1479"/>
      <c r="D21" s="1479"/>
      <c r="E21" s="1480" t="str">
        <f>IF('INGRESO DE DATOS'!Y310&lt;&gt;"",'INGRESO DE DATOS'!Y310,"")</f>
        <v/>
      </c>
      <c r="F21" s="1480"/>
      <c r="G21" s="1480"/>
      <c r="H21" s="1480"/>
      <c r="I21" s="1637" t="str">
        <f>IF('INGRESO DE DATOS'!Z310&lt;&gt;"",'INGRESO DE DATOS'!Z310,"")</f>
        <v/>
      </c>
      <c r="J21" s="1637"/>
      <c r="K21" s="1637"/>
      <c r="L21" s="2308" t="str">
        <f>IF('INGRESO DE DATOS'!AB310&lt;&gt;"",'INGRESO DE DATOS'!AB310,"")</f>
        <v/>
      </c>
      <c r="M21" s="2308"/>
      <c r="N21" s="2347" t="str">
        <f>IF('INGRESO DE DATOS'!AC310&lt;&gt;"",'INGRESO DE DATOS'!AC310,"")</f>
        <v/>
      </c>
      <c r="O21" s="2347"/>
      <c r="P21" s="2349" t="str">
        <f>IF('FORMATO SULFATOS'!S27&lt;&gt;"",'FORMATO SULFATOS'!S27,"")</f>
        <v/>
      </c>
      <c r="Q21" s="2348"/>
      <c r="R21" s="1637" t="str">
        <f>IF('INGRESO DE DATOS'!AD310&lt;&gt;"",'INGRESO DE DATOS'!AD310,"")</f>
        <v/>
      </c>
      <c r="S21" s="1637"/>
      <c r="T21" s="1637"/>
      <c r="U21" s="2308" t="str">
        <f>IF('INGRESO DE DATOS'!AE310&lt;&gt;"",'INGRESO DE DATOS'!AE310,"")</f>
        <v/>
      </c>
      <c r="V21" s="2308"/>
      <c r="W21" s="818" t="str">
        <f>IF('INGRESO DE DATOS'!AF310&lt;&gt;"",'INGRESO DE DATOS'!AF310,"")</f>
        <v/>
      </c>
      <c r="X21" s="2307" t="str">
        <f t="shared" si="0"/>
        <v/>
      </c>
      <c r="Y21" s="2307"/>
      <c r="Z21" s="2308" t="str">
        <f>IF('INGRESO DE DATOS'!AG310&lt;&gt;"",'INGRESO DE DATOS'!AG310,"")</f>
        <v/>
      </c>
      <c r="AA21" s="2308"/>
      <c r="AB21" s="819" t="str">
        <f>IF('INGRESO DE DATOS'!AH310&lt;&gt;"",'INGRESO DE DATOS'!AH310,"")</f>
        <v/>
      </c>
      <c r="AC21" s="819" t="str">
        <f>IF('INGRESO DE DATOS'!AI310&lt;&gt;"",'INGRESO DE DATOS'!AI310,"")</f>
        <v/>
      </c>
      <c r="AD21" s="2307" t="str">
        <f>IF(Z21&lt;&gt;"",((AB21*2*'INGRESO DE DATOS'!$AF$345*1000)/Z21),"")</f>
        <v/>
      </c>
      <c r="AE21" s="2307"/>
      <c r="AF21" s="2307"/>
      <c r="AG21" s="2307"/>
      <c r="AH21" s="2307" t="str">
        <f>IF(Z21&lt;&gt;"",((((AC21-(AB21*2)-$Y$37)*VLOOKUP(DK21,$DU$10:$EL$26,10,FALSE))*'INGRESO DE DATOS'!$AF$345*1000)/Z21),"")</f>
        <v/>
      </c>
      <c r="AI21" s="2307"/>
      <c r="AJ21" s="2307"/>
      <c r="AK21" s="2307"/>
      <c r="AL21" s="819" t="str">
        <f>IF(CONDUCTIVIDAD!AB22&lt;&gt;"",CONDUCTIVIDAD!AB22,"")</f>
        <v/>
      </c>
      <c r="AM21" s="2307" t="str">
        <f t="shared" si="1"/>
        <v/>
      </c>
      <c r="AN21" s="2307"/>
      <c r="AO21" s="2307"/>
      <c r="AP21" s="2309"/>
      <c r="AY21" s="2304" t="str">
        <f>IF($AY$35&lt;&gt;"",IF('INGRESO DE DATOS'!AE310&lt;&gt;"",'INGRESO DE DATOS'!AE310,""),"")</f>
        <v/>
      </c>
      <c r="AZ21" s="2304"/>
      <c r="BA21" s="2304"/>
      <c r="BB21" s="2304"/>
      <c r="BC21" s="2304" t="str">
        <f>IF($AY$35&lt;&gt;"",IF('INGRESO DE DATOS'!AF310&lt;&gt;"",'INGRESO DE DATOS'!AF310,""),"")</f>
        <v/>
      </c>
      <c r="BD21" s="2304"/>
      <c r="BE21" s="2304"/>
      <c r="BF21" s="2304"/>
      <c r="BG21" s="2305" t="str">
        <f>IF($BC$35&lt;&gt;"",IF('INGRESO DE DATOS'!AE310&lt;&gt;"",'INGRESO DE DATOS'!AE310,""),"")</f>
        <v/>
      </c>
      <c r="BH21" s="2305"/>
      <c r="BI21" s="2305"/>
      <c r="BJ21" s="2305"/>
      <c r="BK21" s="2304" t="str">
        <f>IF($BC$35&lt;&gt;"",IF('INGRESO DE DATOS'!AF310&lt;&gt;"",'INGRESO DE DATOS'!AF310,""),"")</f>
        <v/>
      </c>
      <c r="BL21" s="2304"/>
      <c r="BM21" s="2304"/>
      <c r="BN21" s="2304"/>
      <c r="BO21" s="2304" t="str">
        <f t="shared" si="2"/>
        <v/>
      </c>
      <c r="BP21" s="2304"/>
      <c r="BQ21" s="2304"/>
      <c r="BR21" s="2304"/>
      <c r="BS21" s="2304"/>
      <c r="BT21" s="2304"/>
      <c r="BU21" s="2304"/>
      <c r="BV21" s="2304"/>
      <c r="BW21" s="2306" t="str">
        <f t="shared" si="3"/>
        <v/>
      </c>
      <c r="BX21" s="2306"/>
      <c r="BY21" s="2306"/>
      <c r="BZ21" s="2306"/>
      <c r="CA21" s="2306"/>
      <c r="CB21" s="2306"/>
      <c r="CC21" s="2306"/>
      <c r="CD21" s="2306"/>
      <c r="CM21" s="2304" t="str">
        <f>IF($AY$35&lt;&gt;"",IF('INGRESO DE DATOS'!AM312&lt;&gt;"",'INGRESO DE DATOS'!AM312,""),"")</f>
        <v/>
      </c>
      <c r="CN21" s="2304"/>
      <c r="CO21" s="2304"/>
      <c r="CP21" s="2304"/>
      <c r="CQ21" s="2304"/>
      <c r="CR21" s="2304"/>
      <c r="CS21" s="2304"/>
      <c r="CT21" s="2304"/>
      <c r="CU21" s="2304" t="str">
        <f>IF($BC$35&lt;&gt;"",IF('INGRESO DE DATOS'!AM312&lt;&gt;"",'INGRESO DE DATOS'!AM312,""),"")</f>
        <v/>
      </c>
      <c r="CV21" s="2304"/>
      <c r="CW21" s="2304"/>
      <c r="CX21" s="2304"/>
      <c r="CY21" s="2304"/>
      <c r="CZ21" s="2304"/>
      <c r="DA21" s="2304"/>
      <c r="DB21" s="2304"/>
      <c r="DK21" s="2304" t="str">
        <f>IF('INGRESO DE DATOS'!AO312&lt;&gt;"",'INGRESO DE DATOS'!AO312,"")</f>
        <v/>
      </c>
      <c r="DL21" s="2304"/>
      <c r="DM21" s="2304"/>
      <c r="DN21" s="2304"/>
      <c r="DO21" s="2304"/>
      <c r="DP21" s="2304"/>
      <c r="DQ21" s="2304"/>
      <c r="DR21" s="2304"/>
      <c r="DU21" s="2312" t="s">
        <v>318</v>
      </c>
      <c r="DV21" s="2312"/>
      <c r="DW21" s="2312"/>
      <c r="DX21" s="2312"/>
      <c r="DY21" s="2312"/>
      <c r="DZ21" s="2312"/>
      <c r="EA21" s="2312"/>
      <c r="EB21" s="2312"/>
      <c r="EC21" s="2312"/>
      <c r="ED21" s="2311">
        <v>30</v>
      </c>
      <c r="EE21" s="2311"/>
      <c r="EF21" s="2311"/>
      <c r="EG21" s="2311"/>
      <c r="EH21" s="2311"/>
      <c r="EI21" s="2311"/>
      <c r="EJ21" s="2311"/>
      <c r="EK21" s="2311"/>
      <c r="EL21" s="2311"/>
      <c r="EM21" s="817"/>
      <c r="EN21" s="817"/>
      <c r="EO21" s="817"/>
      <c r="EP21" s="817"/>
      <c r="EQ21" s="817"/>
      <c r="ER21" s="817"/>
      <c r="ES21" s="817"/>
      <c r="ET21" s="817"/>
      <c r="EU21" s="817"/>
      <c r="EV21" s="817"/>
      <c r="EW21" s="817"/>
      <c r="EX21" s="817"/>
      <c r="EY21" s="817"/>
      <c r="EZ21" s="817"/>
    </row>
    <row r="22" spans="2:156" ht="12" customHeight="1" thickTop="1" thickBot="1" x14ac:dyDescent="0.25">
      <c r="B22" s="1478">
        <v>13</v>
      </c>
      <c r="C22" s="1479"/>
      <c r="D22" s="1479"/>
      <c r="E22" s="1480" t="str">
        <f>IF('INGRESO DE DATOS'!Y311&lt;&gt;"",'INGRESO DE DATOS'!Y311,"")</f>
        <v/>
      </c>
      <c r="F22" s="1480"/>
      <c r="G22" s="1480"/>
      <c r="H22" s="1480"/>
      <c r="I22" s="1637" t="str">
        <f>IF('INGRESO DE DATOS'!Z311&lt;&gt;"",'INGRESO DE DATOS'!Z311,"")</f>
        <v/>
      </c>
      <c r="J22" s="1637"/>
      <c r="K22" s="1637"/>
      <c r="L22" s="2308" t="str">
        <f>IF('INGRESO DE DATOS'!AB311&lt;&gt;"",'INGRESO DE DATOS'!AB311,"")</f>
        <v/>
      </c>
      <c r="M22" s="2308"/>
      <c r="N22" s="2347" t="str">
        <f>IF('INGRESO DE DATOS'!AC311&lt;&gt;"",'INGRESO DE DATOS'!AC311,"")</f>
        <v/>
      </c>
      <c r="O22" s="2347"/>
      <c r="P22" s="2349" t="str">
        <f>IF('FORMATO SULFATOS'!S28&lt;&gt;"",'FORMATO SULFATOS'!S28,"")</f>
        <v/>
      </c>
      <c r="Q22" s="2348"/>
      <c r="R22" s="1637" t="str">
        <f>IF('INGRESO DE DATOS'!AD311&lt;&gt;"",'INGRESO DE DATOS'!AD311,"")</f>
        <v/>
      </c>
      <c r="S22" s="1637"/>
      <c r="T22" s="1637"/>
      <c r="U22" s="2308" t="str">
        <f>IF('INGRESO DE DATOS'!AE311&lt;&gt;"",'INGRESO DE DATOS'!AE311,"")</f>
        <v/>
      </c>
      <c r="V22" s="2308"/>
      <c r="W22" s="818" t="str">
        <f>IF('INGRESO DE DATOS'!AF311&lt;&gt;"",'INGRESO DE DATOS'!AF311,"")</f>
        <v/>
      </c>
      <c r="X22" s="2307" t="str">
        <f t="shared" si="0"/>
        <v/>
      </c>
      <c r="Y22" s="2307"/>
      <c r="Z22" s="2308" t="str">
        <f>IF('INGRESO DE DATOS'!AG311&lt;&gt;"",'INGRESO DE DATOS'!AG311,"")</f>
        <v/>
      </c>
      <c r="AA22" s="2308"/>
      <c r="AB22" s="819" t="str">
        <f>IF('INGRESO DE DATOS'!AH311&lt;&gt;"",'INGRESO DE DATOS'!AH311,"")</f>
        <v/>
      </c>
      <c r="AC22" s="819" t="str">
        <f>IF('INGRESO DE DATOS'!AI311&lt;&gt;"",'INGRESO DE DATOS'!AI311,"")</f>
        <v/>
      </c>
      <c r="AD22" s="2307" t="str">
        <f>IF(Z22&lt;&gt;"",((AB22*2*'INGRESO DE DATOS'!$AF$345*1000)/Z22),"")</f>
        <v/>
      </c>
      <c r="AE22" s="2307"/>
      <c r="AF22" s="2307"/>
      <c r="AG22" s="2307"/>
      <c r="AH22" s="2307" t="str">
        <f>IF(Z22&lt;&gt;"",((((AC22-(AB22*2)-$Y$37)*VLOOKUP(DK22,$DU$10:$EL$26,10,FALSE))*'INGRESO DE DATOS'!$AF$345*1000)/Z22),"")</f>
        <v/>
      </c>
      <c r="AI22" s="2307"/>
      <c r="AJ22" s="2307"/>
      <c r="AK22" s="2307"/>
      <c r="AL22" s="819" t="str">
        <f>IF(CONDUCTIVIDAD!AB23&lt;&gt;"",CONDUCTIVIDAD!AB23,"")</f>
        <v/>
      </c>
      <c r="AM22" s="2307" t="str">
        <f t="shared" si="1"/>
        <v/>
      </c>
      <c r="AN22" s="2307"/>
      <c r="AO22" s="2307"/>
      <c r="AP22" s="2309"/>
      <c r="AY22" s="2304" t="str">
        <f>IF($AY$35&lt;&gt;"",IF('INGRESO DE DATOS'!AE311&lt;&gt;"",'INGRESO DE DATOS'!AE311,""),"")</f>
        <v/>
      </c>
      <c r="AZ22" s="2304"/>
      <c r="BA22" s="2304"/>
      <c r="BB22" s="2304"/>
      <c r="BC22" s="2304" t="str">
        <f>IF($AY$35&lt;&gt;"",IF('INGRESO DE DATOS'!AF311&lt;&gt;"",'INGRESO DE DATOS'!AF311,""),"")</f>
        <v/>
      </c>
      <c r="BD22" s="2304"/>
      <c r="BE22" s="2304"/>
      <c r="BF22" s="2304"/>
      <c r="BG22" s="2305" t="str">
        <f>IF($BC$35&lt;&gt;"",IF('INGRESO DE DATOS'!AE311&lt;&gt;"",'INGRESO DE DATOS'!AE311,""),"")</f>
        <v/>
      </c>
      <c r="BH22" s="2305"/>
      <c r="BI22" s="2305"/>
      <c r="BJ22" s="2305"/>
      <c r="BK22" s="2304" t="str">
        <f>IF($BC$35&lt;&gt;"",IF('INGRESO DE DATOS'!AF311&lt;&gt;"",'INGRESO DE DATOS'!AF311,""),"")</f>
        <v/>
      </c>
      <c r="BL22" s="2304"/>
      <c r="BM22" s="2304"/>
      <c r="BN22" s="2304"/>
      <c r="BO22" s="2304" t="str">
        <f t="shared" si="2"/>
        <v/>
      </c>
      <c r="BP22" s="2304"/>
      <c r="BQ22" s="2304"/>
      <c r="BR22" s="2304"/>
      <c r="BS22" s="2304"/>
      <c r="BT22" s="2304"/>
      <c r="BU22" s="2304"/>
      <c r="BV22" s="2304"/>
      <c r="BW22" s="2306" t="str">
        <f t="shared" si="3"/>
        <v/>
      </c>
      <c r="BX22" s="2306"/>
      <c r="BY22" s="2306"/>
      <c r="BZ22" s="2306"/>
      <c r="CA22" s="2306"/>
      <c r="CB22" s="2306"/>
      <c r="CC22" s="2306"/>
      <c r="CD22" s="2306"/>
      <c r="CM22" s="2304" t="str">
        <f>IF($AY$35&lt;&gt;"",IF('INGRESO DE DATOS'!AM313&lt;&gt;"",'INGRESO DE DATOS'!AM313,""),"")</f>
        <v/>
      </c>
      <c r="CN22" s="2304"/>
      <c r="CO22" s="2304"/>
      <c r="CP22" s="2304"/>
      <c r="CQ22" s="2304"/>
      <c r="CR22" s="2304"/>
      <c r="CS22" s="2304"/>
      <c r="CT22" s="2304"/>
      <c r="CU22" s="2304" t="str">
        <f>IF($BC$35&lt;&gt;"",IF('INGRESO DE DATOS'!AM313&lt;&gt;"",'INGRESO DE DATOS'!AM313,""),"")</f>
        <v/>
      </c>
      <c r="CV22" s="2304"/>
      <c r="CW22" s="2304"/>
      <c r="CX22" s="2304"/>
      <c r="CY22" s="2304"/>
      <c r="CZ22" s="2304"/>
      <c r="DA22" s="2304"/>
      <c r="DB22" s="2304"/>
      <c r="DK22" s="2304" t="str">
        <f>IF('INGRESO DE DATOS'!AO313&lt;&gt;"",'INGRESO DE DATOS'!AO313,"")</f>
        <v/>
      </c>
      <c r="DL22" s="2304"/>
      <c r="DM22" s="2304"/>
      <c r="DN22" s="2304"/>
      <c r="DO22" s="2304"/>
      <c r="DP22" s="2304"/>
      <c r="DQ22" s="2304"/>
      <c r="DR22" s="2304"/>
      <c r="DU22" s="2310" t="s">
        <v>319</v>
      </c>
      <c r="DV22" s="2310"/>
      <c r="DW22" s="2310"/>
      <c r="DX22" s="2310"/>
      <c r="DY22" s="2310"/>
      <c r="DZ22" s="2310"/>
      <c r="EA22" s="2310"/>
      <c r="EB22" s="2310"/>
      <c r="EC22" s="2310"/>
      <c r="ED22" s="2311">
        <v>5</v>
      </c>
      <c r="EE22" s="2311"/>
      <c r="EF22" s="2311"/>
      <c r="EG22" s="2311"/>
      <c r="EH22" s="2311"/>
      <c r="EI22" s="2311"/>
      <c r="EJ22" s="2311"/>
      <c r="EK22" s="2311"/>
      <c r="EL22" s="2311"/>
      <c r="EM22" s="817"/>
      <c r="EN22" s="817"/>
      <c r="EO22" s="817"/>
      <c r="EP22" s="817"/>
      <c r="EQ22" s="817"/>
      <c r="ER22" s="817"/>
      <c r="ES22" s="817"/>
      <c r="ET22" s="817"/>
      <c r="EU22" s="817"/>
      <c r="EV22" s="817"/>
      <c r="EW22" s="817"/>
      <c r="EX22" s="817"/>
      <c r="EY22" s="817"/>
      <c r="EZ22" s="817"/>
    </row>
    <row r="23" spans="2:156" ht="12" customHeight="1" thickTop="1" thickBot="1" x14ac:dyDescent="0.25">
      <c r="B23" s="1478">
        <v>14</v>
      </c>
      <c r="C23" s="1479"/>
      <c r="D23" s="1479"/>
      <c r="E23" s="1480" t="str">
        <f>IF('INGRESO DE DATOS'!Y312&lt;&gt;"",'INGRESO DE DATOS'!Y312,"")</f>
        <v/>
      </c>
      <c r="F23" s="1480"/>
      <c r="G23" s="1480"/>
      <c r="H23" s="1480"/>
      <c r="I23" s="1637" t="str">
        <f>IF('INGRESO DE DATOS'!Z312&lt;&gt;"",'INGRESO DE DATOS'!Z312,"")</f>
        <v/>
      </c>
      <c r="J23" s="1637"/>
      <c r="K23" s="1637"/>
      <c r="L23" s="2308" t="str">
        <f>IF('INGRESO DE DATOS'!AB312&lt;&gt;"",'INGRESO DE DATOS'!AB312,"")</f>
        <v/>
      </c>
      <c r="M23" s="2308"/>
      <c r="N23" s="2347" t="str">
        <f>IF('INGRESO DE DATOS'!AC312&lt;&gt;"",'INGRESO DE DATOS'!AC312,"")</f>
        <v/>
      </c>
      <c r="O23" s="2347"/>
      <c r="P23" s="2349" t="str">
        <f>IF('FORMATO SULFATOS'!S29&lt;&gt;"",'FORMATO SULFATOS'!S29,"")</f>
        <v/>
      </c>
      <c r="Q23" s="2348"/>
      <c r="R23" s="1637" t="str">
        <f>IF('INGRESO DE DATOS'!AD312&lt;&gt;"",'INGRESO DE DATOS'!AD312,"")</f>
        <v/>
      </c>
      <c r="S23" s="1637"/>
      <c r="T23" s="1637"/>
      <c r="U23" s="2308" t="str">
        <f>IF('INGRESO DE DATOS'!AE312&lt;&gt;"",'INGRESO DE DATOS'!AE312,"")</f>
        <v/>
      </c>
      <c r="V23" s="2308"/>
      <c r="W23" s="818" t="str">
        <f>IF('INGRESO DE DATOS'!AF312&lt;&gt;"",'INGRESO DE DATOS'!AF312,"")</f>
        <v/>
      </c>
      <c r="X23" s="2307" t="str">
        <f t="shared" si="0"/>
        <v/>
      </c>
      <c r="Y23" s="2307"/>
      <c r="Z23" s="2308" t="str">
        <f>IF('INGRESO DE DATOS'!AG312&lt;&gt;"",'INGRESO DE DATOS'!AG312,"")</f>
        <v/>
      </c>
      <c r="AA23" s="2308"/>
      <c r="AB23" s="819" t="str">
        <f>IF('INGRESO DE DATOS'!AH312&lt;&gt;"",'INGRESO DE DATOS'!AH312,"")</f>
        <v/>
      </c>
      <c r="AC23" s="819" t="str">
        <f>IF('INGRESO DE DATOS'!AI312&lt;&gt;"",'INGRESO DE DATOS'!AI312,"")</f>
        <v/>
      </c>
      <c r="AD23" s="2307" t="str">
        <f>IF(Z23&lt;&gt;"",((AB23*2*'INGRESO DE DATOS'!$AF$345*1000)/Z23),"")</f>
        <v/>
      </c>
      <c r="AE23" s="2307"/>
      <c r="AF23" s="2307"/>
      <c r="AG23" s="2307"/>
      <c r="AH23" s="2307" t="str">
        <f>IF(Z23&lt;&gt;"",((((AC23-(AB23*2)-$Y$37)*VLOOKUP(DK23,$DU$10:$EL$26,10,FALSE))*'INGRESO DE DATOS'!$AF$345*1000)/Z23),"")</f>
        <v/>
      </c>
      <c r="AI23" s="2307"/>
      <c r="AJ23" s="2307"/>
      <c r="AK23" s="2307"/>
      <c r="AL23" s="819" t="str">
        <f>IF(CONDUCTIVIDAD!AB24&lt;&gt;"",CONDUCTIVIDAD!AB24,"")</f>
        <v/>
      </c>
      <c r="AM23" s="2307" t="str">
        <f t="shared" si="1"/>
        <v/>
      </c>
      <c r="AN23" s="2307"/>
      <c r="AO23" s="2307"/>
      <c r="AP23" s="2309"/>
      <c r="AY23" s="2304" t="str">
        <f>IF($AY$35&lt;&gt;"",IF('INGRESO DE DATOS'!AE312&lt;&gt;"",'INGRESO DE DATOS'!AE312,""),"")</f>
        <v/>
      </c>
      <c r="AZ23" s="2304"/>
      <c r="BA23" s="2304"/>
      <c r="BB23" s="2304"/>
      <c r="BC23" s="2304" t="str">
        <f>IF($AY$35&lt;&gt;"",IF('INGRESO DE DATOS'!AF312&lt;&gt;"",'INGRESO DE DATOS'!AF312,""),"")</f>
        <v/>
      </c>
      <c r="BD23" s="2304"/>
      <c r="BE23" s="2304"/>
      <c r="BF23" s="2304"/>
      <c r="BG23" s="2305" t="str">
        <f>IF($BC$35&lt;&gt;"",IF('INGRESO DE DATOS'!AE312&lt;&gt;"",'INGRESO DE DATOS'!AE312,""),"")</f>
        <v/>
      </c>
      <c r="BH23" s="2305"/>
      <c r="BI23" s="2305"/>
      <c r="BJ23" s="2305"/>
      <c r="BK23" s="2304" t="str">
        <f>IF($BC$35&lt;&gt;"",IF('INGRESO DE DATOS'!AF312&lt;&gt;"",'INGRESO DE DATOS'!AF312,""),"")</f>
        <v/>
      </c>
      <c r="BL23" s="2304"/>
      <c r="BM23" s="2304"/>
      <c r="BN23" s="2304"/>
      <c r="BO23" s="2304" t="str">
        <f t="shared" si="2"/>
        <v/>
      </c>
      <c r="BP23" s="2304"/>
      <c r="BQ23" s="2304"/>
      <c r="BR23" s="2304"/>
      <c r="BS23" s="2304"/>
      <c r="BT23" s="2304"/>
      <c r="BU23" s="2304"/>
      <c r="BV23" s="2304"/>
      <c r="BW23" s="2306" t="str">
        <f t="shared" si="3"/>
        <v/>
      </c>
      <c r="BX23" s="2306"/>
      <c r="BY23" s="2306"/>
      <c r="BZ23" s="2306"/>
      <c r="CA23" s="2306"/>
      <c r="CB23" s="2306"/>
      <c r="CC23" s="2306"/>
      <c r="CD23" s="2306"/>
      <c r="CM23" s="2304" t="str">
        <f>IF($AY$35&lt;&gt;"",IF('INGRESO DE DATOS'!AM314&lt;&gt;"",'INGRESO DE DATOS'!AM314,""),"")</f>
        <v/>
      </c>
      <c r="CN23" s="2304"/>
      <c r="CO23" s="2304"/>
      <c r="CP23" s="2304"/>
      <c r="CQ23" s="2304"/>
      <c r="CR23" s="2304"/>
      <c r="CS23" s="2304"/>
      <c r="CT23" s="2304"/>
      <c r="CU23" s="2304" t="str">
        <f>IF($BC$35&lt;&gt;"",IF('INGRESO DE DATOS'!AM314&lt;&gt;"",'INGRESO DE DATOS'!AM314,""),"")</f>
        <v/>
      </c>
      <c r="CV23" s="2304"/>
      <c r="CW23" s="2304"/>
      <c r="CX23" s="2304"/>
      <c r="CY23" s="2304"/>
      <c r="CZ23" s="2304"/>
      <c r="DA23" s="2304"/>
      <c r="DB23" s="2304"/>
      <c r="DK23" s="2304" t="str">
        <f>IF('INGRESO DE DATOS'!AO314&lt;&gt;"",'INGRESO DE DATOS'!AO314,"")</f>
        <v/>
      </c>
      <c r="DL23" s="2304"/>
      <c r="DM23" s="2304"/>
      <c r="DN23" s="2304"/>
      <c r="DO23" s="2304"/>
      <c r="DP23" s="2304"/>
      <c r="DQ23" s="2304"/>
      <c r="DR23" s="2304"/>
      <c r="DU23" s="2312" t="s">
        <v>320</v>
      </c>
      <c r="DV23" s="2312"/>
      <c r="DW23" s="2312"/>
      <c r="DX23" s="2312"/>
      <c r="DY23" s="2312"/>
      <c r="DZ23" s="2312"/>
      <c r="EA23" s="2312"/>
      <c r="EB23" s="2312"/>
      <c r="EC23" s="2312"/>
      <c r="ED23" s="2311">
        <v>50</v>
      </c>
      <c r="EE23" s="2311"/>
      <c r="EF23" s="2311"/>
      <c r="EG23" s="2311"/>
      <c r="EH23" s="2311"/>
      <c r="EI23" s="2311"/>
      <c r="EJ23" s="2311"/>
      <c r="EK23" s="2311"/>
      <c r="EL23" s="2311"/>
      <c r="EM23" s="817"/>
      <c r="EN23" s="817"/>
      <c r="EO23" s="817"/>
      <c r="EP23" s="817"/>
      <c r="EQ23" s="817"/>
      <c r="ER23" s="817"/>
      <c r="ES23" s="817"/>
      <c r="ET23" s="817"/>
      <c r="EU23" s="817"/>
      <c r="EV23" s="817"/>
      <c r="EW23" s="817"/>
      <c r="EX23" s="817"/>
      <c r="EY23" s="817"/>
      <c r="EZ23" s="817"/>
    </row>
    <row r="24" spans="2:156" ht="12" customHeight="1" thickTop="1" thickBot="1" x14ac:dyDescent="0.25">
      <c r="B24" s="1478">
        <v>15</v>
      </c>
      <c r="C24" s="1479"/>
      <c r="D24" s="1479"/>
      <c r="E24" s="1480" t="str">
        <f>IF('INGRESO DE DATOS'!Y313&lt;&gt;"",'INGRESO DE DATOS'!Y313,"")</f>
        <v/>
      </c>
      <c r="F24" s="1480"/>
      <c r="G24" s="1480"/>
      <c r="H24" s="1480"/>
      <c r="I24" s="1637" t="str">
        <f>IF('INGRESO DE DATOS'!Z313&lt;&gt;"",'INGRESO DE DATOS'!Z313,"")</f>
        <v/>
      </c>
      <c r="J24" s="1637"/>
      <c r="K24" s="1637"/>
      <c r="L24" s="2308" t="str">
        <f>IF('INGRESO DE DATOS'!AB313&lt;&gt;"",'INGRESO DE DATOS'!AB313,"")</f>
        <v/>
      </c>
      <c r="M24" s="2308"/>
      <c r="N24" s="2347" t="str">
        <f>IF('INGRESO DE DATOS'!AC313&lt;&gt;"",'INGRESO DE DATOS'!AC313,"")</f>
        <v/>
      </c>
      <c r="O24" s="2347"/>
      <c r="P24" s="2349" t="str">
        <f>IF('FORMATO SULFATOS'!S30&lt;&gt;"",'FORMATO SULFATOS'!S30,"")</f>
        <v/>
      </c>
      <c r="Q24" s="2348"/>
      <c r="R24" s="1637" t="str">
        <f>IF('INGRESO DE DATOS'!AD313&lt;&gt;"",'INGRESO DE DATOS'!AD313,"")</f>
        <v/>
      </c>
      <c r="S24" s="1637"/>
      <c r="T24" s="1637"/>
      <c r="U24" s="2308" t="str">
        <f>IF('INGRESO DE DATOS'!AE313&lt;&gt;"",'INGRESO DE DATOS'!AE313,"")</f>
        <v/>
      </c>
      <c r="V24" s="2308"/>
      <c r="W24" s="818" t="str">
        <f>IF('INGRESO DE DATOS'!AF313&lt;&gt;"",'INGRESO DE DATOS'!AF313,"")</f>
        <v/>
      </c>
      <c r="X24" s="2307" t="str">
        <f t="shared" si="0"/>
        <v/>
      </c>
      <c r="Y24" s="2307"/>
      <c r="Z24" s="2308" t="str">
        <f>IF('INGRESO DE DATOS'!AG313&lt;&gt;"",'INGRESO DE DATOS'!AG313,"")</f>
        <v/>
      </c>
      <c r="AA24" s="2308"/>
      <c r="AB24" s="819" t="str">
        <f>IF('INGRESO DE DATOS'!AH313&lt;&gt;"",'INGRESO DE DATOS'!AH313,"")</f>
        <v/>
      </c>
      <c r="AC24" s="819" t="str">
        <f>IF('INGRESO DE DATOS'!AI313&lt;&gt;"",'INGRESO DE DATOS'!AI313,"")</f>
        <v/>
      </c>
      <c r="AD24" s="2307" t="str">
        <f>IF(Z24&lt;&gt;"",((AB24*2*'INGRESO DE DATOS'!$AF$345*1000)/Z24),"")</f>
        <v/>
      </c>
      <c r="AE24" s="2307"/>
      <c r="AF24" s="2307"/>
      <c r="AG24" s="2307"/>
      <c r="AH24" s="2307" t="str">
        <f>IF(Z24&lt;&gt;"",((((AC24-(AB24*2)-$Y$37)*VLOOKUP(DK24,$DU$10:$EL$26,10,FALSE))*'INGRESO DE DATOS'!$AF$345*1000)/Z24),"")</f>
        <v/>
      </c>
      <c r="AI24" s="2307"/>
      <c r="AJ24" s="2307"/>
      <c r="AK24" s="2307"/>
      <c r="AL24" s="819" t="str">
        <f>IF(CONDUCTIVIDAD!AB25&lt;&gt;"",CONDUCTIVIDAD!AB25,"")</f>
        <v/>
      </c>
      <c r="AM24" s="2307" t="str">
        <f t="shared" si="1"/>
        <v/>
      </c>
      <c r="AN24" s="2307"/>
      <c r="AO24" s="2307"/>
      <c r="AP24" s="2309"/>
      <c r="AY24" s="2304" t="str">
        <f>IF($AY$35&lt;&gt;"",IF('INGRESO DE DATOS'!AE313&lt;&gt;"",'INGRESO DE DATOS'!AE313,""),"")</f>
        <v/>
      </c>
      <c r="AZ24" s="2304"/>
      <c r="BA24" s="2304"/>
      <c r="BB24" s="2304"/>
      <c r="BC24" s="2304" t="str">
        <f>IF($AY$35&lt;&gt;"",IF('INGRESO DE DATOS'!AF313&lt;&gt;"",'INGRESO DE DATOS'!AF313,""),"")</f>
        <v/>
      </c>
      <c r="BD24" s="2304"/>
      <c r="BE24" s="2304"/>
      <c r="BF24" s="2304"/>
      <c r="BG24" s="2305" t="str">
        <f>IF($BC$35&lt;&gt;"",IF('INGRESO DE DATOS'!AE313&lt;&gt;"",'INGRESO DE DATOS'!AE313,""),"")</f>
        <v/>
      </c>
      <c r="BH24" s="2305"/>
      <c r="BI24" s="2305"/>
      <c r="BJ24" s="2305"/>
      <c r="BK24" s="2304" t="str">
        <f>IF($BC$35&lt;&gt;"",IF('INGRESO DE DATOS'!AF313&lt;&gt;"",'INGRESO DE DATOS'!AF313,""),"")</f>
        <v/>
      </c>
      <c r="BL24" s="2304"/>
      <c r="BM24" s="2304"/>
      <c r="BN24" s="2304"/>
      <c r="BO24" s="2304" t="str">
        <f t="shared" si="2"/>
        <v/>
      </c>
      <c r="BP24" s="2304"/>
      <c r="BQ24" s="2304"/>
      <c r="BR24" s="2304"/>
      <c r="BS24" s="2304"/>
      <c r="BT24" s="2304"/>
      <c r="BU24" s="2304"/>
      <c r="BV24" s="2304"/>
      <c r="BW24" s="2306" t="str">
        <f t="shared" si="3"/>
        <v/>
      </c>
      <c r="BX24" s="2306"/>
      <c r="BY24" s="2306"/>
      <c r="BZ24" s="2306"/>
      <c r="CA24" s="2306"/>
      <c r="CB24" s="2306"/>
      <c r="CC24" s="2306"/>
      <c r="CD24" s="2306"/>
      <c r="CM24" s="2304" t="str">
        <f>IF($AY$35&lt;&gt;"",IF('INGRESO DE DATOS'!AM315&lt;&gt;"",'INGRESO DE DATOS'!AM315,""),"")</f>
        <v/>
      </c>
      <c r="CN24" s="2304"/>
      <c r="CO24" s="2304"/>
      <c r="CP24" s="2304"/>
      <c r="CQ24" s="2304"/>
      <c r="CR24" s="2304"/>
      <c r="CS24" s="2304"/>
      <c r="CT24" s="2304"/>
      <c r="CU24" s="2304" t="str">
        <f>IF($BC$35&lt;&gt;"",IF('INGRESO DE DATOS'!AM315&lt;&gt;"",'INGRESO DE DATOS'!AM315,""),"")</f>
        <v/>
      </c>
      <c r="CV24" s="2304"/>
      <c r="CW24" s="2304"/>
      <c r="CX24" s="2304"/>
      <c r="CY24" s="2304"/>
      <c r="CZ24" s="2304"/>
      <c r="DA24" s="2304"/>
      <c r="DB24" s="2304"/>
      <c r="DK24" s="2304" t="str">
        <f>IF('INGRESO DE DATOS'!AO315&lt;&gt;"",'INGRESO DE DATOS'!AO315,"")</f>
        <v/>
      </c>
      <c r="DL24" s="2304"/>
      <c r="DM24" s="2304"/>
      <c r="DN24" s="2304"/>
      <c r="DO24" s="2304"/>
      <c r="DP24" s="2304"/>
      <c r="DQ24" s="2304"/>
      <c r="DR24" s="2304"/>
      <c r="DU24" s="2310" t="s">
        <v>321</v>
      </c>
      <c r="DV24" s="2310"/>
      <c r="DW24" s="2310"/>
      <c r="DX24" s="2310"/>
      <c r="DY24" s="2310"/>
      <c r="DZ24" s="2310"/>
      <c r="EA24" s="2310"/>
      <c r="EB24" s="2310"/>
      <c r="EC24" s="2310"/>
      <c r="ED24" s="2313">
        <v>12.5</v>
      </c>
      <c r="EE24" s="2313"/>
      <c r="EF24" s="2313"/>
      <c r="EG24" s="2313"/>
      <c r="EH24" s="2313"/>
      <c r="EI24" s="2313"/>
      <c r="EJ24" s="2313"/>
      <c r="EK24" s="2313"/>
      <c r="EL24" s="2313"/>
      <c r="EM24" s="817"/>
      <c r="EN24" s="817"/>
      <c r="EO24" s="817"/>
      <c r="EP24" s="817"/>
      <c r="EQ24" s="817"/>
      <c r="ER24" s="817"/>
      <c r="ES24" s="817"/>
      <c r="ET24" s="817"/>
      <c r="EU24" s="817"/>
      <c r="EV24" s="817"/>
      <c r="EW24" s="817"/>
      <c r="EX24" s="817"/>
      <c r="EY24" s="817"/>
      <c r="EZ24" s="817"/>
    </row>
    <row r="25" spans="2:156" ht="12" customHeight="1" thickTop="1" thickBot="1" x14ac:dyDescent="0.25">
      <c r="B25" s="1478">
        <v>16</v>
      </c>
      <c r="C25" s="1479"/>
      <c r="D25" s="1479"/>
      <c r="E25" s="1480" t="str">
        <f>IF('INGRESO DE DATOS'!Y314&lt;&gt;"",'INGRESO DE DATOS'!Y314,"")</f>
        <v/>
      </c>
      <c r="F25" s="1480"/>
      <c r="G25" s="1480"/>
      <c r="H25" s="1480"/>
      <c r="I25" s="1637" t="str">
        <f>IF('INGRESO DE DATOS'!Z314&lt;&gt;"",'INGRESO DE DATOS'!Z314,"")</f>
        <v/>
      </c>
      <c r="J25" s="1637"/>
      <c r="K25" s="1637"/>
      <c r="L25" s="2308" t="str">
        <f>IF('INGRESO DE DATOS'!AB314&lt;&gt;"",'INGRESO DE DATOS'!AB314,"")</f>
        <v/>
      </c>
      <c r="M25" s="2308"/>
      <c r="N25" s="2347" t="str">
        <f>IF('INGRESO DE DATOS'!AC314&lt;&gt;"",'INGRESO DE DATOS'!AC314,"")</f>
        <v/>
      </c>
      <c r="O25" s="2347"/>
      <c r="P25" s="2349" t="str">
        <f>IF('FORMATO SULFATOS'!S31&lt;&gt;"",'FORMATO SULFATOS'!S31,"")</f>
        <v/>
      </c>
      <c r="Q25" s="2348"/>
      <c r="R25" s="1637" t="str">
        <f>IF('INGRESO DE DATOS'!AD314&lt;&gt;"",'INGRESO DE DATOS'!AD314,"")</f>
        <v/>
      </c>
      <c r="S25" s="1637"/>
      <c r="T25" s="1637"/>
      <c r="U25" s="2308" t="str">
        <f>IF('INGRESO DE DATOS'!AE314&lt;&gt;"",'INGRESO DE DATOS'!AE314,"")</f>
        <v/>
      </c>
      <c r="V25" s="2308"/>
      <c r="W25" s="818" t="str">
        <f>IF('INGRESO DE DATOS'!AF314&lt;&gt;"",'INGRESO DE DATOS'!AF314,"")</f>
        <v/>
      </c>
      <c r="X25" s="2307" t="str">
        <f t="shared" si="0"/>
        <v/>
      </c>
      <c r="Y25" s="2307"/>
      <c r="Z25" s="2308" t="str">
        <f>IF('INGRESO DE DATOS'!AG314&lt;&gt;"",'INGRESO DE DATOS'!AG314,"")</f>
        <v/>
      </c>
      <c r="AA25" s="2308"/>
      <c r="AB25" s="819" t="str">
        <f>IF('INGRESO DE DATOS'!AH314&lt;&gt;"",'INGRESO DE DATOS'!AH314,"")</f>
        <v/>
      </c>
      <c r="AC25" s="819" t="str">
        <f>IF('INGRESO DE DATOS'!AI314&lt;&gt;"",'INGRESO DE DATOS'!AI314,"")</f>
        <v/>
      </c>
      <c r="AD25" s="2307" t="str">
        <f>IF(Z25&lt;&gt;"",((AB25*2*'INGRESO DE DATOS'!$AF$345*1000)/Z25),"")</f>
        <v/>
      </c>
      <c r="AE25" s="2307"/>
      <c r="AF25" s="2307"/>
      <c r="AG25" s="2307"/>
      <c r="AH25" s="2307" t="str">
        <f>IF(Z25&lt;&gt;"",((((AC25-(AB25*2)-$Y$37)*VLOOKUP(DK25,$DU$10:$EL$26,10,FALSE))*'INGRESO DE DATOS'!$AF$345*1000)/Z25),"")</f>
        <v/>
      </c>
      <c r="AI25" s="2307"/>
      <c r="AJ25" s="2307"/>
      <c r="AK25" s="2307"/>
      <c r="AL25" s="819" t="str">
        <f>IF(CONDUCTIVIDAD!AB26&lt;&gt;"",CONDUCTIVIDAD!AB26,"")</f>
        <v/>
      </c>
      <c r="AM25" s="2307" t="str">
        <f t="shared" si="1"/>
        <v/>
      </c>
      <c r="AN25" s="2307"/>
      <c r="AO25" s="2307"/>
      <c r="AP25" s="2309"/>
      <c r="AY25" s="2304" t="str">
        <f>IF($AY$35&lt;&gt;"",IF('INGRESO DE DATOS'!AE314&lt;&gt;"",'INGRESO DE DATOS'!AE314,""),"")</f>
        <v/>
      </c>
      <c r="AZ25" s="2304"/>
      <c r="BA25" s="2304"/>
      <c r="BB25" s="2304"/>
      <c r="BC25" s="2304" t="str">
        <f>IF($AY$35&lt;&gt;"",IF('INGRESO DE DATOS'!AF314&lt;&gt;"",'INGRESO DE DATOS'!AF314,""),"")</f>
        <v/>
      </c>
      <c r="BD25" s="2304"/>
      <c r="BE25" s="2304"/>
      <c r="BF25" s="2304"/>
      <c r="BG25" s="2305" t="str">
        <f>IF($BC$35&lt;&gt;"",IF('INGRESO DE DATOS'!AE314&lt;&gt;"",'INGRESO DE DATOS'!AE314,""),"")</f>
        <v/>
      </c>
      <c r="BH25" s="2305"/>
      <c r="BI25" s="2305"/>
      <c r="BJ25" s="2305"/>
      <c r="BK25" s="2304" t="str">
        <f>IF($BC$35&lt;&gt;"",IF('INGRESO DE DATOS'!AF314&lt;&gt;"",'INGRESO DE DATOS'!AF314,""),"")</f>
        <v/>
      </c>
      <c r="BL25" s="2304"/>
      <c r="BM25" s="2304"/>
      <c r="BN25" s="2304"/>
      <c r="BO25" s="2304" t="str">
        <f t="shared" si="2"/>
        <v/>
      </c>
      <c r="BP25" s="2304"/>
      <c r="BQ25" s="2304"/>
      <c r="BR25" s="2304"/>
      <c r="BS25" s="2304"/>
      <c r="BT25" s="2304"/>
      <c r="BU25" s="2304"/>
      <c r="BV25" s="2304"/>
      <c r="BW25" s="2306" t="str">
        <f t="shared" si="3"/>
        <v/>
      </c>
      <c r="BX25" s="2306"/>
      <c r="BY25" s="2306"/>
      <c r="BZ25" s="2306"/>
      <c r="CA25" s="2306"/>
      <c r="CB25" s="2306"/>
      <c r="CC25" s="2306"/>
      <c r="CD25" s="2306"/>
      <c r="CM25" s="2304" t="str">
        <f>IF($AY$35&lt;&gt;"",IF('INGRESO DE DATOS'!AM316&lt;&gt;"",'INGRESO DE DATOS'!AM316,""),"")</f>
        <v/>
      </c>
      <c r="CN25" s="2304"/>
      <c r="CO25" s="2304"/>
      <c r="CP25" s="2304"/>
      <c r="CQ25" s="2304"/>
      <c r="CR25" s="2304"/>
      <c r="CS25" s="2304"/>
      <c r="CT25" s="2304"/>
      <c r="CU25" s="2304" t="str">
        <f>IF($BC$35&lt;&gt;"",IF('INGRESO DE DATOS'!AM316&lt;&gt;"",'INGRESO DE DATOS'!AM316,""),"")</f>
        <v/>
      </c>
      <c r="CV25" s="2304"/>
      <c r="CW25" s="2304"/>
      <c r="CX25" s="2304"/>
      <c r="CY25" s="2304"/>
      <c r="CZ25" s="2304"/>
      <c r="DA25" s="2304"/>
      <c r="DB25" s="2304"/>
      <c r="DK25" s="2304" t="str">
        <f>IF('INGRESO DE DATOS'!AO316&lt;&gt;"",'INGRESO DE DATOS'!AO316,"")</f>
        <v/>
      </c>
      <c r="DL25" s="2304"/>
      <c r="DM25" s="2304"/>
      <c r="DN25" s="2304"/>
      <c r="DO25" s="2304"/>
      <c r="DP25" s="2304"/>
      <c r="DQ25" s="2304"/>
      <c r="DR25" s="2304"/>
      <c r="DU25" s="2310" t="s">
        <v>322</v>
      </c>
      <c r="DV25" s="2310"/>
      <c r="DW25" s="2310"/>
      <c r="DX25" s="2310"/>
      <c r="DY25" s="2310"/>
      <c r="DZ25" s="2310"/>
      <c r="EA25" s="2310"/>
      <c r="EB25" s="2310"/>
      <c r="EC25" s="2310"/>
      <c r="ED25" s="2311">
        <v>5</v>
      </c>
      <c r="EE25" s="2311"/>
      <c r="EF25" s="2311"/>
      <c r="EG25" s="2311"/>
      <c r="EH25" s="2311"/>
      <c r="EI25" s="2311"/>
      <c r="EJ25" s="2311"/>
      <c r="EK25" s="2311"/>
      <c r="EL25" s="2311"/>
      <c r="EM25" s="817"/>
      <c r="EN25" s="817"/>
      <c r="EO25" s="817"/>
      <c r="EP25" s="817"/>
      <c r="EQ25" s="817"/>
      <c r="ER25" s="817"/>
      <c r="ES25" s="817"/>
      <c r="ET25" s="817"/>
      <c r="EU25" s="817"/>
      <c r="EV25" s="817"/>
      <c r="EW25" s="817"/>
      <c r="EX25" s="817"/>
      <c r="EY25" s="817"/>
      <c r="EZ25" s="817"/>
    </row>
    <row r="26" spans="2:156" ht="12" customHeight="1" thickTop="1" thickBot="1" x14ac:dyDescent="0.25">
      <c r="B26" s="1478">
        <v>17</v>
      </c>
      <c r="C26" s="1479"/>
      <c r="D26" s="1479"/>
      <c r="E26" s="1480" t="str">
        <f>IF('INGRESO DE DATOS'!Y315&lt;&gt;"",'INGRESO DE DATOS'!Y315,"")</f>
        <v/>
      </c>
      <c r="F26" s="1480"/>
      <c r="G26" s="1480"/>
      <c r="H26" s="1480"/>
      <c r="I26" s="1637" t="str">
        <f>IF('INGRESO DE DATOS'!Z315&lt;&gt;"",'INGRESO DE DATOS'!Z315,"")</f>
        <v/>
      </c>
      <c r="J26" s="1637"/>
      <c r="K26" s="1637"/>
      <c r="L26" s="2308" t="str">
        <f>IF('INGRESO DE DATOS'!AB315&lt;&gt;"",'INGRESO DE DATOS'!AB315,"")</f>
        <v/>
      </c>
      <c r="M26" s="2308"/>
      <c r="N26" s="2347" t="str">
        <f>IF('INGRESO DE DATOS'!AC315&lt;&gt;"",'INGRESO DE DATOS'!AC315,"")</f>
        <v/>
      </c>
      <c r="O26" s="2347"/>
      <c r="P26" s="2349" t="str">
        <f>IF('FORMATO SULFATOS'!S33&lt;&gt;"",'FORMATO SULFATOS'!S33,"")</f>
        <v/>
      </c>
      <c r="Q26" s="2348"/>
      <c r="R26" s="1637" t="str">
        <f>IF('INGRESO DE DATOS'!AD315&lt;&gt;"",'INGRESO DE DATOS'!AD315,"")</f>
        <v/>
      </c>
      <c r="S26" s="1637"/>
      <c r="T26" s="1637"/>
      <c r="U26" s="2308" t="str">
        <f>IF('INGRESO DE DATOS'!AE315&lt;&gt;"",'INGRESO DE DATOS'!AE315,"")</f>
        <v/>
      </c>
      <c r="V26" s="2308"/>
      <c r="W26" s="818" t="str">
        <f>IF('INGRESO DE DATOS'!AF315&lt;&gt;"",'INGRESO DE DATOS'!AF315,"")</f>
        <v/>
      </c>
      <c r="X26" s="2307" t="str">
        <f t="shared" si="0"/>
        <v/>
      </c>
      <c r="Y26" s="2307"/>
      <c r="Z26" s="2308" t="str">
        <f>IF('INGRESO DE DATOS'!AG315&lt;&gt;"",'INGRESO DE DATOS'!AG315,"")</f>
        <v/>
      </c>
      <c r="AA26" s="2308"/>
      <c r="AB26" s="819" t="str">
        <f>IF('INGRESO DE DATOS'!AH315&lt;&gt;"",'INGRESO DE DATOS'!AH315,"")</f>
        <v/>
      </c>
      <c r="AC26" s="819" t="str">
        <f>IF('INGRESO DE DATOS'!AI315&lt;&gt;"",'INGRESO DE DATOS'!AI315,"")</f>
        <v/>
      </c>
      <c r="AD26" s="2307" t="str">
        <f>IF(Z26&lt;&gt;"",((AB26*2*'INGRESO DE DATOS'!$AF$345*1000)/Z26),"")</f>
        <v/>
      </c>
      <c r="AE26" s="2307"/>
      <c r="AF26" s="2307"/>
      <c r="AG26" s="2307"/>
      <c r="AH26" s="2307" t="str">
        <f>IF(Z26&lt;&gt;"",((((AC26-(AB26*2)-$Y$37)*VLOOKUP(DK26,$DU$10:$EL$26,10,FALSE))*'INGRESO DE DATOS'!$AF$345*1000)/Z26),"")</f>
        <v/>
      </c>
      <c r="AI26" s="2307"/>
      <c r="AJ26" s="2307"/>
      <c r="AK26" s="2307"/>
      <c r="AL26" s="819" t="str">
        <f>IF(CONDUCTIVIDAD!AB27&lt;&gt;"",CONDUCTIVIDAD!AB27,"")</f>
        <v/>
      </c>
      <c r="AM26" s="2307" t="str">
        <f t="shared" si="1"/>
        <v/>
      </c>
      <c r="AN26" s="2307"/>
      <c r="AO26" s="2307"/>
      <c r="AP26" s="2309"/>
      <c r="AY26" s="2304" t="str">
        <f>IF($AY$35&lt;&gt;"",IF('INGRESO DE DATOS'!AE315&lt;&gt;"",'INGRESO DE DATOS'!AE315,""),"")</f>
        <v/>
      </c>
      <c r="AZ26" s="2304"/>
      <c r="BA26" s="2304"/>
      <c r="BB26" s="2304"/>
      <c r="BC26" s="2304" t="str">
        <f>IF($AY$35&lt;&gt;"",IF('INGRESO DE DATOS'!AF315&lt;&gt;"",'INGRESO DE DATOS'!AF315,""),"")</f>
        <v/>
      </c>
      <c r="BD26" s="2304"/>
      <c r="BE26" s="2304"/>
      <c r="BF26" s="2304"/>
      <c r="BG26" s="2305" t="str">
        <f>IF($BC$35&lt;&gt;"",IF('INGRESO DE DATOS'!AE315&lt;&gt;"",'INGRESO DE DATOS'!AE315,""),"")</f>
        <v/>
      </c>
      <c r="BH26" s="2305"/>
      <c r="BI26" s="2305"/>
      <c r="BJ26" s="2305"/>
      <c r="BK26" s="2304" t="str">
        <f>IF($BC$35&lt;&gt;"",IF('INGRESO DE DATOS'!AF315&lt;&gt;"",'INGRESO DE DATOS'!AF315,""),"")</f>
        <v/>
      </c>
      <c r="BL26" s="2304"/>
      <c r="BM26" s="2304"/>
      <c r="BN26" s="2304"/>
      <c r="BO26" s="2304" t="str">
        <f t="shared" si="2"/>
        <v/>
      </c>
      <c r="BP26" s="2304"/>
      <c r="BQ26" s="2304"/>
      <c r="BR26" s="2304"/>
      <c r="BS26" s="2304"/>
      <c r="BT26" s="2304"/>
      <c r="BU26" s="2304"/>
      <c r="BV26" s="2304"/>
      <c r="BW26" s="2306" t="str">
        <f t="shared" si="3"/>
        <v/>
      </c>
      <c r="BX26" s="2306"/>
      <c r="BY26" s="2306"/>
      <c r="BZ26" s="2306"/>
      <c r="CA26" s="2306"/>
      <c r="CB26" s="2306"/>
      <c r="CC26" s="2306"/>
      <c r="CD26" s="2306"/>
      <c r="CM26" s="2304" t="str">
        <f>IF($AY$35&lt;&gt;"",IF('INGRESO DE DATOS'!AM317&lt;&gt;"",'INGRESO DE DATOS'!AM317,""),"")</f>
        <v/>
      </c>
      <c r="CN26" s="2304"/>
      <c r="CO26" s="2304"/>
      <c r="CP26" s="2304"/>
      <c r="CQ26" s="2304"/>
      <c r="CR26" s="2304"/>
      <c r="CS26" s="2304"/>
      <c r="CT26" s="2304"/>
      <c r="CU26" s="2304" t="str">
        <f>IF($BC$35&lt;&gt;"",IF('INGRESO DE DATOS'!AM317&lt;&gt;"",'INGRESO DE DATOS'!AM317,""),"")</f>
        <v/>
      </c>
      <c r="CV26" s="2304"/>
      <c r="CW26" s="2304"/>
      <c r="CX26" s="2304"/>
      <c r="CY26" s="2304"/>
      <c r="CZ26" s="2304"/>
      <c r="DA26" s="2304"/>
      <c r="DB26" s="2304"/>
      <c r="DK26" s="2304" t="str">
        <f>IF('INGRESO DE DATOS'!AO317&lt;&gt;"",'INGRESO DE DATOS'!AO317,"")</f>
        <v/>
      </c>
      <c r="DL26" s="2304"/>
      <c r="DM26" s="2304"/>
      <c r="DN26" s="2304"/>
      <c r="DO26" s="2304"/>
      <c r="DP26" s="2304"/>
      <c r="DQ26" s="2304"/>
      <c r="DR26" s="2304"/>
      <c r="DU26" s="2310" t="s">
        <v>101</v>
      </c>
      <c r="DV26" s="2310"/>
      <c r="DW26" s="2310"/>
      <c r="DX26" s="2310"/>
      <c r="DY26" s="2310"/>
      <c r="DZ26" s="2310"/>
      <c r="EA26" s="2310"/>
      <c r="EB26" s="2310"/>
      <c r="EC26" s="2310"/>
      <c r="ED26" s="2311">
        <v>1</v>
      </c>
      <c r="EE26" s="2311"/>
      <c r="EF26" s="2311"/>
      <c r="EG26" s="2311"/>
      <c r="EH26" s="2311"/>
      <c r="EI26" s="2311"/>
      <c r="EJ26" s="2311"/>
      <c r="EK26" s="2311"/>
      <c r="EL26" s="2311"/>
      <c r="EM26" s="817"/>
      <c r="EN26" s="817"/>
      <c r="EO26" s="817"/>
      <c r="EP26" s="817"/>
      <c r="EQ26" s="817"/>
      <c r="ER26" s="817"/>
      <c r="ES26" s="817"/>
      <c r="ET26" s="817"/>
      <c r="EU26" s="817"/>
      <c r="EV26" s="817"/>
      <c r="EW26" s="817"/>
      <c r="EX26" s="817"/>
      <c r="EY26" s="817"/>
      <c r="EZ26" s="817"/>
    </row>
    <row r="27" spans="2:156" ht="12" customHeight="1" thickTop="1" x14ac:dyDescent="0.2">
      <c r="B27" s="1478">
        <v>18</v>
      </c>
      <c r="C27" s="1479"/>
      <c r="D27" s="1479"/>
      <c r="E27" s="1480" t="str">
        <f>IF('INGRESO DE DATOS'!Y316&lt;&gt;"",'INGRESO DE DATOS'!Y316,"")</f>
        <v/>
      </c>
      <c r="F27" s="1480"/>
      <c r="G27" s="1480"/>
      <c r="H27" s="1480"/>
      <c r="I27" s="1637" t="str">
        <f>IF('INGRESO DE DATOS'!Z316&lt;&gt;"",'INGRESO DE DATOS'!Z316,"")</f>
        <v/>
      </c>
      <c r="J27" s="1637"/>
      <c r="K27" s="1637"/>
      <c r="L27" s="2308" t="str">
        <f>IF('INGRESO DE DATOS'!AB316&lt;&gt;"",'INGRESO DE DATOS'!AB316,"")</f>
        <v/>
      </c>
      <c r="M27" s="2308"/>
      <c r="N27" s="2347" t="str">
        <f>IF('INGRESO DE DATOS'!AC316&lt;&gt;"",'INGRESO DE DATOS'!AC316,"")</f>
        <v/>
      </c>
      <c r="O27" s="2347"/>
      <c r="P27" s="2349" t="str">
        <f>IF('FORMATO SULFATOS'!S34&lt;&gt;"",'FORMATO SULFATOS'!S34,"")</f>
        <v/>
      </c>
      <c r="Q27" s="2348"/>
      <c r="R27" s="1637" t="str">
        <f>IF('INGRESO DE DATOS'!AD316&lt;&gt;"",'INGRESO DE DATOS'!AD316,"")</f>
        <v/>
      </c>
      <c r="S27" s="1637"/>
      <c r="T27" s="1637"/>
      <c r="U27" s="2308" t="str">
        <f>IF('INGRESO DE DATOS'!AE316&lt;&gt;"",'INGRESO DE DATOS'!AE316,"")</f>
        <v/>
      </c>
      <c r="V27" s="2308"/>
      <c r="W27" s="818" t="str">
        <f>IF('INGRESO DE DATOS'!AF316&lt;&gt;"",'INGRESO DE DATOS'!AF316,"")</f>
        <v/>
      </c>
      <c r="X27" s="2307" t="str">
        <f t="shared" si="0"/>
        <v/>
      </c>
      <c r="Y27" s="2307"/>
      <c r="Z27" s="2308" t="str">
        <f>IF('INGRESO DE DATOS'!AG316&lt;&gt;"",'INGRESO DE DATOS'!AG316,"")</f>
        <v/>
      </c>
      <c r="AA27" s="2308"/>
      <c r="AB27" s="819" t="str">
        <f>IF('INGRESO DE DATOS'!AH316&lt;&gt;"",'INGRESO DE DATOS'!AH316,"")</f>
        <v/>
      </c>
      <c r="AC27" s="819" t="str">
        <f>IF('INGRESO DE DATOS'!AI316&lt;&gt;"",'INGRESO DE DATOS'!AI316,"")</f>
        <v/>
      </c>
      <c r="AD27" s="2307" t="str">
        <f>IF(Z27&lt;&gt;"",((AB27*2*'INGRESO DE DATOS'!$AF$345*1000)/Z27),"")</f>
        <v/>
      </c>
      <c r="AE27" s="2307"/>
      <c r="AF27" s="2307"/>
      <c r="AG27" s="2307"/>
      <c r="AH27" s="2307" t="str">
        <f>IF(Z27&lt;&gt;"",((((AC27-(AB27*2)-$Y$37)*VLOOKUP(DK27,$DU$10:$EL$26,10,FALSE))*'INGRESO DE DATOS'!$AF$345*1000)/Z27),"")</f>
        <v/>
      </c>
      <c r="AI27" s="2307"/>
      <c r="AJ27" s="2307"/>
      <c r="AK27" s="2307"/>
      <c r="AL27" s="819" t="str">
        <f>IF(CONDUCTIVIDAD!AB28&lt;&gt;"",CONDUCTIVIDAD!AB28,"")</f>
        <v/>
      </c>
      <c r="AM27" s="2307" t="str">
        <f t="shared" si="1"/>
        <v/>
      </c>
      <c r="AN27" s="2307"/>
      <c r="AO27" s="2307"/>
      <c r="AP27" s="2309"/>
      <c r="AY27" s="2304" t="str">
        <f>IF($AY$35&lt;&gt;"",IF('INGRESO DE DATOS'!AE316&lt;&gt;"",'INGRESO DE DATOS'!AE316,""),"")</f>
        <v/>
      </c>
      <c r="AZ27" s="2304"/>
      <c r="BA27" s="2304"/>
      <c r="BB27" s="2304"/>
      <c r="BC27" s="2304" t="str">
        <f>IF($AY$35&lt;&gt;"",IF('INGRESO DE DATOS'!AF316&lt;&gt;"",'INGRESO DE DATOS'!AF316,""),"")</f>
        <v/>
      </c>
      <c r="BD27" s="2304"/>
      <c r="BE27" s="2304"/>
      <c r="BF27" s="2304"/>
      <c r="BG27" s="2305" t="str">
        <f>IF($BC$35&lt;&gt;"",IF('INGRESO DE DATOS'!AE316&lt;&gt;"",'INGRESO DE DATOS'!AE316,""),"")</f>
        <v/>
      </c>
      <c r="BH27" s="2305"/>
      <c r="BI27" s="2305"/>
      <c r="BJ27" s="2305"/>
      <c r="BK27" s="2304" t="str">
        <f>IF($BC$35&lt;&gt;"",IF('INGRESO DE DATOS'!AF316&lt;&gt;"",'INGRESO DE DATOS'!AF316,""),"")</f>
        <v/>
      </c>
      <c r="BL27" s="2304"/>
      <c r="BM27" s="2304"/>
      <c r="BN27" s="2304"/>
      <c r="BO27" s="2304" t="str">
        <f t="shared" si="2"/>
        <v/>
      </c>
      <c r="BP27" s="2304"/>
      <c r="BQ27" s="2304"/>
      <c r="BR27" s="2304"/>
      <c r="BS27" s="2304"/>
      <c r="BT27" s="2304"/>
      <c r="BU27" s="2304"/>
      <c r="BV27" s="2304"/>
      <c r="BW27" s="2306" t="str">
        <f t="shared" si="3"/>
        <v/>
      </c>
      <c r="BX27" s="2306"/>
      <c r="BY27" s="2306"/>
      <c r="BZ27" s="2306"/>
      <c r="CA27" s="2306"/>
      <c r="CB27" s="2306"/>
      <c r="CC27" s="2306"/>
      <c r="CD27" s="2306"/>
      <c r="CM27" s="2304" t="str">
        <f>IF($AY$35&lt;&gt;"",IF('INGRESO DE DATOS'!AM318&lt;&gt;"",'INGRESO DE DATOS'!AM318,""),"")</f>
        <v/>
      </c>
      <c r="CN27" s="2304"/>
      <c r="CO27" s="2304"/>
      <c r="CP27" s="2304"/>
      <c r="CQ27" s="2304"/>
      <c r="CR27" s="2304"/>
      <c r="CS27" s="2304"/>
      <c r="CT27" s="2304"/>
      <c r="CU27" s="2304" t="str">
        <f>IF($BC$35&lt;&gt;"",IF('INGRESO DE DATOS'!AM318&lt;&gt;"",'INGRESO DE DATOS'!AM318,""),"")</f>
        <v/>
      </c>
      <c r="CV27" s="2304"/>
      <c r="CW27" s="2304"/>
      <c r="CX27" s="2304"/>
      <c r="CY27" s="2304"/>
      <c r="CZ27" s="2304"/>
      <c r="DA27" s="2304"/>
      <c r="DB27" s="2304"/>
      <c r="DK27" s="2304" t="str">
        <f>IF('INGRESO DE DATOS'!AO318&lt;&gt;"",'INGRESO DE DATOS'!AO318,"")</f>
        <v/>
      </c>
      <c r="DL27" s="2304"/>
      <c r="DM27" s="2304"/>
      <c r="DN27" s="2304"/>
      <c r="DO27" s="2304"/>
      <c r="DP27" s="2304"/>
      <c r="DQ27" s="2304"/>
      <c r="DR27" s="2304"/>
      <c r="DU27" s="817"/>
      <c r="DV27" s="817"/>
      <c r="DW27" s="817"/>
      <c r="DX27" s="817"/>
      <c r="DY27" s="817"/>
      <c r="DZ27" s="817"/>
      <c r="EA27" s="817"/>
      <c r="EB27" s="817"/>
      <c r="EC27" s="817"/>
      <c r="ED27" s="817"/>
      <c r="EE27" s="817"/>
      <c r="EF27" s="817"/>
      <c r="EG27" s="817"/>
      <c r="EH27" s="817"/>
      <c r="EI27" s="817"/>
      <c r="EJ27" s="817"/>
      <c r="EK27" s="817"/>
      <c r="EL27" s="817"/>
      <c r="EM27" s="817"/>
      <c r="EN27" s="817"/>
      <c r="EO27" s="817"/>
      <c r="EP27" s="817"/>
      <c r="EQ27" s="817"/>
      <c r="ER27" s="817"/>
      <c r="ES27" s="817"/>
      <c r="ET27" s="817"/>
      <c r="EU27" s="817"/>
      <c r="EV27" s="817"/>
      <c r="EW27" s="817"/>
      <c r="EX27" s="817"/>
      <c r="EY27" s="817"/>
      <c r="EZ27" s="817"/>
    </row>
    <row r="28" spans="2:156" ht="12" customHeight="1" x14ac:dyDescent="0.2">
      <c r="B28" s="1478">
        <v>19</v>
      </c>
      <c r="C28" s="1479"/>
      <c r="D28" s="1479"/>
      <c r="E28" s="1480" t="str">
        <f>IF('INGRESO DE DATOS'!Y317&lt;&gt;"",'INGRESO DE DATOS'!Y317,"")</f>
        <v/>
      </c>
      <c r="F28" s="1480"/>
      <c r="G28" s="1480"/>
      <c r="H28" s="1480"/>
      <c r="I28" s="1637" t="str">
        <f>IF('INGRESO DE DATOS'!Z317&lt;&gt;"",'INGRESO DE DATOS'!Z317,"")</f>
        <v/>
      </c>
      <c r="J28" s="1637"/>
      <c r="K28" s="1637"/>
      <c r="L28" s="2308" t="str">
        <f>IF('INGRESO DE DATOS'!AB317&lt;&gt;"",'INGRESO DE DATOS'!AB317,"")</f>
        <v/>
      </c>
      <c r="M28" s="2308"/>
      <c r="N28" s="2347" t="str">
        <f>IF('INGRESO DE DATOS'!AC317&lt;&gt;"",'INGRESO DE DATOS'!AC317,"")</f>
        <v/>
      </c>
      <c r="O28" s="2347"/>
      <c r="P28" s="2349" t="str">
        <f>IF('FORMATO SULFATOS'!S35&lt;&gt;"",'FORMATO SULFATOS'!S35,"")</f>
        <v/>
      </c>
      <c r="Q28" s="2348"/>
      <c r="R28" s="1637" t="str">
        <f>IF('INGRESO DE DATOS'!AD317&lt;&gt;"",'INGRESO DE DATOS'!AD317,"")</f>
        <v/>
      </c>
      <c r="S28" s="1637"/>
      <c r="T28" s="1637"/>
      <c r="U28" s="2308" t="str">
        <f>IF('INGRESO DE DATOS'!AE317&lt;&gt;"",'INGRESO DE DATOS'!AE317,"")</f>
        <v/>
      </c>
      <c r="V28" s="2308"/>
      <c r="W28" s="818" t="str">
        <f>IF('INGRESO DE DATOS'!AF317&lt;&gt;"",'INGRESO DE DATOS'!AF317,"")</f>
        <v/>
      </c>
      <c r="X28" s="2307" t="str">
        <f t="shared" si="0"/>
        <v/>
      </c>
      <c r="Y28" s="2307"/>
      <c r="Z28" s="2308" t="str">
        <f>IF('INGRESO DE DATOS'!AG317&lt;&gt;"",'INGRESO DE DATOS'!AG317,"")</f>
        <v/>
      </c>
      <c r="AA28" s="2308"/>
      <c r="AB28" s="819" t="str">
        <f>IF('INGRESO DE DATOS'!AH317&lt;&gt;"",'INGRESO DE DATOS'!AH317,"")</f>
        <v/>
      </c>
      <c r="AC28" s="819" t="str">
        <f>IF('INGRESO DE DATOS'!AI317&lt;&gt;"",'INGRESO DE DATOS'!AI317,"")</f>
        <v/>
      </c>
      <c r="AD28" s="2307" t="str">
        <f>IF(Z28&lt;&gt;"",((AB28*2*'INGRESO DE DATOS'!$AF$345*1000)/Z28),"")</f>
        <v/>
      </c>
      <c r="AE28" s="2307"/>
      <c r="AF28" s="2307"/>
      <c r="AG28" s="2307"/>
      <c r="AH28" s="2307" t="str">
        <f>IF(Z28&lt;&gt;"",((((AC28-(AB28*2)-$Y$37)*VLOOKUP(DK28,$DU$10:$EL$26,10,FALSE))*'INGRESO DE DATOS'!$AF$345*1000)/Z28),"")</f>
        <v/>
      </c>
      <c r="AI28" s="2307"/>
      <c r="AJ28" s="2307"/>
      <c r="AK28" s="2307"/>
      <c r="AL28" s="819" t="str">
        <f>IF(CONDUCTIVIDAD!AB29&lt;&gt;"",CONDUCTIVIDAD!AB29,"")</f>
        <v/>
      </c>
      <c r="AM28" s="2307" t="str">
        <f t="shared" si="1"/>
        <v/>
      </c>
      <c r="AN28" s="2307"/>
      <c r="AO28" s="2307"/>
      <c r="AP28" s="2309"/>
      <c r="AY28" s="2304" t="str">
        <f>IF($AY$35&lt;&gt;"",IF('INGRESO DE DATOS'!AE317&lt;&gt;"",'INGRESO DE DATOS'!AE317,""),"")</f>
        <v/>
      </c>
      <c r="AZ28" s="2304"/>
      <c r="BA28" s="2304"/>
      <c r="BB28" s="2304"/>
      <c r="BC28" s="2304" t="str">
        <f>IF($AY$35&lt;&gt;"",IF('INGRESO DE DATOS'!AF317&lt;&gt;"",'INGRESO DE DATOS'!AF317,""),"")</f>
        <v/>
      </c>
      <c r="BD28" s="2304"/>
      <c r="BE28" s="2304"/>
      <c r="BF28" s="2304"/>
      <c r="BG28" s="2305" t="str">
        <f>IF($BC$35&lt;&gt;"",IF('INGRESO DE DATOS'!AE317&lt;&gt;"",'INGRESO DE DATOS'!AE317,""),"")</f>
        <v/>
      </c>
      <c r="BH28" s="2305"/>
      <c r="BI28" s="2305"/>
      <c r="BJ28" s="2305"/>
      <c r="BK28" s="2304" t="str">
        <f>IF($BC$35&lt;&gt;"",IF('INGRESO DE DATOS'!AF317&lt;&gt;"",'INGRESO DE DATOS'!AF317,""),"")</f>
        <v/>
      </c>
      <c r="BL28" s="2304"/>
      <c r="BM28" s="2304"/>
      <c r="BN28" s="2304"/>
      <c r="BO28" s="2304" t="str">
        <f t="shared" si="2"/>
        <v/>
      </c>
      <c r="BP28" s="2304"/>
      <c r="BQ28" s="2304"/>
      <c r="BR28" s="2304"/>
      <c r="BS28" s="2304"/>
      <c r="BT28" s="2304"/>
      <c r="BU28" s="2304"/>
      <c r="BV28" s="2304"/>
      <c r="BW28" s="2306" t="str">
        <f t="shared" si="3"/>
        <v/>
      </c>
      <c r="BX28" s="2306"/>
      <c r="BY28" s="2306"/>
      <c r="BZ28" s="2306"/>
      <c r="CA28" s="2306"/>
      <c r="CB28" s="2306"/>
      <c r="CC28" s="2306"/>
      <c r="CD28" s="2306"/>
      <c r="CM28" s="2304" t="str">
        <f>IF($AY$35&lt;&gt;"",IF('INGRESO DE DATOS'!AM319&lt;&gt;"",'INGRESO DE DATOS'!AM319,""),"")</f>
        <v/>
      </c>
      <c r="CN28" s="2304"/>
      <c r="CO28" s="2304"/>
      <c r="CP28" s="2304"/>
      <c r="CQ28" s="2304"/>
      <c r="CR28" s="2304"/>
      <c r="CS28" s="2304"/>
      <c r="CT28" s="2304"/>
      <c r="CU28" s="2304" t="str">
        <f>IF($BC$35&lt;&gt;"",IF('INGRESO DE DATOS'!AM319&lt;&gt;"",'INGRESO DE DATOS'!AM319,""),"")</f>
        <v/>
      </c>
      <c r="CV28" s="2304"/>
      <c r="CW28" s="2304"/>
      <c r="CX28" s="2304"/>
      <c r="CY28" s="2304"/>
      <c r="CZ28" s="2304"/>
      <c r="DA28" s="2304"/>
      <c r="DB28" s="2304"/>
      <c r="DK28" s="2304" t="str">
        <f>IF('INGRESO DE DATOS'!AO319&lt;&gt;"",'INGRESO DE DATOS'!AO319,"")</f>
        <v/>
      </c>
      <c r="DL28" s="2304"/>
      <c r="DM28" s="2304"/>
      <c r="DN28" s="2304"/>
      <c r="DO28" s="2304"/>
      <c r="DP28" s="2304"/>
      <c r="DQ28" s="2304"/>
      <c r="DR28" s="2304"/>
      <c r="DU28" s="817"/>
      <c r="DV28" s="817"/>
      <c r="DW28" s="817"/>
      <c r="DX28" s="817"/>
      <c r="DY28" s="817"/>
      <c r="DZ28" s="817"/>
      <c r="EA28" s="817"/>
      <c r="EB28" s="817"/>
      <c r="EC28" s="817"/>
      <c r="ED28" s="817"/>
      <c r="EE28" s="817"/>
      <c r="EF28" s="817"/>
      <c r="EG28" s="817"/>
      <c r="EH28" s="817"/>
      <c r="EI28" s="817"/>
      <c r="EJ28" s="817"/>
      <c r="EK28" s="817"/>
      <c r="EL28" s="817"/>
      <c r="EM28" s="817"/>
      <c r="EN28" s="817"/>
      <c r="EO28" s="817"/>
      <c r="EP28" s="817"/>
      <c r="EQ28" s="817"/>
      <c r="ER28" s="817"/>
      <c r="ES28" s="817"/>
      <c r="ET28" s="817"/>
      <c r="EU28" s="817"/>
      <c r="EV28" s="817"/>
      <c r="EW28" s="817"/>
      <c r="EX28" s="817"/>
      <c r="EY28" s="817"/>
      <c r="EZ28" s="817"/>
    </row>
    <row r="29" spans="2:156" ht="12" customHeight="1" x14ac:dyDescent="0.2">
      <c r="B29" s="1478">
        <v>20</v>
      </c>
      <c r="C29" s="1479"/>
      <c r="D29" s="1479"/>
      <c r="E29" s="1480" t="str">
        <f>IF('INGRESO DE DATOS'!Y318&lt;&gt;"",'INGRESO DE DATOS'!Y318,"")</f>
        <v/>
      </c>
      <c r="F29" s="1480"/>
      <c r="G29" s="1480"/>
      <c r="H29" s="1480"/>
      <c r="I29" s="1637" t="str">
        <f>IF('INGRESO DE DATOS'!Z318&lt;&gt;"",'INGRESO DE DATOS'!Z318,"")</f>
        <v/>
      </c>
      <c r="J29" s="1637"/>
      <c r="K29" s="1637"/>
      <c r="L29" s="2308" t="str">
        <f>IF('INGRESO DE DATOS'!AB318&lt;&gt;"",'INGRESO DE DATOS'!AB318,"")</f>
        <v/>
      </c>
      <c r="M29" s="2308"/>
      <c r="N29" s="2347" t="str">
        <f>IF('INGRESO DE DATOS'!AC318&lt;&gt;"",'INGRESO DE DATOS'!AC318,"")</f>
        <v/>
      </c>
      <c r="O29" s="2347"/>
      <c r="P29" s="2349" t="str">
        <f>IF('FORMATO SULFATOS'!S36&lt;&gt;"",'FORMATO SULFATOS'!S36,"")</f>
        <v/>
      </c>
      <c r="Q29" s="2348"/>
      <c r="R29" s="1637" t="str">
        <f>IF('INGRESO DE DATOS'!AD318&lt;&gt;"",'INGRESO DE DATOS'!AD318,"")</f>
        <v/>
      </c>
      <c r="S29" s="1637"/>
      <c r="T29" s="1637"/>
      <c r="U29" s="2308" t="str">
        <f>IF('INGRESO DE DATOS'!AE318&lt;&gt;"",'INGRESO DE DATOS'!AE318,"")</f>
        <v/>
      </c>
      <c r="V29" s="2308"/>
      <c r="W29" s="818" t="str">
        <f>IF('INGRESO DE DATOS'!AF318&lt;&gt;"",'INGRESO DE DATOS'!AF318,"")</f>
        <v/>
      </c>
      <c r="X29" s="2307" t="str">
        <f t="shared" si="0"/>
        <v/>
      </c>
      <c r="Y29" s="2307"/>
      <c r="Z29" s="2308" t="str">
        <f>IF('INGRESO DE DATOS'!AG318&lt;&gt;"",'INGRESO DE DATOS'!AG318,"")</f>
        <v/>
      </c>
      <c r="AA29" s="2308"/>
      <c r="AB29" s="819" t="str">
        <f>IF('INGRESO DE DATOS'!AH318&lt;&gt;"",'INGRESO DE DATOS'!AH318,"")</f>
        <v/>
      </c>
      <c r="AC29" s="819" t="str">
        <f>IF('INGRESO DE DATOS'!AI318&lt;&gt;"",'INGRESO DE DATOS'!AI318,"")</f>
        <v/>
      </c>
      <c r="AD29" s="2307" t="str">
        <f>IF(Z29&lt;&gt;"",((AB29*2*'INGRESO DE DATOS'!$AF$345*1000)/Z29),"")</f>
        <v/>
      </c>
      <c r="AE29" s="2307"/>
      <c r="AF29" s="2307"/>
      <c r="AG29" s="2307"/>
      <c r="AH29" s="2307" t="str">
        <f>IF(Z29&lt;&gt;"",((((AC29-(AB29*2)-$Y$37)*VLOOKUP(DK29,$DU$10:$EL$26,10,FALSE))*'INGRESO DE DATOS'!$AF$345*1000)/Z29),"")</f>
        <v/>
      </c>
      <c r="AI29" s="2307"/>
      <c r="AJ29" s="2307"/>
      <c r="AK29" s="2307"/>
      <c r="AL29" s="819" t="str">
        <f>IF(CONDUCTIVIDAD!AB30&lt;&gt;"",CONDUCTIVIDAD!AB30,"")</f>
        <v/>
      </c>
      <c r="AM29" s="2307" t="str">
        <f t="shared" si="1"/>
        <v/>
      </c>
      <c r="AN29" s="2307"/>
      <c r="AO29" s="2307"/>
      <c r="AP29" s="2309"/>
      <c r="AY29" s="2304" t="str">
        <f>IF($AY$35&lt;&gt;"",IF('INGRESO DE DATOS'!AE318&lt;&gt;"",'INGRESO DE DATOS'!AE318,""),"")</f>
        <v/>
      </c>
      <c r="AZ29" s="2304"/>
      <c r="BA29" s="2304"/>
      <c r="BB29" s="2304"/>
      <c r="BC29" s="2304" t="str">
        <f>IF($AY$35&lt;&gt;"",IF('INGRESO DE DATOS'!AF318&lt;&gt;"",'INGRESO DE DATOS'!AF318,""),"")</f>
        <v/>
      </c>
      <c r="BD29" s="2304"/>
      <c r="BE29" s="2304"/>
      <c r="BF29" s="2304"/>
      <c r="BG29" s="2305" t="str">
        <f>IF($BC$35&lt;&gt;"",IF('INGRESO DE DATOS'!AE318&lt;&gt;"",'INGRESO DE DATOS'!AE318,""),"")</f>
        <v/>
      </c>
      <c r="BH29" s="2305"/>
      <c r="BI29" s="2305"/>
      <c r="BJ29" s="2305"/>
      <c r="BK29" s="2304" t="str">
        <f>IF($BC$35&lt;&gt;"",IF('INGRESO DE DATOS'!AF318&lt;&gt;"",'INGRESO DE DATOS'!AF318,""),"")</f>
        <v/>
      </c>
      <c r="BL29" s="2304"/>
      <c r="BM29" s="2304"/>
      <c r="BN29" s="2304"/>
      <c r="BO29" s="2304" t="str">
        <f t="shared" si="2"/>
        <v/>
      </c>
      <c r="BP29" s="2304"/>
      <c r="BQ29" s="2304"/>
      <c r="BR29" s="2304"/>
      <c r="BS29" s="2304"/>
      <c r="BT29" s="2304"/>
      <c r="BU29" s="2304"/>
      <c r="BV29" s="2304"/>
      <c r="BW29" s="2306" t="str">
        <f t="shared" si="3"/>
        <v/>
      </c>
      <c r="BX29" s="2306"/>
      <c r="BY29" s="2306"/>
      <c r="BZ29" s="2306"/>
      <c r="CA29" s="2306"/>
      <c r="CB29" s="2306"/>
      <c r="CC29" s="2306"/>
      <c r="CD29" s="2306"/>
      <c r="CM29" s="2304" t="str">
        <f>IF($AY$35&lt;&gt;"",IF('INGRESO DE DATOS'!AM320&lt;&gt;"",'INGRESO DE DATOS'!AM320,""),"")</f>
        <v/>
      </c>
      <c r="CN29" s="2304"/>
      <c r="CO29" s="2304"/>
      <c r="CP29" s="2304"/>
      <c r="CQ29" s="2304"/>
      <c r="CR29" s="2304"/>
      <c r="CS29" s="2304"/>
      <c r="CT29" s="2304"/>
      <c r="CU29" s="2304" t="str">
        <f>IF($BC$35&lt;&gt;"",IF('INGRESO DE DATOS'!AM320&lt;&gt;"",'INGRESO DE DATOS'!AM320,""),"")</f>
        <v/>
      </c>
      <c r="CV29" s="2304"/>
      <c r="CW29" s="2304"/>
      <c r="CX29" s="2304"/>
      <c r="CY29" s="2304"/>
      <c r="CZ29" s="2304"/>
      <c r="DA29" s="2304"/>
      <c r="DB29" s="2304"/>
      <c r="DK29" s="2304" t="str">
        <f>IF('INGRESO DE DATOS'!AO320&lt;&gt;"",'INGRESO DE DATOS'!AO320,"")</f>
        <v/>
      </c>
      <c r="DL29" s="2304"/>
      <c r="DM29" s="2304"/>
      <c r="DN29" s="2304"/>
      <c r="DO29" s="2304"/>
      <c r="DP29" s="2304"/>
      <c r="DQ29" s="2304"/>
      <c r="DR29" s="2304"/>
      <c r="DU29" s="817"/>
      <c r="DV29" s="817"/>
      <c r="DW29" s="817"/>
      <c r="DX29" s="817"/>
      <c r="DY29" s="817"/>
      <c r="DZ29" s="817"/>
      <c r="EA29" s="817"/>
      <c r="EB29" s="817"/>
      <c r="EC29" s="817"/>
      <c r="ED29" s="817"/>
      <c r="EE29" s="817"/>
      <c r="EF29" s="817"/>
      <c r="EG29" s="817"/>
      <c r="EH29" s="817"/>
      <c r="EI29" s="817"/>
      <c r="EJ29" s="817"/>
      <c r="EK29" s="817"/>
      <c r="EL29" s="817"/>
      <c r="EM29" s="817"/>
      <c r="EN29" s="817"/>
      <c r="EO29" s="817"/>
      <c r="EP29" s="817"/>
      <c r="EQ29" s="817"/>
      <c r="ER29" s="817"/>
      <c r="ES29" s="817"/>
      <c r="ET29" s="817"/>
      <c r="EU29" s="817"/>
      <c r="EV29" s="817"/>
      <c r="EW29" s="817"/>
      <c r="EX29" s="817"/>
      <c r="EY29" s="817"/>
      <c r="EZ29" s="817"/>
    </row>
    <row r="30" spans="2:156" ht="12" customHeight="1" x14ac:dyDescent="0.2">
      <c r="B30" s="1478">
        <v>21</v>
      </c>
      <c r="C30" s="1479"/>
      <c r="D30" s="1479"/>
      <c r="E30" s="1480" t="str">
        <f>IF('INGRESO DE DATOS'!Y319&lt;&gt;"",'INGRESO DE DATOS'!Y319,"")</f>
        <v/>
      </c>
      <c r="F30" s="1480"/>
      <c r="G30" s="1480"/>
      <c r="H30" s="1480"/>
      <c r="I30" s="1637" t="str">
        <f>IF('INGRESO DE DATOS'!Z319&lt;&gt;"",'INGRESO DE DATOS'!Z319,"")</f>
        <v/>
      </c>
      <c r="J30" s="1637"/>
      <c r="K30" s="1637"/>
      <c r="L30" s="2308" t="str">
        <f>IF('INGRESO DE DATOS'!AB319&lt;&gt;"",'INGRESO DE DATOS'!AB319,"")</f>
        <v/>
      </c>
      <c r="M30" s="2308"/>
      <c r="N30" s="2347" t="str">
        <f>IF('INGRESO DE DATOS'!AC319&lt;&gt;"",'INGRESO DE DATOS'!AC319,"")</f>
        <v/>
      </c>
      <c r="O30" s="2347"/>
      <c r="P30" s="2349" t="str">
        <f>IF('FORMATO SULFATOS'!S37&lt;&gt;"",'FORMATO SULFATOS'!S37,"")</f>
        <v/>
      </c>
      <c r="Q30" s="2348"/>
      <c r="R30" s="1637" t="str">
        <f>IF('INGRESO DE DATOS'!AD319&lt;&gt;"",'INGRESO DE DATOS'!AD319,"")</f>
        <v/>
      </c>
      <c r="S30" s="1637"/>
      <c r="T30" s="1637"/>
      <c r="U30" s="2308" t="str">
        <f>IF('INGRESO DE DATOS'!AE319&lt;&gt;"",'INGRESO DE DATOS'!AE319,"")</f>
        <v/>
      </c>
      <c r="V30" s="2308"/>
      <c r="W30" s="818" t="str">
        <f>IF('INGRESO DE DATOS'!AF319&lt;&gt;"",'INGRESO DE DATOS'!AF319,"")</f>
        <v/>
      </c>
      <c r="X30" s="2307" t="str">
        <f t="shared" si="0"/>
        <v/>
      </c>
      <c r="Y30" s="2307"/>
      <c r="Z30" s="2308" t="str">
        <f>IF('INGRESO DE DATOS'!AG319&lt;&gt;"",'INGRESO DE DATOS'!AG319,"")</f>
        <v/>
      </c>
      <c r="AA30" s="2308"/>
      <c r="AB30" s="819" t="str">
        <f>IF('INGRESO DE DATOS'!AH319&lt;&gt;"",'INGRESO DE DATOS'!AH319,"")</f>
        <v/>
      </c>
      <c r="AC30" s="819" t="str">
        <f>IF('INGRESO DE DATOS'!AI319&lt;&gt;"",'INGRESO DE DATOS'!AI319,"")</f>
        <v/>
      </c>
      <c r="AD30" s="2307" t="str">
        <f>IF(Z30&lt;&gt;"",((AB30*2*'INGRESO DE DATOS'!$AF$345*1000)/Z30),"")</f>
        <v/>
      </c>
      <c r="AE30" s="2307"/>
      <c r="AF30" s="2307"/>
      <c r="AG30" s="2307"/>
      <c r="AH30" s="2307" t="str">
        <f>IF(Z30&lt;&gt;"",((((AC30-(AB30*2)-$Y$37)*VLOOKUP(DK30,$DU$10:$EL$26,10,FALSE))*'INGRESO DE DATOS'!$AF$345*1000)/Z30),"")</f>
        <v/>
      </c>
      <c r="AI30" s="2307"/>
      <c r="AJ30" s="2307"/>
      <c r="AK30" s="2307"/>
      <c r="AL30" s="819" t="str">
        <f>IF(CONDUCTIVIDAD!AB31&lt;&gt;"",CONDUCTIVIDAD!AB31,"")</f>
        <v/>
      </c>
      <c r="AM30" s="2307" t="str">
        <f t="shared" si="1"/>
        <v/>
      </c>
      <c r="AN30" s="2307"/>
      <c r="AO30" s="2307"/>
      <c r="AP30" s="2309"/>
      <c r="AY30" s="2304" t="str">
        <f>IF($AY$35&lt;&gt;"",IF('INGRESO DE DATOS'!AE319&lt;&gt;"",'INGRESO DE DATOS'!AE319,""),"")</f>
        <v/>
      </c>
      <c r="AZ30" s="2304"/>
      <c r="BA30" s="2304"/>
      <c r="BB30" s="2304"/>
      <c r="BC30" s="2304" t="str">
        <f>IF($AY$35&lt;&gt;"",IF('INGRESO DE DATOS'!AF319&lt;&gt;"",'INGRESO DE DATOS'!AF319,""),"")</f>
        <v/>
      </c>
      <c r="BD30" s="2304"/>
      <c r="BE30" s="2304"/>
      <c r="BF30" s="2304"/>
      <c r="BG30" s="2305" t="str">
        <f>IF($BC$35&lt;&gt;"",IF('INGRESO DE DATOS'!AE319&lt;&gt;"",'INGRESO DE DATOS'!AE319,""),"")</f>
        <v/>
      </c>
      <c r="BH30" s="2305"/>
      <c r="BI30" s="2305"/>
      <c r="BJ30" s="2305"/>
      <c r="BK30" s="2304" t="str">
        <f>IF($BC$35&lt;&gt;"",IF('INGRESO DE DATOS'!AF319&lt;&gt;"",'INGRESO DE DATOS'!AF319,""),"")</f>
        <v/>
      </c>
      <c r="BL30" s="2304"/>
      <c r="BM30" s="2304"/>
      <c r="BN30" s="2304"/>
      <c r="BO30" s="2304" t="str">
        <f t="shared" si="2"/>
        <v/>
      </c>
      <c r="BP30" s="2304"/>
      <c r="BQ30" s="2304"/>
      <c r="BR30" s="2304"/>
      <c r="BS30" s="2304"/>
      <c r="BT30" s="2304"/>
      <c r="BU30" s="2304"/>
      <c r="BV30" s="2304"/>
      <c r="BW30" s="2306" t="str">
        <f t="shared" si="3"/>
        <v/>
      </c>
      <c r="BX30" s="2306"/>
      <c r="BY30" s="2306"/>
      <c r="BZ30" s="2306"/>
      <c r="CA30" s="2306"/>
      <c r="CB30" s="2306"/>
      <c r="CC30" s="2306"/>
      <c r="CD30" s="2306"/>
      <c r="CM30" s="2304" t="str">
        <f>IF($AY$35&lt;&gt;"",IF('INGRESO DE DATOS'!AM321&lt;&gt;"",'INGRESO DE DATOS'!AM321,""),"")</f>
        <v/>
      </c>
      <c r="CN30" s="2304"/>
      <c r="CO30" s="2304"/>
      <c r="CP30" s="2304"/>
      <c r="CQ30" s="2304"/>
      <c r="CR30" s="2304"/>
      <c r="CS30" s="2304"/>
      <c r="CT30" s="2304"/>
      <c r="CU30" s="2304" t="str">
        <f>IF($BC$35&lt;&gt;"",IF('INGRESO DE DATOS'!AM321&lt;&gt;"",'INGRESO DE DATOS'!AM321,""),"")</f>
        <v/>
      </c>
      <c r="CV30" s="2304"/>
      <c r="CW30" s="2304"/>
      <c r="CX30" s="2304"/>
      <c r="CY30" s="2304"/>
      <c r="CZ30" s="2304"/>
      <c r="DA30" s="2304"/>
      <c r="DB30" s="2304"/>
      <c r="DK30" s="2304" t="str">
        <f>IF('INGRESO DE DATOS'!AO321&lt;&gt;"",'INGRESO DE DATOS'!AO321,"")</f>
        <v/>
      </c>
      <c r="DL30" s="2304"/>
      <c r="DM30" s="2304"/>
      <c r="DN30" s="2304"/>
      <c r="DO30" s="2304"/>
      <c r="DP30" s="2304"/>
      <c r="DQ30" s="2304"/>
      <c r="DR30" s="2304"/>
      <c r="DU30" s="817"/>
      <c r="DV30" s="817"/>
      <c r="DW30" s="817"/>
      <c r="DX30" s="817"/>
      <c r="DY30" s="817"/>
      <c r="DZ30" s="817"/>
      <c r="EA30" s="817"/>
      <c r="EB30" s="817"/>
      <c r="EC30" s="817"/>
      <c r="ED30" s="817"/>
      <c r="EE30" s="817"/>
      <c r="EF30" s="817"/>
      <c r="EG30" s="817"/>
      <c r="EH30" s="817"/>
      <c r="EI30" s="817"/>
      <c r="EJ30" s="817"/>
      <c r="EK30" s="817"/>
      <c r="EL30" s="817"/>
      <c r="EM30" s="817"/>
      <c r="EN30" s="817"/>
      <c r="EO30" s="817"/>
      <c r="EP30" s="817"/>
      <c r="EQ30" s="817"/>
      <c r="ER30" s="817"/>
      <c r="ES30" s="817"/>
      <c r="ET30" s="817"/>
      <c r="EU30" s="817"/>
      <c r="EV30" s="817"/>
      <c r="EW30" s="817"/>
      <c r="EX30" s="817"/>
      <c r="EY30" s="817"/>
      <c r="EZ30" s="817"/>
    </row>
    <row r="31" spans="2:156" ht="12" customHeight="1" x14ac:dyDescent="0.2">
      <c r="B31" s="1478">
        <v>22</v>
      </c>
      <c r="C31" s="1479"/>
      <c r="D31" s="1479"/>
      <c r="E31" s="1480" t="str">
        <f>IF('INGRESO DE DATOS'!Y320&lt;&gt;"",'INGRESO DE DATOS'!Y320,"")</f>
        <v/>
      </c>
      <c r="F31" s="1480"/>
      <c r="G31" s="1480"/>
      <c r="H31" s="1480"/>
      <c r="I31" s="1637" t="str">
        <f>IF('INGRESO DE DATOS'!Z320&lt;&gt;"",'INGRESO DE DATOS'!Z320,"")</f>
        <v/>
      </c>
      <c r="J31" s="1637"/>
      <c r="K31" s="1637"/>
      <c r="L31" s="2308" t="str">
        <f>IF('INGRESO DE DATOS'!AB320&lt;&gt;"",'INGRESO DE DATOS'!AB320,"")</f>
        <v/>
      </c>
      <c r="M31" s="2308"/>
      <c r="N31" s="2347" t="str">
        <f>IF('INGRESO DE DATOS'!AC320&lt;&gt;"",'INGRESO DE DATOS'!AC320,"")</f>
        <v/>
      </c>
      <c r="O31" s="2347"/>
      <c r="P31" s="2349" t="str">
        <f>IF('FORMATO SULFATOS'!S39&lt;&gt;"",'FORMATO SULFATOS'!S39,"")</f>
        <v/>
      </c>
      <c r="Q31" s="2348"/>
      <c r="R31" s="1637" t="str">
        <f>IF('INGRESO DE DATOS'!AD320&lt;&gt;"",'INGRESO DE DATOS'!AD320,"")</f>
        <v/>
      </c>
      <c r="S31" s="1637"/>
      <c r="T31" s="1637"/>
      <c r="U31" s="2308" t="str">
        <f>IF('INGRESO DE DATOS'!AE320&lt;&gt;"",'INGRESO DE DATOS'!AE320,"")</f>
        <v/>
      </c>
      <c r="V31" s="2308"/>
      <c r="W31" s="818" t="str">
        <f>IF('INGRESO DE DATOS'!AF320&lt;&gt;"",'INGRESO DE DATOS'!AF320,"")</f>
        <v/>
      </c>
      <c r="X31" s="2307" t="str">
        <f t="shared" si="0"/>
        <v/>
      </c>
      <c r="Y31" s="2307"/>
      <c r="Z31" s="2308" t="str">
        <f>IF('INGRESO DE DATOS'!AG320&lt;&gt;"",'INGRESO DE DATOS'!AG320,"")</f>
        <v/>
      </c>
      <c r="AA31" s="2308"/>
      <c r="AB31" s="819" t="str">
        <f>IF('INGRESO DE DATOS'!AH320&lt;&gt;"",'INGRESO DE DATOS'!AH320,"")</f>
        <v/>
      </c>
      <c r="AC31" s="819" t="str">
        <f>IF('INGRESO DE DATOS'!AI320&lt;&gt;"",'INGRESO DE DATOS'!AI320,"")</f>
        <v/>
      </c>
      <c r="AD31" s="2307" t="str">
        <f>IF(Z31&lt;&gt;"",((AB31*2*'INGRESO DE DATOS'!$AF$345*1000)/Z31),"")</f>
        <v/>
      </c>
      <c r="AE31" s="2307"/>
      <c r="AF31" s="2307"/>
      <c r="AG31" s="2307"/>
      <c r="AH31" s="2307" t="str">
        <f>IF(Z31&lt;&gt;"",((((AC31-(AB31*2)-$Y$37)*VLOOKUP(DK31,$DU$10:$EL$26,10,FALSE))*'INGRESO DE DATOS'!$AF$345*1000)/Z31),"")</f>
        <v/>
      </c>
      <c r="AI31" s="2307"/>
      <c r="AJ31" s="2307"/>
      <c r="AK31" s="2307"/>
      <c r="AL31" s="819" t="str">
        <f>IF(CONDUCTIVIDAD!AB32&lt;&gt;"",CONDUCTIVIDAD!AB32,"")</f>
        <v/>
      </c>
      <c r="AM31" s="2307" t="str">
        <f t="shared" si="1"/>
        <v/>
      </c>
      <c r="AN31" s="2307"/>
      <c r="AO31" s="2307"/>
      <c r="AP31" s="2309"/>
      <c r="AY31" s="2304" t="str">
        <f>IF($AY$35&lt;&gt;"",IF('INGRESO DE DATOS'!AE320&lt;&gt;"",'INGRESO DE DATOS'!AE320,""),"")</f>
        <v/>
      </c>
      <c r="AZ31" s="2304"/>
      <c r="BA31" s="2304"/>
      <c r="BB31" s="2304"/>
      <c r="BC31" s="2304" t="str">
        <f>IF($AY$35&lt;&gt;"",IF('INGRESO DE DATOS'!AF320&lt;&gt;"",'INGRESO DE DATOS'!AF320,""),"")</f>
        <v/>
      </c>
      <c r="BD31" s="2304"/>
      <c r="BE31" s="2304"/>
      <c r="BF31" s="2304"/>
      <c r="BG31" s="2305" t="str">
        <f>IF($BC$35&lt;&gt;"",IF('INGRESO DE DATOS'!AE320&lt;&gt;"",'INGRESO DE DATOS'!AE320,""),"")</f>
        <v/>
      </c>
      <c r="BH31" s="2305"/>
      <c r="BI31" s="2305"/>
      <c r="BJ31" s="2305"/>
      <c r="BK31" s="2304" t="str">
        <f>IF($BC$35&lt;&gt;"",IF('INGRESO DE DATOS'!AF320&lt;&gt;"",'INGRESO DE DATOS'!AF320,""),"")</f>
        <v/>
      </c>
      <c r="BL31" s="2304"/>
      <c r="BM31" s="2304"/>
      <c r="BN31" s="2304"/>
      <c r="BO31" s="2304" t="str">
        <f t="shared" si="2"/>
        <v/>
      </c>
      <c r="BP31" s="2304"/>
      <c r="BQ31" s="2304"/>
      <c r="BR31" s="2304"/>
      <c r="BS31" s="2304"/>
      <c r="BT31" s="2304"/>
      <c r="BU31" s="2304"/>
      <c r="BV31" s="2304"/>
      <c r="BW31" s="2306" t="str">
        <f t="shared" si="3"/>
        <v/>
      </c>
      <c r="BX31" s="2306"/>
      <c r="BY31" s="2306"/>
      <c r="BZ31" s="2306"/>
      <c r="CA31" s="2306"/>
      <c r="CB31" s="2306"/>
      <c r="CC31" s="2306"/>
      <c r="CD31" s="2306"/>
      <c r="CM31" s="2304" t="str">
        <f>IF($AY$35&lt;&gt;"",IF('INGRESO DE DATOS'!AM322&lt;&gt;"",'INGRESO DE DATOS'!AM322,""),"")</f>
        <v/>
      </c>
      <c r="CN31" s="2304"/>
      <c r="CO31" s="2304"/>
      <c r="CP31" s="2304"/>
      <c r="CQ31" s="2304"/>
      <c r="CR31" s="2304"/>
      <c r="CS31" s="2304"/>
      <c r="CT31" s="2304"/>
      <c r="CU31" s="2304" t="str">
        <f>IF($BC$35&lt;&gt;"",IF('INGRESO DE DATOS'!AM322&lt;&gt;"",'INGRESO DE DATOS'!AM322,""),"")</f>
        <v/>
      </c>
      <c r="CV31" s="2304"/>
      <c r="CW31" s="2304"/>
      <c r="CX31" s="2304"/>
      <c r="CY31" s="2304"/>
      <c r="CZ31" s="2304"/>
      <c r="DA31" s="2304"/>
      <c r="DB31" s="2304"/>
      <c r="DK31" s="2304" t="str">
        <f>IF('INGRESO DE DATOS'!AO322&lt;&gt;"",'INGRESO DE DATOS'!AO322,"")</f>
        <v/>
      </c>
      <c r="DL31" s="2304"/>
      <c r="DM31" s="2304"/>
      <c r="DN31" s="2304"/>
      <c r="DO31" s="2304"/>
      <c r="DP31" s="2304"/>
      <c r="DQ31" s="2304"/>
      <c r="DR31" s="2304"/>
      <c r="DU31" s="817"/>
      <c r="DV31" s="817"/>
      <c r="DW31" s="817"/>
      <c r="DX31" s="817"/>
      <c r="DY31" s="817"/>
      <c r="DZ31" s="817"/>
      <c r="EA31" s="817"/>
      <c r="EB31" s="817"/>
      <c r="EC31" s="817"/>
      <c r="ED31" s="817"/>
      <c r="EE31" s="817"/>
      <c r="EF31" s="817"/>
      <c r="EG31" s="817"/>
      <c r="EH31" s="817"/>
      <c r="EI31" s="817"/>
      <c r="EJ31" s="817"/>
      <c r="EK31" s="817"/>
      <c r="EL31" s="817"/>
      <c r="EM31" s="817"/>
      <c r="EN31" s="817"/>
      <c r="EO31" s="817"/>
      <c r="EP31" s="817"/>
      <c r="EQ31" s="817"/>
      <c r="ER31" s="817"/>
      <c r="ES31" s="817"/>
      <c r="ET31" s="817"/>
      <c r="EU31" s="817"/>
      <c r="EV31" s="817"/>
      <c r="EW31" s="817"/>
      <c r="EX31" s="817"/>
      <c r="EY31" s="817"/>
      <c r="EZ31" s="817"/>
    </row>
    <row r="32" spans="2:156" ht="6" customHeight="1" x14ac:dyDescent="0.2">
      <c r="B32" s="738"/>
      <c r="C32" s="723"/>
      <c r="D32" s="723"/>
      <c r="E32" s="739"/>
      <c r="F32" s="739"/>
      <c r="G32" s="739"/>
      <c r="H32" s="739"/>
      <c r="I32" s="741"/>
      <c r="J32" s="741"/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U32" s="741"/>
      <c r="V32" s="741"/>
      <c r="W32" s="741"/>
      <c r="X32" s="741"/>
      <c r="Y32" s="741"/>
      <c r="Z32" s="741"/>
      <c r="AA32" s="741"/>
      <c r="AB32" s="741"/>
      <c r="AC32" s="741"/>
      <c r="AD32" s="741"/>
      <c r="AE32" s="741"/>
      <c r="AF32" s="741"/>
      <c r="AG32" s="741"/>
      <c r="AH32" s="741"/>
      <c r="AI32" s="741"/>
      <c r="AJ32" s="741"/>
      <c r="AK32" s="741"/>
      <c r="AL32" s="741"/>
      <c r="AM32" s="741"/>
      <c r="AN32" s="741"/>
      <c r="AO32" s="741"/>
      <c r="AP32" s="820"/>
      <c r="DU32" s="817"/>
      <c r="DV32" s="817"/>
      <c r="DW32" s="817"/>
      <c r="DX32" s="817"/>
      <c r="DY32" s="817"/>
      <c r="DZ32" s="817"/>
      <c r="EA32" s="817"/>
      <c r="EB32" s="817"/>
      <c r="EC32" s="817"/>
      <c r="ED32" s="817"/>
      <c r="EE32" s="817"/>
      <c r="EF32" s="817"/>
      <c r="EG32" s="817"/>
      <c r="EH32" s="817"/>
      <c r="EI32" s="817"/>
      <c r="EJ32" s="817"/>
      <c r="EK32" s="817"/>
      <c r="EL32" s="817"/>
      <c r="EM32" s="817"/>
      <c r="EN32" s="817"/>
      <c r="EO32" s="817"/>
      <c r="EP32" s="817"/>
      <c r="EQ32" s="817"/>
      <c r="ER32" s="817"/>
      <c r="ES32" s="817"/>
      <c r="ET32" s="817"/>
      <c r="EU32" s="817"/>
      <c r="EV32" s="817"/>
      <c r="EW32" s="817"/>
      <c r="EX32" s="817"/>
      <c r="EY32" s="817"/>
      <c r="EZ32" s="817"/>
    </row>
    <row r="33" spans="2:156" ht="12" customHeight="1" x14ac:dyDescent="0.2">
      <c r="B33" s="2286" t="s">
        <v>370</v>
      </c>
      <c r="C33" s="2286"/>
      <c r="D33" s="2286"/>
      <c r="E33" s="2286"/>
      <c r="F33" s="2286"/>
      <c r="G33" s="2286"/>
      <c r="H33" s="2286"/>
      <c r="I33" s="739"/>
      <c r="J33" s="2286" t="s">
        <v>371</v>
      </c>
      <c r="K33" s="2286"/>
      <c r="L33" s="2286"/>
      <c r="M33" s="2286"/>
      <c r="N33" s="2286"/>
      <c r="O33" s="2286"/>
      <c r="P33" s="2286"/>
      <c r="Q33" s="739"/>
      <c r="R33" s="2286" t="s">
        <v>372</v>
      </c>
      <c r="S33" s="2286"/>
      <c r="T33" s="2286"/>
      <c r="U33" s="2286"/>
      <c r="V33" s="2286"/>
      <c r="W33" s="2286"/>
      <c r="X33" s="2286"/>
      <c r="Y33" s="2286"/>
      <c r="Z33" s="2286"/>
      <c r="AA33" s="2286"/>
      <c r="AB33" s="739"/>
      <c r="AC33" s="38"/>
      <c r="AD33" s="1611" t="s">
        <v>373</v>
      </c>
      <c r="AE33" s="1611"/>
      <c r="AF33" s="1611"/>
      <c r="AG33" s="1611"/>
      <c r="AH33" s="1611"/>
      <c r="AI33" s="1611"/>
      <c r="AJ33" s="1611" t="s">
        <v>374</v>
      </c>
      <c r="AK33" s="1611"/>
      <c r="AL33" s="1611"/>
      <c r="AM33" s="739"/>
      <c r="AN33" s="739"/>
      <c r="AO33" s="739"/>
      <c r="AP33" s="821"/>
      <c r="AY33" s="2300" t="s">
        <v>375</v>
      </c>
      <c r="AZ33" s="2300"/>
      <c r="BA33" s="2300"/>
      <c r="BB33" s="2300"/>
      <c r="BC33" s="2300" t="s">
        <v>376</v>
      </c>
      <c r="BD33" s="2300"/>
      <c r="BE33" s="2300"/>
      <c r="BF33" s="2300"/>
      <c r="BK33" s="2300" t="s">
        <v>69</v>
      </c>
      <c r="BL33" s="2300"/>
      <c r="BM33" s="2300"/>
      <c r="BN33" s="2300"/>
      <c r="BO33" s="2300" t="s">
        <v>181</v>
      </c>
      <c r="BP33" s="2300"/>
      <c r="BQ33" s="2300"/>
      <c r="BR33" s="2300"/>
      <c r="BS33" s="2300" t="s">
        <v>69</v>
      </c>
      <c r="BT33" s="2300"/>
      <c r="BU33" s="2300"/>
      <c r="BV33" s="2300"/>
      <c r="BW33" s="2300" t="s">
        <v>181</v>
      </c>
      <c r="BX33" s="2300"/>
      <c r="BY33" s="2300"/>
      <c r="BZ33" s="2300"/>
      <c r="DU33" s="817"/>
      <c r="DV33" s="817"/>
      <c r="DW33" s="817"/>
      <c r="DX33" s="817"/>
      <c r="DY33" s="817"/>
      <c r="DZ33" s="817"/>
      <c r="EA33" s="817"/>
      <c r="EB33" s="817"/>
      <c r="EC33" s="817"/>
      <c r="ED33" s="817"/>
      <c r="EE33" s="817"/>
      <c r="EF33" s="817"/>
      <c r="EG33" s="817"/>
      <c r="EH33" s="817"/>
      <c r="EI33" s="817"/>
      <c r="EJ33" s="817"/>
      <c r="EK33" s="817"/>
      <c r="EL33" s="817"/>
      <c r="EM33" s="817"/>
      <c r="EN33" s="817"/>
      <c r="EO33" s="817"/>
      <c r="EP33" s="817"/>
      <c r="EQ33" s="817"/>
      <c r="ER33" s="817"/>
      <c r="ES33" s="817"/>
      <c r="ET33" s="817"/>
      <c r="EU33" s="817"/>
      <c r="EV33" s="817"/>
      <c r="EW33" s="817"/>
      <c r="EX33" s="817"/>
      <c r="EY33" s="817"/>
      <c r="EZ33" s="817"/>
    </row>
    <row r="34" spans="2:156" ht="12" customHeight="1" x14ac:dyDescent="0.2">
      <c r="B34" s="2286" t="s">
        <v>54</v>
      </c>
      <c r="C34" s="2286"/>
      <c r="D34" s="2286"/>
      <c r="E34" s="2286"/>
      <c r="F34" s="2287" t="str">
        <f>IF('FORMATO SULFATOS'!D43&lt;&gt;"",'FORMATO SULFATOS'!D43,"")</f>
        <v/>
      </c>
      <c r="G34" s="2287"/>
      <c r="H34" s="2287"/>
      <c r="I34" s="739"/>
      <c r="J34" s="2286" t="s">
        <v>54</v>
      </c>
      <c r="K34" s="2286"/>
      <c r="L34" s="2286"/>
      <c r="M34" s="2286"/>
      <c r="N34" s="2287" t="str">
        <f>IF($AY$35&lt;&gt;"",BO34,IF($BC$35&lt;&gt;"",BW34,""))</f>
        <v/>
      </c>
      <c r="O34" s="2287"/>
      <c r="P34" s="2287"/>
      <c r="Q34" s="739"/>
      <c r="R34" s="2286" t="s">
        <v>54</v>
      </c>
      <c r="S34" s="2286"/>
      <c r="T34" s="2286"/>
      <c r="U34" s="2286"/>
      <c r="V34" s="1611"/>
      <c r="W34" s="1611"/>
      <c r="X34" s="1611"/>
      <c r="Y34" s="2288" t="str">
        <f>IF('INGRESO DE DATOS'!AH345&lt;&gt;"",'INGRESO DE DATOS'!AH345,"")</f>
        <v/>
      </c>
      <c r="Z34" s="2289"/>
      <c r="AA34" s="2290"/>
      <c r="AB34" s="739"/>
      <c r="AC34" s="754" t="s">
        <v>377</v>
      </c>
      <c r="AD34" s="2297">
        <f>IF('[1]FORMATO SULFATOS ESPEC Q087'!I43&lt;&gt;"",'[1]FORMATO SULFATOS ESPEC Q087'!I43,"")</f>
        <v>20</v>
      </c>
      <c r="AE34" s="2298"/>
      <c r="AF34" s="2298"/>
      <c r="AG34" s="2298"/>
      <c r="AH34" s="2298"/>
      <c r="AI34" s="2299"/>
      <c r="AJ34" s="2301" t="str">
        <f>IF('FORMATO SULFATOS'!L43&lt;&gt;"",'FORMATO SULFATOS'!L43,"")</f>
        <v/>
      </c>
      <c r="AK34" s="2302"/>
      <c r="AL34" s="2303"/>
      <c r="AM34" s="739"/>
      <c r="AN34" s="739"/>
      <c r="AO34" s="739"/>
      <c r="AP34" s="821"/>
      <c r="AY34" s="2300"/>
      <c r="AZ34" s="2300"/>
      <c r="BA34" s="2300"/>
      <c r="BB34" s="2300"/>
      <c r="BC34" s="2300"/>
      <c r="BD34" s="2300"/>
      <c r="BE34" s="2300"/>
      <c r="BF34" s="2300"/>
      <c r="BK34" s="2236">
        <v>1</v>
      </c>
      <c r="BL34" s="2237"/>
      <c r="BM34" s="2237"/>
      <c r="BN34" s="2238"/>
      <c r="BO34" s="2245" t="str">
        <f>IF(AY35&lt;&gt;"",IF('INGRESO DE DATOS'!AE345&lt;&gt;"",'INGRESO DE DATOS'!AE345,""),"")</f>
        <v/>
      </c>
      <c r="BP34" s="2271"/>
      <c r="BQ34" s="2271"/>
      <c r="BR34" s="2272"/>
      <c r="BS34" s="2236">
        <v>1</v>
      </c>
      <c r="BT34" s="2237"/>
      <c r="BU34" s="2237"/>
      <c r="BV34" s="2238"/>
      <c r="BW34" s="2245" t="str">
        <f>IF(BC35&lt;&gt;"",IF('INGRESO DE DATOS'!AE345&lt;&gt;"",'INGRESO DE DATOS'!AE345,""),"")</f>
        <v/>
      </c>
      <c r="BX34" s="2271"/>
      <c r="BY34" s="2271"/>
      <c r="BZ34" s="2272"/>
      <c r="DU34" s="817"/>
      <c r="DV34" s="817"/>
      <c r="DW34" s="817"/>
      <c r="DX34" s="817"/>
      <c r="DY34" s="817"/>
      <c r="DZ34" s="817"/>
      <c r="EA34" s="817"/>
      <c r="EB34" s="817"/>
      <c r="EC34" s="817"/>
      <c r="ED34" s="817"/>
      <c r="EE34" s="817"/>
      <c r="EF34" s="817"/>
      <c r="EG34" s="817"/>
      <c r="EH34" s="817"/>
      <c r="EI34" s="817"/>
      <c r="EJ34" s="817"/>
      <c r="EK34" s="817"/>
      <c r="EL34" s="817"/>
      <c r="EM34" s="817"/>
      <c r="EN34" s="817"/>
      <c r="EO34" s="817"/>
      <c r="EP34" s="817"/>
      <c r="EQ34" s="817"/>
      <c r="ER34" s="817"/>
      <c r="ES34" s="817"/>
      <c r="ET34" s="817"/>
      <c r="EU34" s="817"/>
      <c r="EV34" s="817"/>
      <c r="EW34" s="817"/>
      <c r="EX34" s="817"/>
      <c r="EY34" s="817"/>
      <c r="EZ34" s="817"/>
    </row>
    <row r="35" spans="2:156" ht="12" customHeight="1" x14ac:dyDescent="0.2">
      <c r="B35" s="2286" t="s">
        <v>54</v>
      </c>
      <c r="C35" s="2286"/>
      <c r="D35" s="2286"/>
      <c r="E35" s="2286"/>
      <c r="F35" s="2287" t="str">
        <f>IF('FORMATO SULFATOS'!D44&lt;&gt;"",'FORMATO SULFATOS'!D44,"")</f>
        <v/>
      </c>
      <c r="G35" s="2287"/>
      <c r="H35" s="2287"/>
      <c r="I35" s="739"/>
      <c r="J35" s="2286" t="s">
        <v>54</v>
      </c>
      <c r="K35" s="2286"/>
      <c r="L35" s="2286"/>
      <c r="M35" s="2286"/>
      <c r="N35" s="2287" t="str">
        <f>IF($AY$35&lt;&gt;"",BO36,IF($BC$35&lt;&gt;"",BW36,""))</f>
        <v/>
      </c>
      <c r="O35" s="2287"/>
      <c r="P35" s="2287"/>
      <c r="Q35" s="739"/>
      <c r="R35" s="2286" t="s">
        <v>54</v>
      </c>
      <c r="S35" s="2286"/>
      <c r="T35" s="2286"/>
      <c r="U35" s="2286"/>
      <c r="V35" s="1611"/>
      <c r="W35" s="1611"/>
      <c r="X35" s="1611"/>
      <c r="Y35" s="2288" t="str">
        <f>IF('INGRESO DE DATOS'!AH347&lt;&gt;"",'INGRESO DE DATOS'!AH347,"")</f>
        <v/>
      </c>
      <c r="Z35" s="2289"/>
      <c r="AA35" s="2290"/>
      <c r="AB35" s="739"/>
      <c r="AC35" s="754" t="s">
        <v>378</v>
      </c>
      <c r="AD35" s="2297">
        <f>IF('[1]FORMATO SULFATOS ESPEC Q087'!I45&lt;&gt;"",'[1]FORMATO SULFATOS ESPEC Q087'!I45,"")</f>
        <v>50</v>
      </c>
      <c r="AE35" s="2298"/>
      <c r="AF35" s="2298"/>
      <c r="AG35" s="2298"/>
      <c r="AH35" s="2298"/>
      <c r="AI35" s="2299"/>
      <c r="AJ35" s="2301" t="str">
        <f>IF('FORMATO SULFATOS'!L45&lt;&gt;"",'FORMATO SULFATOS'!L45,"")</f>
        <v/>
      </c>
      <c r="AK35" s="2302"/>
      <c r="AL35" s="2303"/>
      <c r="AM35" s="739"/>
      <c r="AN35" s="739"/>
      <c r="AO35" s="739"/>
      <c r="AP35" s="821"/>
      <c r="AY35" s="2291" t="str">
        <f>IF('INGRESO DE DATOS'!AC345&lt;&gt;"",'INGRESO DE DATOS'!AC345,"")</f>
        <v/>
      </c>
      <c r="AZ35" s="2292"/>
      <c r="BA35" s="2292"/>
      <c r="BB35" s="2293"/>
      <c r="BC35" s="2291" t="str">
        <f>IF('INGRESO DE DATOS'!AC349&lt;&gt;"",'INGRESO DE DATOS'!AC349,"")</f>
        <v/>
      </c>
      <c r="BD35" s="2292"/>
      <c r="BE35" s="2292"/>
      <c r="BF35" s="2293"/>
      <c r="BK35" s="2242"/>
      <c r="BL35" s="2243"/>
      <c r="BM35" s="2243"/>
      <c r="BN35" s="2244"/>
      <c r="BO35" s="2276"/>
      <c r="BP35" s="2277"/>
      <c r="BQ35" s="2277"/>
      <c r="BR35" s="2278"/>
      <c r="BS35" s="2242"/>
      <c r="BT35" s="2243"/>
      <c r="BU35" s="2243"/>
      <c r="BV35" s="2244"/>
      <c r="BW35" s="2276"/>
      <c r="BX35" s="2277"/>
      <c r="BY35" s="2277"/>
      <c r="BZ35" s="2278"/>
      <c r="DU35" s="817"/>
      <c r="DV35" s="817"/>
      <c r="DW35" s="817"/>
      <c r="DX35" s="817"/>
      <c r="DY35" s="817"/>
      <c r="DZ35" s="817"/>
      <c r="EA35" s="817"/>
      <c r="EB35" s="817"/>
      <c r="EC35" s="817"/>
      <c r="ED35" s="817"/>
      <c r="EE35" s="817"/>
      <c r="EF35" s="817"/>
      <c r="EG35" s="817"/>
      <c r="EH35" s="817"/>
      <c r="EI35" s="817"/>
      <c r="EJ35" s="817"/>
      <c r="EK35" s="817"/>
      <c r="EL35" s="817"/>
      <c r="EM35" s="817"/>
      <c r="EN35" s="817"/>
      <c r="EO35" s="817"/>
      <c r="EP35" s="817"/>
      <c r="EQ35" s="817"/>
      <c r="ER35" s="817"/>
      <c r="ES35" s="817"/>
      <c r="ET35" s="817"/>
      <c r="EU35" s="817"/>
      <c r="EV35" s="817"/>
      <c r="EW35" s="817"/>
      <c r="EX35" s="817"/>
      <c r="EY35" s="817"/>
      <c r="EZ35" s="817"/>
    </row>
    <row r="36" spans="2:156" ht="12" customHeight="1" x14ac:dyDescent="0.2">
      <c r="B36" s="2286" t="s">
        <v>54</v>
      </c>
      <c r="C36" s="2286"/>
      <c r="D36" s="2286"/>
      <c r="E36" s="2286"/>
      <c r="F36" s="2287" t="str">
        <f>IF('FORMATO SULFATOS'!D45&lt;&gt;"",'FORMATO SULFATOS'!D45,"")</f>
        <v/>
      </c>
      <c r="G36" s="2287"/>
      <c r="H36" s="2287"/>
      <c r="I36" s="739"/>
      <c r="J36" s="2286" t="s">
        <v>54</v>
      </c>
      <c r="K36" s="2286"/>
      <c r="L36" s="2286"/>
      <c r="M36" s="2286"/>
      <c r="N36" s="2287" t="str">
        <f>IF($AY$35&lt;&gt;"",BO38,IF($BC$35&lt;&gt;"",BW38,""))</f>
        <v/>
      </c>
      <c r="O36" s="2287"/>
      <c r="P36" s="2287"/>
      <c r="Q36" s="739"/>
      <c r="R36" s="2286" t="s">
        <v>54</v>
      </c>
      <c r="S36" s="2286"/>
      <c r="T36" s="2286"/>
      <c r="U36" s="2286"/>
      <c r="V36" s="1611"/>
      <c r="W36" s="1611"/>
      <c r="X36" s="1611"/>
      <c r="Y36" s="2288" t="str">
        <f>IF('INGRESO DE DATOS'!AH349&lt;&gt;"",'INGRESO DE DATOS'!AH349,"")</f>
        <v/>
      </c>
      <c r="Z36" s="2289"/>
      <c r="AA36" s="2290"/>
      <c r="AB36" s="739"/>
      <c r="AC36" s="739"/>
      <c r="AD36" s="739"/>
      <c r="AE36" s="739"/>
      <c r="AF36" s="739"/>
      <c r="AG36" s="739"/>
      <c r="AH36" s="739"/>
      <c r="AI36" s="739"/>
      <c r="AJ36" s="739"/>
      <c r="AK36" s="739"/>
      <c r="AL36" s="739"/>
      <c r="AM36" s="739"/>
      <c r="AN36" s="739"/>
      <c r="AO36" s="739"/>
      <c r="AP36" s="821"/>
      <c r="AY36" s="2294"/>
      <c r="AZ36" s="2295"/>
      <c r="BA36" s="2295"/>
      <c r="BB36" s="2296"/>
      <c r="BC36" s="2294"/>
      <c r="BD36" s="2295"/>
      <c r="BE36" s="2295"/>
      <c r="BF36" s="2296"/>
      <c r="BK36" s="2236">
        <v>2</v>
      </c>
      <c r="BL36" s="2237"/>
      <c r="BM36" s="2237"/>
      <c r="BN36" s="2238"/>
      <c r="BO36" s="2245" t="str">
        <f>IF(AY35&lt;&gt;"",IF('INGRESO DE DATOS'!AE347&lt;&gt;"",'INGRESO DE DATOS'!AE347,""),"")</f>
        <v/>
      </c>
      <c r="BP36" s="2271"/>
      <c r="BQ36" s="2271"/>
      <c r="BR36" s="2272"/>
      <c r="BS36" s="2236">
        <v>2</v>
      </c>
      <c r="BT36" s="2237"/>
      <c r="BU36" s="2237"/>
      <c r="BV36" s="2238"/>
      <c r="BW36" s="2245" t="str">
        <f>IF(BC35&lt;&gt;"",IF('INGRESO DE DATOS'!AE347&lt;&gt;"",'INGRESO DE DATOS'!AE347,""),"")</f>
        <v/>
      </c>
      <c r="BX36" s="2271"/>
      <c r="BY36" s="2271"/>
      <c r="BZ36" s="2272"/>
      <c r="DU36" s="817"/>
      <c r="DV36" s="817"/>
      <c r="DW36" s="817"/>
      <c r="DX36" s="817"/>
      <c r="DY36" s="817"/>
      <c r="DZ36" s="817"/>
      <c r="EA36" s="817"/>
      <c r="EB36" s="817"/>
      <c r="EC36" s="817"/>
      <c r="ED36" s="817"/>
      <c r="EE36" s="817"/>
      <c r="EF36" s="817"/>
      <c r="EG36" s="817"/>
      <c r="EH36" s="817"/>
      <c r="EI36" s="817"/>
      <c r="EJ36" s="817"/>
      <c r="EK36" s="817"/>
      <c r="EL36" s="817"/>
      <c r="EM36" s="817"/>
      <c r="EN36" s="817"/>
      <c r="EO36" s="817"/>
      <c r="EP36" s="817"/>
      <c r="EQ36" s="817"/>
      <c r="ER36" s="817"/>
      <c r="ES36" s="817"/>
      <c r="ET36" s="817"/>
      <c r="EU36" s="817"/>
      <c r="EV36" s="817"/>
      <c r="EW36" s="817"/>
      <c r="EX36" s="817"/>
      <c r="EY36" s="817"/>
      <c r="EZ36" s="817"/>
    </row>
    <row r="37" spans="2:156" ht="12" customHeight="1" x14ac:dyDescent="0.2">
      <c r="B37" s="2286" t="s">
        <v>70</v>
      </c>
      <c r="C37" s="2286"/>
      <c r="D37" s="2286"/>
      <c r="E37" s="2286"/>
      <c r="F37" s="2287" t="str">
        <f>IF('FORMATO SULFATOS'!D47&lt;&gt;"",'FORMATO SULFATOS'!D47,"")</f>
        <v/>
      </c>
      <c r="G37" s="2287"/>
      <c r="H37" s="2287"/>
      <c r="I37" s="739"/>
      <c r="J37" s="2286" t="s">
        <v>70</v>
      </c>
      <c r="K37" s="2286"/>
      <c r="L37" s="2286"/>
      <c r="M37" s="2286"/>
      <c r="N37" s="2287" t="str">
        <f>IF($AY$35&lt;&gt;"",BO42,IF($BC$35&lt;&gt;"",BW42,""))</f>
        <v/>
      </c>
      <c r="O37" s="2287"/>
      <c r="P37" s="2287"/>
      <c r="Q37" s="739"/>
      <c r="R37" s="2286" t="s">
        <v>70</v>
      </c>
      <c r="S37" s="2286"/>
      <c r="T37" s="2286"/>
      <c r="U37" s="2286"/>
      <c r="V37" s="1611"/>
      <c r="W37" s="1611"/>
      <c r="X37" s="1611"/>
      <c r="Y37" s="2288" t="str">
        <f>IF('INGRESO DE DATOS'!AI345&lt;&gt;"",'INGRESO DE DATOS'!AI345,"")</f>
        <v/>
      </c>
      <c r="Z37" s="2289"/>
      <c r="AA37" s="2290"/>
      <c r="AB37" s="739"/>
      <c r="AC37" s="739"/>
      <c r="AD37" s="739"/>
      <c r="AE37" s="739"/>
      <c r="AF37" s="739"/>
      <c r="AG37" s="739"/>
      <c r="AH37" s="739"/>
      <c r="AI37" s="739"/>
      <c r="AJ37" s="739"/>
      <c r="AK37" s="739"/>
      <c r="AL37" s="739"/>
      <c r="AM37" s="739"/>
      <c r="AN37" s="739"/>
      <c r="AO37" s="739"/>
      <c r="AP37" s="821"/>
      <c r="BK37" s="2242"/>
      <c r="BL37" s="2243"/>
      <c r="BM37" s="2243"/>
      <c r="BN37" s="2244"/>
      <c r="BO37" s="2276"/>
      <c r="BP37" s="2277"/>
      <c r="BQ37" s="2277"/>
      <c r="BR37" s="2278"/>
      <c r="BS37" s="2242"/>
      <c r="BT37" s="2243"/>
      <c r="BU37" s="2243"/>
      <c r="BV37" s="2244"/>
      <c r="BW37" s="2276"/>
      <c r="BX37" s="2277"/>
      <c r="BY37" s="2277"/>
      <c r="BZ37" s="2278"/>
      <c r="DU37" s="817"/>
      <c r="DV37" s="817"/>
      <c r="DW37" s="817"/>
      <c r="DX37" s="817"/>
      <c r="DY37" s="817"/>
      <c r="DZ37" s="817"/>
      <c r="EA37" s="817"/>
      <c r="EB37" s="817"/>
      <c r="EC37" s="817"/>
      <c r="ED37" s="817"/>
      <c r="EE37" s="817"/>
      <c r="EF37" s="817"/>
      <c r="EG37" s="817"/>
      <c r="EH37" s="817"/>
      <c r="EI37" s="817"/>
      <c r="EJ37" s="817"/>
      <c r="EK37" s="817"/>
      <c r="EL37" s="817"/>
      <c r="EM37" s="817"/>
      <c r="EN37" s="817"/>
      <c r="EO37" s="817"/>
      <c r="EP37" s="817"/>
      <c r="EQ37" s="817"/>
      <c r="ER37" s="817"/>
      <c r="ES37" s="817"/>
      <c r="ET37" s="817"/>
      <c r="EU37" s="817"/>
      <c r="EV37" s="817"/>
      <c r="EW37" s="817"/>
      <c r="EX37" s="817"/>
      <c r="EY37" s="817"/>
      <c r="EZ37" s="817"/>
    </row>
    <row r="38" spans="2:156" ht="8.25" customHeight="1" x14ac:dyDescent="0.2">
      <c r="B38" s="738"/>
      <c r="C38" s="723"/>
      <c r="D38" s="723"/>
      <c r="E38" s="739"/>
      <c r="F38" s="739"/>
      <c r="G38" s="739"/>
      <c r="H38" s="739"/>
      <c r="I38" s="739"/>
      <c r="J38" s="741"/>
      <c r="K38" s="741"/>
      <c r="L38" s="741"/>
      <c r="M38" s="741"/>
      <c r="N38" s="741"/>
      <c r="O38" s="741"/>
      <c r="P38" s="741"/>
      <c r="Q38" s="739"/>
      <c r="R38" s="739"/>
      <c r="S38" s="739"/>
      <c r="T38" s="739"/>
      <c r="U38" s="739"/>
      <c r="V38" s="739"/>
      <c r="W38" s="739"/>
      <c r="X38" s="739"/>
      <c r="Y38" s="739"/>
      <c r="Z38" s="739"/>
      <c r="AA38" s="739"/>
      <c r="AB38" s="739"/>
      <c r="AC38" s="739"/>
      <c r="AD38" s="739"/>
      <c r="AE38" s="739"/>
      <c r="AF38" s="739"/>
      <c r="AG38" s="739"/>
      <c r="AH38" s="739"/>
      <c r="AI38" s="739"/>
      <c r="AJ38" s="739"/>
      <c r="AK38" s="739"/>
      <c r="AL38" s="739"/>
      <c r="AM38" s="739"/>
      <c r="AN38" s="739"/>
      <c r="AO38" s="739"/>
      <c r="AP38" s="822"/>
      <c r="BK38" s="2236">
        <v>3</v>
      </c>
      <c r="BL38" s="2237"/>
      <c r="BM38" s="2237"/>
      <c r="BN38" s="2238"/>
      <c r="BO38" s="2245" t="str">
        <f>IF(AY35&lt;&gt;"",IF('INGRESO DE DATOS'!AE349&lt;&gt;"",'INGRESO DE DATOS'!AE349,""),"")</f>
        <v/>
      </c>
      <c r="BP38" s="2271"/>
      <c r="BQ38" s="2271"/>
      <c r="BR38" s="2272"/>
      <c r="BS38" s="2236">
        <v>3</v>
      </c>
      <c r="BT38" s="2237"/>
      <c r="BU38" s="2237"/>
      <c r="BV38" s="2238"/>
      <c r="BW38" s="2245" t="str">
        <f>IF(BC35&lt;&gt;"",IF('INGRESO DE DATOS'!AE349&lt;&gt;"",'INGRESO DE DATOS'!AE349,""),"")</f>
        <v/>
      </c>
      <c r="BX38" s="2271"/>
      <c r="BY38" s="2271"/>
      <c r="BZ38" s="2272"/>
    </row>
    <row r="39" spans="2:156" ht="23.25" customHeight="1" x14ac:dyDescent="0.2">
      <c r="B39" s="2279" t="s">
        <v>153</v>
      </c>
      <c r="C39" s="2280"/>
      <c r="D39" s="2280"/>
      <c r="E39" s="2280"/>
      <c r="F39" s="2280"/>
      <c r="G39" s="2281"/>
      <c r="H39" s="2279" t="s">
        <v>151</v>
      </c>
      <c r="I39" s="2280"/>
      <c r="J39" s="2280"/>
      <c r="K39" s="2281"/>
      <c r="L39" s="2279" t="s">
        <v>154</v>
      </c>
      <c r="M39" s="2280"/>
      <c r="N39" s="2280"/>
      <c r="O39" s="2281"/>
      <c r="P39" s="2282" t="s">
        <v>155</v>
      </c>
      <c r="Q39" s="2280"/>
      <c r="R39" s="2280"/>
      <c r="S39" s="1465"/>
      <c r="T39" s="1464" t="s">
        <v>156</v>
      </c>
      <c r="U39" s="2280"/>
      <c r="V39" s="2280"/>
      <c r="W39" s="2280"/>
      <c r="X39" s="2280"/>
      <c r="Y39" s="2280"/>
      <c r="Z39" s="1621" t="s">
        <v>277</v>
      </c>
      <c r="AA39" s="1621"/>
      <c r="AB39" s="1621"/>
      <c r="AC39" s="1621"/>
      <c r="AD39" s="1621"/>
      <c r="AE39" s="1628"/>
      <c r="AF39" s="1628" t="s">
        <v>254</v>
      </c>
      <c r="AG39" s="1629"/>
      <c r="AH39" s="1629"/>
      <c r="AI39" s="1629"/>
      <c r="AJ39" s="1629"/>
      <c r="AK39" s="1629"/>
      <c r="AL39" s="1629"/>
      <c r="AM39" s="1629"/>
      <c r="AN39" s="1629"/>
      <c r="AO39" s="1629"/>
      <c r="AP39" s="1630"/>
      <c r="BK39" s="2239"/>
      <c r="BL39" s="2240"/>
      <c r="BM39" s="2240"/>
      <c r="BN39" s="2241"/>
      <c r="BO39" s="2273"/>
      <c r="BP39" s="2274"/>
      <c r="BQ39" s="2274"/>
      <c r="BR39" s="2275"/>
      <c r="BS39" s="2239"/>
      <c r="BT39" s="2240"/>
      <c r="BU39" s="2240"/>
      <c r="BV39" s="2241"/>
      <c r="BW39" s="2273"/>
      <c r="BX39" s="2274"/>
      <c r="BY39" s="2274"/>
      <c r="BZ39" s="2275"/>
    </row>
    <row r="40" spans="2:156" ht="11.25" customHeight="1" x14ac:dyDescent="0.2">
      <c r="B40" s="2254" t="s">
        <v>157</v>
      </c>
      <c r="C40" s="2255"/>
      <c r="D40" s="2255"/>
      <c r="E40" s="2255"/>
      <c r="F40" s="2255"/>
      <c r="G40" s="2256"/>
      <c r="H40" s="2257" t="s">
        <v>158</v>
      </c>
      <c r="I40" s="2258"/>
      <c r="J40" s="2258"/>
      <c r="K40" s="2259"/>
      <c r="L40" s="2257">
        <v>5</v>
      </c>
      <c r="M40" s="2258"/>
      <c r="N40" s="2258"/>
      <c r="O40" s="2259"/>
      <c r="P40" s="2260" t="s">
        <v>159</v>
      </c>
      <c r="Q40" s="2261"/>
      <c r="R40" s="2261"/>
      <c r="S40" s="2262"/>
      <c r="T40" s="2263">
        <v>50</v>
      </c>
      <c r="U40" s="2261"/>
      <c r="V40" s="2261"/>
      <c r="W40" s="2261"/>
      <c r="X40" s="2261"/>
      <c r="Y40" s="2262"/>
      <c r="Z40" s="2283" t="s">
        <v>159</v>
      </c>
      <c r="AA40" s="2284"/>
      <c r="AB40" s="2284"/>
      <c r="AC40" s="2284"/>
      <c r="AD40" s="2284"/>
      <c r="AE40" s="2284"/>
      <c r="AF40" s="2266" t="s">
        <v>273</v>
      </c>
      <c r="AG40" s="2266"/>
      <c r="AH40" s="2266"/>
      <c r="AI40" s="2266"/>
      <c r="AJ40" s="2266"/>
      <c r="AK40" s="2266"/>
      <c r="AL40" s="2267" t="str">
        <f>IF('INGRESO DE DATOS'!AK304&lt;&gt;"",'INGRESO DE DATOS'!AK304,"")</f>
        <v/>
      </c>
      <c r="AM40" s="2268"/>
      <c r="AN40" s="2268"/>
      <c r="AO40" s="2268"/>
      <c r="AP40" s="2269"/>
      <c r="BK40" s="2239"/>
      <c r="BL40" s="2240"/>
      <c r="BM40" s="2240"/>
      <c r="BN40" s="2241"/>
      <c r="BO40" s="2273"/>
      <c r="BP40" s="2274"/>
      <c r="BQ40" s="2274"/>
      <c r="BR40" s="2275"/>
      <c r="BS40" s="2239"/>
      <c r="BT40" s="2240"/>
      <c r="BU40" s="2240"/>
      <c r="BV40" s="2241"/>
      <c r="BW40" s="2273"/>
      <c r="BX40" s="2274"/>
      <c r="BY40" s="2274"/>
      <c r="BZ40" s="2275"/>
    </row>
    <row r="41" spans="2:156" ht="11.25" customHeight="1" x14ac:dyDescent="0.2">
      <c r="B41" s="2254" t="s">
        <v>160</v>
      </c>
      <c r="C41" s="2255"/>
      <c r="D41" s="2255"/>
      <c r="E41" s="2255"/>
      <c r="F41" s="2255"/>
      <c r="G41" s="2256"/>
      <c r="H41" s="2257" t="s">
        <v>161</v>
      </c>
      <c r="I41" s="2258"/>
      <c r="J41" s="2258"/>
      <c r="K41" s="2259"/>
      <c r="L41" s="2257">
        <v>2</v>
      </c>
      <c r="M41" s="2258"/>
      <c r="N41" s="2258"/>
      <c r="O41" s="2259"/>
      <c r="P41" s="2285">
        <v>2</v>
      </c>
      <c r="Q41" s="2261"/>
      <c r="R41" s="2261"/>
      <c r="S41" s="2262"/>
      <c r="T41" s="2263">
        <v>25</v>
      </c>
      <c r="U41" s="2261"/>
      <c r="V41" s="2261"/>
      <c r="W41" s="2261"/>
      <c r="X41" s="2261"/>
      <c r="Y41" s="2262"/>
      <c r="Z41" s="2264" t="s">
        <v>162</v>
      </c>
      <c r="AA41" s="2265"/>
      <c r="AB41" s="2265"/>
      <c r="AC41" s="2265"/>
      <c r="AD41" s="2265"/>
      <c r="AE41" s="2265"/>
      <c r="AF41" s="2266" t="s">
        <v>275</v>
      </c>
      <c r="AG41" s="2266"/>
      <c r="AH41" s="2266"/>
      <c r="AI41" s="2266"/>
      <c r="AJ41" s="2266"/>
      <c r="AK41" s="2266"/>
      <c r="AL41" s="2267" t="str">
        <f>IF('INGRESO DE DATOS'!AK308&lt;&gt;"",'INGRESO DE DATOS'!AK308,"")</f>
        <v/>
      </c>
      <c r="AM41" s="2268"/>
      <c r="AN41" s="2268"/>
      <c r="AO41" s="2268"/>
      <c r="AP41" s="2269"/>
      <c r="BK41" s="2242"/>
      <c r="BL41" s="2243"/>
      <c r="BM41" s="2243"/>
      <c r="BN41" s="2244"/>
      <c r="BO41" s="2276"/>
      <c r="BP41" s="2277"/>
      <c r="BQ41" s="2277"/>
      <c r="BR41" s="2278"/>
      <c r="BS41" s="2242"/>
      <c r="BT41" s="2243"/>
      <c r="BU41" s="2243"/>
      <c r="BV41" s="2244"/>
      <c r="BW41" s="2276"/>
      <c r="BX41" s="2277"/>
      <c r="BY41" s="2277"/>
      <c r="BZ41" s="2278"/>
    </row>
    <row r="42" spans="2:156" ht="11.25" customHeight="1" x14ac:dyDescent="0.2">
      <c r="B42" s="2254" t="s">
        <v>163</v>
      </c>
      <c r="C42" s="2255"/>
      <c r="D42" s="2255"/>
      <c r="E42" s="2255"/>
      <c r="F42" s="2255"/>
      <c r="G42" s="2256"/>
      <c r="H42" s="2257" t="s">
        <v>164</v>
      </c>
      <c r="I42" s="2258"/>
      <c r="J42" s="2258"/>
      <c r="K42" s="2259"/>
      <c r="L42" s="2257">
        <v>1</v>
      </c>
      <c r="M42" s="2258"/>
      <c r="N42" s="2258"/>
      <c r="O42" s="2259"/>
      <c r="P42" s="2285">
        <v>1</v>
      </c>
      <c r="Q42" s="2261"/>
      <c r="R42" s="2261"/>
      <c r="S42" s="2262"/>
      <c r="T42" s="2263">
        <v>1</v>
      </c>
      <c r="U42" s="2261"/>
      <c r="V42" s="2261"/>
      <c r="W42" s="2261"/>
      <c r="X42" s="2261"/>
      <c r="Y42" s="2262"/>
      <c r="Z42" s="2264" t="s">
        <v>165</v>
      </c>
      <c r="AA42" s="2265"/>
      <c r="AB42" s="2265"/>
      <c r="AC42" s="2265"/>
      <c r="AD42" s="2265"/>
      <c r="AE42" s="2265"/>
      <c r="AF42" s="2266" t="s">
        <v>278</v>
      </c>
      <c r="AG42" s="2266"/>
      <c r="AH42" s="2266"/>
      <c r="AI42" s="2266"/>
      <c r="AJ42" s="2266"/>
      <c r="AK42" s="2266"/>
      <c r="AL42" s="2267" t="str">
        <f>IF('INGRESO DE DATOS'!AK312&lt;&gt;"",'INGRESO DE DATOS'!AK312,"")</f>
        <v/>
      </c>
      <c r="AM42" s="2268"/>
      <c r="AN42" s="2268"/>
      <c r="AO42" s="2268"/>
      <c r="AP42" s="2269"/>
      <c r="BK42" s="2236" t="s">
        <v>70</v>
      </c>
      <c r="BL42" s="2237"/>
      <c r="BM42" s="2237"/>
      <c r="BN42" s="2238"/>
      <c r="BO42" s="2245" t="str">
        <f>IF(BO34&lt;&gt;"",AVERAGE(BO34:BR41),"")</f>
        <v/>
      </c>
      <c r="BP42" s="2246"/>
      <c r="BQ42" s="2246"/>
      <c r="BR42" s="2247"/>
      <c r="BS42" s="2236" t="s">
        <v>70</v>
      </c>
      <c r="BT42" s="2237"/>
      <c r="BU42" s="2237"/>
      <c r="BV42" s="2238"/>
      <c r="BW42" s="2245" t="str">
        <f>IF(BW34&lt;&gt;"",AVERAGE(BW34:BZ41),"")</f>
        <v/>
      </c>
      <c r="BX42" s="2246"/>
      <c r="BY42" s="2246"/>
      <c r="BZ42" s="2247"/>
    </row>
    <row r="43" spans="2:156" ht="14.25" customHeight="1" x14ac:dyDescent="0.2">
      <c r="B43" s="2254" t="s">
        <v>166</v>
      </c>
      <c r="C43" s="2255"/>
      <c r="D43" s="2255"/>
      <c r="E43" s="2255"/>
      <c r="F43" s="2255"/>
      <c r="G43" s="2256"/>
      <c r="H43" s="2257" t="s">
        <v>167</v>
      </c>
      <c r="I43" s="2258"/>
      <c r="J43" s="2258"/>
      <c r="K43" s="2259"/>
      <c r="L43" s="2257" t="s">
        <v>168</v>
      </c>
      <c r="M43" s="2258"/>
      <c r="N43" s="2258"/>
      <c r="O43" s="2259"/>
      <c r="P43" s="2260" t="s">
        <v>168</v>
      </c>
      <c r="Q43" s="2261"/>
      <c r="R43" s="2261"/>
      <c r="S43" s="2262"/>
      <c r="T43" s="2263" t="s">
        <v>168</v>
      </c>
      <c r="U43" s="2261"/>
      <c r="V43" s="2261"/>
      <c r="W43" s="2261"/>
      <c r="X43" s="2261"/>
      <c r="Y43" s="2262"/>
      <c r="Z43" s="2264" t="s">
        <v>168</v>
      </c>
      <c r="AA43" s="2265"/>
      <c r="AB43" s="2265"/>
      <c r="AC43" s="2265"/>
      <c r="AD43" s="2265"/>
      <c r="AE43" s="2265"/>
      <c r="AF43" s="2266" t="s">
        <v>279</v>
      </c>
      <c r="AG43" s="2266"/>
      <c r="AH43" s="2266"/>
      <c r="AI43" s="2266"/>
      <c r="AJ43" s="2266"/>
      <c r="AK43" s="2266"/>
      <c r="AL43" s="2267" t="str">
        <f>IF('INGRESO DE DATOS'!AK316&lt;&gt;"",'INGRESO DE DATOS'!AK316,"")</f>
        <v/>
      </c>
      <c r="AM43" s="2268"/>
      <c r="AN43" s="2268"/>
      <c r="AO43" s="2268"/>
      <c r="AP43" s="2269"/>
      <c r="BK43" s="2239"/>
      <c r="BL43" s="2240"/>
      <c r="BM43" s="2240"/>
      <c r="BN43" s="2241"/>
      <c r="BO43" s="2248"/>
      <c r="BP43" s="2249"/>
      <c r="BQ43" s="2249"/>
      <c r="BR43" s="2250"/>
      <c r="BS43" s="2239"/>
      <c r="BT43" s="2240"/>
      <c r="BU43" s="2240"/>
      <c r="BV43" s="2241"/>
      <c r="BW43" s="2248"/>
      <c r="BX43" s="2249"/>
      <c r="BY43" s="2249"/>
      <c r="BZ43" s="2250"/>
    </row>
    <row r="44" spans="2:156" ht="5.25" customHeight="1" x14ac:dyDescent="0.2">
      <c r="B44" s="746"/>
      <c r="C44" s="747"/>
      <c r="D44" s="747"/>
      <c r="E44" s="748"/>
      <c r="F44" s="748"/>
      <c r="G44" s="748"/>
      <c r="H44" s="748"/>
      <c r="I44" s="748"/>
      <c r="J44" s="748"/>
      <c r="K44" s="748"/>
      <c r="L44" s="748"/>
      <c r="M44" s="748"/>
      <c r="N44" s="748"/>
      <c r="O44" s="748"/>
      <c r="P44" s="748"/>
      <c r="Q44" s="748"/>
      <c r="R44" s="748"/>
      <c r="S44" s="748"/>
      <c r="T44" s="748"/>
      <c r="U44" s="748"/>
      <c r="V44" s="748"/>
      <c r="W44" s="748"/>
      <c r="X44" s="748"/>
      <c r="Y44" s="748"/>
      <c r="Z44" s="748"/>
      <c r="AA44" s="748"/>
      <c r="AB44" s="748"/>
      <c r="AC44" s="748"/>
      <c r="AD44" s="748"/>
      <c r="AE44" s="748"/>
      <c r="AF44" s="748"/>
      <c r="AG44" s="748"/>
      <c r="AH44" s="748"/>
      <c r="AI44" s="748"/>
      <c r="AJ44" s="748"/>
      <c r="AK44" s="748"/>
      <c r="AL44" s="748"/>
      <c r="AM44" s="748"/>
      <c r="AN44" s="748"/>
      <c r="AO44" s="748"/>
      <c r="AP44" s="749"/>
      <c r="BK44" s="2239"/>
      <c r="BL44" s="2240"/>
      <c r="BM44" s="2240"/>
      <c r="BN44" s="2241"/>
      <c r="BO44" s="2248"/>
      <c r="BP44" s="2249"/>
      <c r="BQ44" s="2249"/>
      <c r="BR44" s="2250"/>
      <c r="BS44" s="2239"/>
      <c r="BT44" s="2240"/>
      <c r="BU44" s="2240"/>
      <c r="BV44" s="2241"/>
      <c r="BW44" s="2248"/>
      <c r="BX44" s="2249"/>
      <c r="BY44" s="2249"/>
      <c r="BZ44" s="2250"/>
    </row>
    <row r="45" spans="2:156" ht="12" customHeight="1" x14ac:dyDescent="0.2">
      <c r="B45" s="627"/>
      <c r="C45" s="823" t="s">
        <v>55</v>
      </c>
      <c r="D45" s="628"/>
      <c r="E45" s="628"/>
      <c r="F45" s="628"/>
      <c r="G45" s="628"/>
      <c r="H45" s="2270"/>
      <c r="I45" s="2270"/>
      <c r="J45" s="2270"/>
      <c r="K45" s="2270"/>
      <c r="L45" s="2270"/>
      <c r="M45" s="2270"/>
      <c r="N45" s="2270"/>
      <c r="O45" s="2270"/>
      <c r="P45" s="2270"/>
      <c r="Q45" s="2270"/>
      <c r="R45" s="2270"/>
      <c r="S45" s="2270"/>
      <c r="T45" s="2270"/>
      <c r="U45" s="2270"/>
      <c r="V45" s="2270"/>
      <c r="W45" s="2270"/>
      <c r="X45" s="2270"/>
      <c r="Y45" s="2270"/>
      <c r="Z45" s="2270"/>
      <c r="AA45" s="2270"/>
      <c r="AB45" s="2270"/>
      <c r="AC45" s="2270"/>
      <c r="AD45" s="2270"/>
      <c r="AE45" s="2270"/>
      <c r="AF45" s="2270"/>
      <c r="AG45" s="2270"/>
      <c r="AH45" s="2270"/>
      <c r="AI45" s="2270"/>
      <c r="AJ45" s="2270"/>
      <c r="AK45" s="2270"/>
      <c r="AL45" s="2270"/>
      <c r="AM45" s="2270"/>
      <c r="AN45" s="2270"/>
      <c r="AO45" s="2270"/>
      <c r="AP45" s="34"/>
      <c r="BK45" s="2242"/>
      <c r="BL45" s="2243"/>
      <c r="BM45" s="2243"/>
      <c r="BN45" s="2244"/>
      <c r="BO45" s="2251"/>
      <c r="BP45" s="2252"/>
      <c r="BQ45" s="2252"/>
      <c r="BR45" s="2253"/>
      <c r="BS45" s="2242"/>
      <c r="BT45" s="2243"/>
      <c r="BU45" s="2243"/>
      <c r="BV45" s="2244"/>
      <c r="BW45" s="2251"/>
      <c r="BX45" s="2252"/>
      <c r="BY45" s="2252"/>
      <c r="BZ45" s="2253"/>
    </row>
    <row r="46" spans="2:156" ht="12" customHeight="1" x14ac:dyDescent="0.2">
      <c r="B46" s="629"/>
      <c r="C46" s="2351"/>
      <c r="D46" s="2351"/>
      <c r="E46" s="2351"/>
      <c r="F46" s="2351"/>
      <c r="G46" s="2351"/>
      <c r="H46" s="2351"/>
      <c r="I46" s="2351"/>
      <c r="J46" s="2351"/>
      <c r="K46" s="2351"/>
      <c r="L46" s="2351"/>
      <c r="M46" s="2351"/>
      <c r="N46" s="2351"/>
      <c r="O46" s="2351"/>
      <c r="P46" s="2351"/>
      <c r="Q46" s="2351"/>
      <c r="R46" s="2351"/>
      <c r="S46" s="2351"/>
      <c r="T46" s="2351"/>
      <c r="U46" s="2351"/>
      <c r="V46" s="2351"/>
      <c r="W46" s="2351"/>
      <c r="X46" s="2351"/>
      <c r="Y46" s="2351"/>
      <c r="Z46" s="2351"/>
      <c r="AA46" s="2351"/>
      <c r="AB46" s="2351"/>
      <c r="AC46" s="2351"/>
      <c r="AD46" s="2351"/>
      <c r="AE46" s="2351"/>
      <c r="AF46" s="2351"/>
      <c r="AG46" s="2351"/>
      <c r="AH46" s="2351"/>
      <c r="AI46" s="2351"/>
      <c r="AJ46" s="2351"/>
      <c r="AK46" s="2351"/>
      <c r="AL46" s="2351"/>
      <c r="AM46" s="2351"/>
      <c r="AN46" s="2351"/>
      <c r="AO46" s="2351"/>
      <c r="AP46" s="106"/>
    </row>
    <row r="47" spans="2:156" ht="12" customHeight="1" x14ac:dyDescent="0.2">
      <c r="B47" s="629"/>
      <c r="C47" s="2351"/>
      <c r="D47" s="2351"/>
      <c r="E47" s="2351"/>
      <c r="F47" s="2351"/>
      <c r="G47" s="2351"/>
      <c r="H47" s="2351"/>
      <c r="I47" s="2351"/>
      <c r="J47" s="2351"/>
      <c r="K47" s="2351"/>
      <c r="L47" s="2351"/>
      <c r="M47" s="2351"/>
      <c r="N47" s="2351"/>
      <c r="O47" s="2351"/>
      <c r="P47" s="2351"/>
      <c r="Q47" s="2351"/>
      <c r="R47" s="2351"/>
      <c r="S47" s="2351"/>
      <c r="T47" s="2351"/>
      <c r="U47" s="2351"/>
      <c r="V47" s="2351"/>
      <c r="W47" s="2351"/>
      <c r="X47" s="2351"/>
      <c r="Y47" s="2351"/>
      <c r="Z47" s="2351"/>
      <c r="AA47" s="2351"/>
      <c r="AB47" s="2351"/>
      <c r="AC47" s="2351"/>
      <c r="AD47" s="2351"/>
      <c r="AE47" s="2351"/>
      <c r="AF47" s="2351"/>
      <c r="AG47" s="2351"/>
      <c r="AH47" s="2351"/>
      <c r="AI47" s="2351"/>
      <c r="AJ47" s="2351"/>
      <c r="AK47" s="2351"/>
      <c r="AL47" s="2351"/>
      <c r="AM47" s="2351"/>
      <c r="AN47" s="2351"/>
      <c r="AO47" s="2351"/>
      <c r="AP47" s="106"/>
    </row>
    <row r="48" spans="2:156" ht="12" customHeight="1" x14ac:dyDescent="0.2">
      <c r="B48" s="629"/>
      <c r="C48" s="2351"/>
      <c r="D48" s="2351"/>
      <c r="E48" s="2351"/>
      <c r="F48" s="2351"/>
      <c r="G48" s="2351"/>
      <c r="H48" s="2351"/>
      <c r="I48" s="2351"/>
      <c r="J48" s="2351"/>
      <c r="K48" s="2351"/>
      <c r="L48" s="2351"/>
      <c r="M48" s="2351"/>
      <c r="N48" s="2351"/>
      <c r="O48" s="2351"/>
      <c r="P48" s="2351"/>
      <c r="Q48" s="2351"/>
      <c r="R48" s="2351"/>
      <c r="S48" s="2351"/>
      <c r="T48" s="2351"/>
      <c r="U48" s="2351"/>
      <c r="V48" s="2351"/>
      <c r="W48" s="2351"/>
      <c r="X48" s="2351"/>
      <c r="Y48" s="2351"/>
      <c r="Z48" s="2351"/>
      <c r="AA48" s="2351"/>
      <c r="AB48" s="2351"/>
      <c r="AC48" s="2351"/>
      <c r="AD48" s="2351"/>
      <c r="AE48" s="2351"/>
      <c r="AF48" s="2351"/>
      <c r="AG48" s="2351"/>
      <c r="AH48" s="2351"/>
      <c r="AI48" s="2351"/>
      <c r="AJ48" s="2351"/>
      <c r="AK48" s="2351"/>
      <c r="AL48" s="2351"/>
      <c r="AM48" s="2351"/>
      <c r="AN48" s="2351"/>
      <c r="AO48" s="2351"/>
      <c r="AP48" s="106"/>
    </row>
    <row r="49" spans="2:42" ht="18" customHeight="1" x14ac:dyDescent="0.2">
      <c r="B49" s="629"/>
      <c r="C49" s="2352"/>
      <c r="D49" s="2352"/>
      <c r="E49" s="2352"/>
      <c r="F49" s="2352"/>
      <c r="G49" s="2352"/>
      <c r="H49" s="2352"/>
      <c r="I49" s="2352"/>
      <c r="J49" s="2352"/>
      <c r="K49" s="2352"/>
      <c r="L49" s="2352"/>
      <c r="M49" s="2352"/>
      <c r="N49" s="2352"/>
      <c r="O49" s="2352"/>
      <c r="P49" s="2352"/>
      <c r="Q49" s="2352"/>
      <c r="R49" s="2352"/>
      <c r="S49" s="2352"/>
      <c r="T49" s="2352"/>
      <c r="U49" s="2352"/>
      <c r="V49" s="2352"/>
      <c r="W49" s="2352"/>
      <c r="X49" s="2352"/>
      <c r="Y49" s="2352"/>
      <c r="Z49" s="2352"/>
      <c r="AA49" s="2352"/>
      <c r="AB49" s="2352"/>
      <c r="AC49" s="2352"/>
      <c r="AD49" s="2352"/>
      <c r="AE49" s="2352"/>
      <c r="AF49" s="2352"/>
      <c r="AG49" s="2352"/>
      <c r="AH49" s="2352"/>
      <c r="AI49" s="2352"/>
      <c r="AJ49" s="2352"/>
      <c r="AK49" s="2352"/>
      <c r="AL49" s="2352"/>
      <c r="AM49" s="2352"/>
      <c r="AN49" s="2352"/>
      <c r="AO49" s="2352"/>
      <c r="AP49" s="106"/>
    </row>
    <row r="50" spans="2:42" ht="2.25" customHeight="1" x14ac:dyDescent="0.2">
      <c r="B50" s="633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634"/>
      <c r="Z50" s="634"/>
      <c r="AA50" s="634"/>
      <c r="AB50" s="634"/>
      <c r="AC50" s="634"/>
      <c r="AD50" s="634"/>
      <c r="AE50" s="634"/>
      <c r="AF50" s="634"/>
      <c r="AG50" s="634"/>
      <c r="AH50" s="634"/>
      <c r="AI50" s="634"/>
      <c r="AJ50" s="634"/>
      <c r="AK50" s="634"/>
      <c r="AL50" s="634"/>
      <c r="AM50" s="634"/>
      <c r="AN50" s="634"/>
      <c r="AO50" s="634"/>
      <c r="AP50" s="34"/>
    </row>
    <row r="51" spans="2:42" ht="12" customHeight="1" x14ac:dyDescent="0.2">
      <c r="B51" s="635"/>
      <c r="C51" s="636" t="s">
        <v>86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824" t="s">
        <v>61</v>
      </c>
      <c r="Q51" s="38"/>
      <c r="R51" s="38"/>
      <c r="S51" s="38"/>
      <c r="T51" s="38"/>
      <c r="U51" s="38"/>
      <c r="V51" s="38"/>
      <c r="W51" s="38"/>
      <c r="X51" s="638"/>
      <c r="Y51" s="638"/>
      <c r="Z51" s="638"/>
      <c r="AA51" s="638"/>
      <c r="AB51" s="638"/>
      <c r="AC51" s="638"/>
      <c r="AD51" s="638"/>
      <c r="AE51" s="638"/>
      <c r="AF51" s="638"/>
      <c r="AG51" s="638"/>
      <c r="AH51" s="38"/>
      <c r="AI51" s="2233" t="s">
        <v>87</v>
      </c>
      <c r="AJ51" s="1493"/>
      <c r="AK51" s="1493"/>
      <c r="AL51" s="1493"/>
      <c r="AM51" s="1493"/>
      <c r="AN51" s="1493"/>
      <c r="AO51" s="1494"/>
      <c r="AP51" s="106"/>
    </row>
    <row r="52" spans="2:42" ht="33" customHeight="1" x14ac:dyDescent="0.2">
      <c r="B52" s="635"/>
      <c r="C52" s="1495" t="str">
        <f>IF('INGRESO DE DATOS'!AB351&lt;&gt;"",'INGRESO DE DATOS'!AB351,"")</f>
        <v/>
      </c>
      <c r="D52" s="1495"/>
      <c r="E52" s="1495"/>
      <c r="F52" s="1495"/>
      <c r="G52" s="1495"/>
      <c r="H52" s="1495"/>
      <c r="I52" s="1495"/>
      <c r="J52" s="1495"/>
      <c r="K52" s="1495"/>
      <c r="L52" s="1495"/>
      <c r="M52" s="1495"/>
      <c r="N52" s="1495"/>
      <c r="O52" s="38"/>
      <c r="P52" s="1495"/>
      <c r="Q52" s="1495"/>
      <c r="R52" s="1495"/>
      <c r="S52" s="1495"/>
      <c r="T52" s="1495"/>
      <c r="U52" s="1495"/>
      <c r="V52" s="1495"/>
      <c r="W52" s="1495"/>
      <c r="X52" s="1495"/>
      <c r="Y52" s="1495"/>
      <c r="Z52" s="1495"/>
      <c r="AA52" s="1495"/>
      <c r="AB52" s="1495"/>
      <c r="AC52" s="1495"/>
      <c r="AD52" s="1495"/>
      <c r="AE52" s="1495"/>
      <c r="AF52" s="639"/>
      <c r="AG52" s="639"/>
      <c r="AH52" s="640"/>
      <c r="AI52" s="2234" t="s">
        <v>72</v>
      </c>
      <c r="AJ52" s="1497"/>
      <c r="AK52" s="1497"/>
      <c r="AL52" s="1497"/>
      <c r="AM52" s="1497"/>
      <c r="AN52" s="1497"/>
      <c r="AO52" s="1498"/>
      <c r="AP52" s="106"/>
    </row>
    <row r="53" spans="2:42" ht="13.5" customHeight="1" x14ac:dyDescent="0.2">
      <c r="B53" s="635"/>
      <c r="C53" s="1499" t="s">
        <v>88</v>
      </c>
      <c r="D53" s="1499"/>
      <c r="E53" s="1499"/>
      <c r="F53" s="1499"/>
      <c r="G53" s="1499"/>
      <c r="H53" s="1499"/>
      <c r="I53" s="1499"/>
      <c r="J53" s="1499"/>
      <c r="K53" s="1499"/>
      <c r="L53" s="1499"/>
      <c r="M53" s="1499"/>
      <c r="N53" s="1499"/>
      <c r="O53" s="38"/>
      <c r="P53" s="2235" t="s">
        <v>88</v>
      </c>
      <c r="Q53" s="1499"/>
      <c r="R53" s="1499"/>
      <c r="S53" s="1499"/>
      <c r="T53" s="1499"/>
      <c r="U53" s="1499"/>
      <c r="V53" s="1499"/>
      <c r="W53" s="1499"/>
      <c r="X53" s="1499"/>
      <c r="Y53" s="1499"/>
      <c r="Z53" s="1499"/>
      <c r="AA53" s="1499"/>
      <c r="AB53" s="1499"/>
      <c r="AC53" s="1499"/>
      <c r="AD53" s="1499"/>
      <c r="AE53" s="1499"/>
      <c r="AF53" s="640"/>
      <c r="AG53" s="640"/>
      <c r="AH53" s="640"/>
      <c r="AI53" s="1608"/>
      <c r="AJ53" s="1609"/>
      <c r="AK53" s="1609"/>
      <c r="AL53" s="1609"/>
      <c r="AM53" s="1609"/>
      <c r="AN53" s="1609"/>
      <c r="AO53" s="1610"/>
      <c r="AP53" s="106"/>
    </row>
    <row r="54" spans="2:42" ht="3" customHeight="1" x14ac:dyDescent="0.2">
      <c r="B54" s="641"/>
      <c r="C54" s="642"/>
      <c r="D54" s="643"/>
      <c r="E54" s="642"/>
      <c r="F54" s="642"/>
      <c r="G54" s="643"/>
      <c r="H54" s="643"/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2"/>
      <c r="V54" s="642"/>
      <c r="W54" s="642"/>
      <c r="X54" s="642"/>
      <c r="Y54" s="642"/>
      <c r="Z54" s="642"/>
      <c r="AA54" s="642"/>
      <c r="AB54" s="642"/>
      <c r="AC54" s="642"/>
      <c r="AD54" s="644"/>
      <c r="AE54" s="644"/>
      <c r="AF54" s="644"/>
      <c r="AG54" s="644"/>
      <c r="AH54" s="644"/>
      <c r="AI54" s="644"/>
      <c r="AJ54" s="644"/>
      <c r="AK54" s="644"/>
      <c r="AL54" s="644"/>
      <c r="AM54" s="644"/>
      <c r="AN54" s="644"/>
      <c r="AO54" s="644"/>
      <c r="AP54" s="645"/>
    </row>
    <row r="55" spans="2:42" s="646" customFormat="1" ht="9" customHeight="1" x14ac:dyDescent="0.15">
      <c r="B55" s="1490" t="s">
        <v>290</v>
      </c>
      <c r="C55" s="1490"/>
      <c r="D55" s="1490"/>
      <c r="E55" s="1490"/>
      <c r="F55" s="1490"/>
      <c r="G55" s="1490"/>
      <c r="H55" s="1490"/>
      <c r="I55" s="1490"/>
      <c r="J55" s="1490"/>
      <c r="K55" s="1490"/>
      <c r="L55" s="1490"/>
      <c r="M55" s="1490"/>
      <c r="N55" s="1490"/>
      <c r="AK55" s="2350" t="s">
        <v>379</v>
      </c>
      <c r="AL55" s="2350"/>
      <c r="AM55" s="2350"/>
      <c r="AN55" s="2350"/>
      <c r="AO55" s="2350"/>
      <c r="AP55" s="2350"/>
    </row>
  </sheetData>
  <sheetProtection password="E128" sheet="1" objects="1" scenarios="1"/>
  <mergeCells count="682">
    <mergeCell ref="B29:D29"/>
    <mergeCell ref="E29:H29"/>
    <mergeCell ref="I29:K29"/>
    <mergeCell ref="B31:D31"/>
    <mergeCell ref="E31:H31"/>
    <mergeCell ref="I31:K31"/>
    <mergeCell ref="L31:M31"/>
    <mergeCell ref="N31:O31"/>
    <mergeCell ref="B55:N55"/>
    <mergeCell ref="B30:D30"/>
    <mergeCell ref="E30:H30"/>
    <mergeCell ref="I30:K30"/>
    <mergeCell ref="L30:M30"/>
    <mergeCell ref="N30:O30"/>
    <mergeCell ref="B33:H33"/>
    <mergeCell ref="J33:P33"/>
    <mergeCell ref="L29:M29"/>
    <mergeCell ref="N29:O29"/>
    <mergeCell ref="P29:Q29"/>
    <mergeCell ref="B42:G42"/>
    <mergeCell ref="H42:K42"/>
    <mergeCell ref="L42:O42"/>
    <mergeCell ref="C48:AO48"/>
    <mergeCell ref="C49:AO49"/>
    <mergeCell ref="B26:D26"/>
    <mergeCell ref="R29:T29"/>
    <mergeCell ref="U29:V29"/>
    <mergeCell ref="Z28:AA28"/>
    <mergeCell ref="AD28:AG28"/>
    <mergeCell ref="AH28:AK28"/>
    <mergeCell ref="AK55:AP55"/>
    <mergeCell ref="P31:Q31"/>
    <mergeCell ref="R31:T31"/>
    <mergeCell ref="U31:V31"/>
    <mergeCell ref="P30:Q30"/>
    <mergeCell ref="R30:T30"/>
    <mergeCell ref="U30:V30"/>
    <mergeCell ref="R33:AA33"/>
    <mergeCell ref="AM30:AP30"/>
    <mergeCell ref="Z41:AE41"/>
    <mergeCell ref="AF41:AK41"/>
    <mergeCell ref="AL41:AP41"/>
    <mergeCell ref="P42:S42"/>
    <mergeCell ref="T42:Y42"/>
    <mergeCell ref="Z42:AE42"/>
    <mergeCell ref="AF42:AK42"/>
    <mergeCell ref="AL42:AP42"/>
    <mergeCell ref="C46:AO46"/>
    <mergeCell ref="B28:D28"/>
    <mergeCell ref="E28:H28"/>
    <mergeCell ref="I28:K28"/>
    <mergeCell ref="L28:M28"/>
    <mergeCell ref="N28:O28"/>
    <mergeCell ref="P28:Q28"/>
    <mergeCell ref="R28:T28"/>
    <mergeCell ref="B27:D27"/>
    <mergeCell ref="E27:H27"/>
    <mergeCell ref="I27:K27"/>
    <mergeCell ref="L27:M27"/>
    <mergeCell ref="N27:O27"/>
    <mergeCell ref="P27:Q27"/>
    <mergeCell ref="E26:H26"/>
    <mergeCell ref="I26:K26"/>
    <mergeCell ref="L26:M26"/>
    <mergeCell ref="N26:O26"/>
    <mergeCell ref="P26:Q26"/>
    <mergeCell ref="U28:V28"/>
    <mergeCell ref="R27:T27"/>
    <mergeCell ref="U27:V27"/>
    <mergeCell ref="R26:T26"/>
    <mergeCell ref="U26:V26"/>
    <mergeCell ref="U25:V25"/>
    <mergeCell ref="B24:D24"/>
    <mergeCell ref="E24:H24"/>
    <mergeCell ref="I24:K24"/>
    <mergeCell ref="L24:M24"/>
    <mergeCell ref="N24:O24"/>
    <mergeCell ref="P24:Q24"/>
    <mergeCell ref="R24:T24"/>
    <mergeCell ref="U24:V24"/>
    <mergeCell ref="B25:D25"/>
    <mergeCell ref="E25:H25"/>
    <mergeCell ref="I25:K25"/>
    <mergeCell ref="L25:M25"/>
    <mergeCell ref="N25:O25"/>
    <mergeCell ref="P25:Q25"/>
    <mergeCell ref="R25:T25"/>
    <mergeCell ref="U23:V23"/>
    <mergeCell ref="B22:D22"/>
    <mergeCell ref="E22:H22"/>
    <mergeCell ref="I22:K22"/>
    <mergeCell ref="L22:M22"/>
    <mergeCell ref="N22:O22"/>
    <mergeCell ref="P22:Q22"/>
    <mergeCell ref="R22:T22"/>
    <mergeCell ref="U22:V22"/>
    <mergeCell ref="P23:Q23"/>
    <mergeCell ref="R23:T23"/>
    <mergeCell ref="B23:D23"/>
    <mergeCell ref="E23:H23"/>
    <mergeCell ref="I23:K23"/>
    <mergeCell ref="L23:M23"/>
    <mergeCell ref="N23:O23"/>
    <mergeCell ref="B20:D20"/>
    <mergeCell ref="E20:H20"/>
    <mergeCell ref="I20:K20"/>
    <mergeCell ref="L20:M20"/>
    <mergeCell ref="N20:O20"/>
    <mergeCell ref="P20:Q20"/>
    <mergeCell ref="R20:T20"/>
    <mergeCell ref="X20:Y20"/>
    <mergeCell ref="L21:M21"/>
    <mergeCell ref="N21:O21"/>
    <mergeCell ref="P21:Q21"/>
    <mergeCell ref="R21:T21"/>
    <mergeCell ref="U21:V21"/>
    <mergeCell ref="U20:V20"/>
    <mergeCell ref="X21:Y21"/>
    <mergeCell ref="B21:D21"/>
    <mergeCell ref="E21:H21"/>
    <mergeCell ref="I21:K21"/>
    <mergeCell ref="B19:D19"/>
    <mergeCell ref="E19:H19"/>
    <mergeCell ref="I19:K19"/>
    <mergeCell ref="L19:M19"/>
    <mergeCell ref="N19:O19"/>
    <mergeCell ref="P19:Q19"/>
    <mergeCell ref="R19:T19"/>
    <mergeCell ref="U19:V19"/>
    <mergeCell ref="B18:D18"/>
    <mergeCell ref="E18:H18"/>
    <mergeCell ref="I18:K18"/>
    <mergeCell ref="L18:M18"/>
    <mergeCell ref="N18:O18"/>
    <mergeCell ref="P18:Q18"/>
    <mergeCell ref="R18:T18"/>
    <mergeCell ref="U18:V18"/>
    <mergeCell ref="B17:D17"/>
    <mergeCell ref="E17:H17"/>
    <mergeCell ref="I17:K17"/>
    <mergeCell ref="L17:M17"/>
    <mergeCell ref="N17:O17"/>
    <mergeCell ref="P17:Q17"/>
    <mergeCell ref="R17:T17"/>
    <mergeCell ref="U17:V17"/>
    <mergeCell ref="B16:D16"/>
    <mergeCell ref="E16:H16"/>
    <mergeCell ref="I16:K16"/>
    <mergeCell ref="L16:M16"/>
    <mergeCell ref="N16:O16"/>
    <mergeCell ref="P16:Q16"/>
    <mergeCell ref="R16:T16"/>
    <mergeCell ref="U16:V16"/>
    <mergeCell ref="R13:T13"/>
    <mergeCell ref="U13:V13"/>
    <mergeCell ref="P15:Q15"/>
    <mergeCell ref="R15:T15"/>
    <mergeCell ref="U15:V15"/>
    <mergeCell ref="R14:T14"/>
    <mergeCell ref="U14:V14"/>
    <mergeCell ref="L14:M14"/>
    <mergeCell ref="N14:O14"/>
    <mergeCell ref="P14:Q14"/>
    <mergeCell ref="L13:M13"/>
    <mergeCell ref="N13:O13"/>
    <mergeCell ref="P13:Q13"/>
    <mergeCell ref="B15:D15"/>
    <mergeCell ref="E15:H15"/>
    <mergeCell ref="I15:K15"/>
    <mergeCell ref="B14:D14"/>
    <mergeCell ref="E14:H14"/>
    <mergeCell ref="I14:K14"/>
    <mergeCell ref="L15:M15"/>
    <mergeCell ref="N15:O15"/>
    <mergeCell ref="B12:D12"/>
    <mergeCell ref="E12:H12"/>
    <mergeCell ref="I12:K12"/>
    <mergeCell ref="L12:M12"/>
    <mergeCell ref="N12:O12"/>
    <mergeCell ref="B13:D13"/>
    <mergeCell ref="E13:H13"/>
    <mergeCell ref="I13:K13"/>
    <mergeCell ref="P12:Q12"/>
    <mergeCell ref="R12:T12"/>
    <mergeCell ref="U12:V12"/>
    <mergeCell ref="X12:Y12"/>
    <mergeCell ref="B11:D11"/>
    <mergeCell ref="E11:H11"/>
    <mergeCell ref="I11:K11"/>
    <mergeCell ref="L11:M11"/>
    <mergeCell ref="N11:O11"/>
    <mergeCell ref="P11:Q11"/>
    <mergeCell ref="R11:T11"/>
    <mergeCell ref="U11:V11"/>
    <mergeCell ref="R10:T10"/>
    <mergeCell ref="U10:V10"/>
    <mergeCell ref="B10:D10"/>
    <mergeCell ref="E10:H10"/>
    <mergeCell ref="I10:K10"/>
    <mergeCell ref="L10:M10"/>
    <mergeCell ref="N10:O10"/>
    <mergeCell ref="P10:Q10"/>
    <mergeCell ref="B2:E4"/>
    <mergeCell ref="R9:T9"/>
    <mergeCell ref="R8:Y8"/>
    <mergeCell ref="B8:D9"/>
    <mergeCell ref="E8:H9"/>
    <mergeCell ref="I8:Q8"/>
    <mergeCell ref="F2:Z3"/>
    <mergeCell ref="F4:Z4"/>
    <mergeCell ref="P9:Q9"/>
    <mergeCell ref="X10:Y10"/>
    <mergeCell ref="Z10:AA10"/>
    <mergeCell ref="AA2:AH2"/>
    <mergeCell ref="AD9:AG9"/>
    <mergeCell ref="AH9:AK9"/>
    <mergeCell ref="I9:K9"/>
    <mergeCell ref="Z8:AK8"/>
    <mergeCell ref="AI2:AP2"/>
    <mergeCell ref="AA3:AH3"/>
    <mergeCell ref="AI3:AP3"/>
    <mergeCell ref="L9:M9"/>
    <mergeCell ref="N9:O9"/>
    <mergeCell ref="AA4:AH4"/>
    <mergeCell ref="AI4:AP4"/>
    <mergeCell ref="AL8:AL9"/>
    <mergeCell ref="AM8:AP9"/>
    <mergeCell ref="U9:V9"/>
    <mergeCell ref="X9:Y9"/>
    <mergeCell ref="Z9:AA9"/>
    <mergeCell ref="AY4:BN5"/>
    <mergeCell ref="BO4:BV5"/>
    <mergeCell ref="BW4:CD5"/>
    <mergeCell ref="AY6:BF7"/>
    <mergeCell ref="BG6:BN7"/>
    <mergeCell ref="BO6:BV7"/>
    <mergeCell ref="BW6:CD7"/>
    <mergeCell ref="CE6:CL7"/>
    <mergeCell ref="CM6:DB7"/>
    <mergeCell ref="DK6:DR7"/>
    <mergeCell ref="BK8:BN9"/>
    <mergeCell ref="BO8:BV9"/>
    <mergeCell ref="BW8:CD9"/>
    <mergeCell ref="CE8:CL9"/>
    <mergeCell ref="CM8:CT9"/>
    <mergeCell ref="CU8:DB9"/>
    <mergeCell ref="DC8:DJ9"/>
    <mergeCell ref="DK8:DR9"/>
    <mergeCell ref="BC8:BF9"/>
    <mergeCell ref="BG8:BJ9"/>
    <mergeCell ref="CU10:DB10"/>
    <mergeCell ref="DC10:DJ10"/>
    <mergeCell ref="DK10:DR10"/>
    <mergeCell ref="BO10:BV10"/>
    <mergeCell ref="BW10:CD10"/>
    <mergeCell ref="CM10:CT10"/>
    <mergeCell ref="AQ8:AT9"/>
    <mergeCell ref="AU8:AX9"/>
    <mergeCell ref="AY8:BB9"/>
    <mergeCell ref="BC10:BF10"/>
    <mergeCell ref="BG10:BJ10"/>
    <mergeCell ref="BK10:BN10"/>
    <mergeCell ref="AD10:AG10"/>
    <mergeCell ref="AH10:AK10"/>
    <mergeCell ref="AM10:AP10"/>
    <mergeCell ref="AY10:BB10"/>
    <mergeCell ref="DU10:EC10"/>
    <mergeCell ref="ED10:EL10"/>
    <mergeCell ref="X11:Y11"/>
    <mergeCell ref="Z11:AA11"/>
    <mergeCell ref="AD11:AG11"/>
    <mergeCell ref="AH11:AK11"/>
    <mergeCell ref="AM11:AP11"/>
    <mergeCell ref="AY11:BB11"/>
    <mergeCell ref="BC11:BF11"/>
    <mergeCell ref="BG11:BJ11"/>
    <mergeCell ref="BK11:BN11"/>
    <mergeCell ref="BO11:BV11"/>
    <mergeCell ref="BW11:CD11"/>
    <mergeCell ref="CM11:CT11"/>
    <mergeCell ref="CU11:DB11"/>
    <mergeCell ref="DK11:DR11"/>
    <mergeCell ref="Z13:AA13"/>
    <mergeCell ref="AD13:AG13"/>
    <mergeCell ref="AH13:AK13"/>
    <mergeCell ref="AM13:AP13"/>
    <mergeCell ref="AY13:BB13"/>
    <mergeCell ref="DU11:EC11"/>
    <mergeCell ref="ED11:EL11"/>
    <mergeCell ref="DU12:EC12"/>
    <mergeCell ref="ED12:EL12"/>
    <mergeCell ref="DU13:EC13"/>
    <mergeCell ref="ED13:EL13"/>
    <mergeCell ref="DK12:DR12"/>
    <mergeCell ref="BW12:CD12"/>
    <mergeCell ref="CM12:CT12"/>
    <mergeCell ref="CU12:DB12"/>
    <mergeCell ref="AM12:AP12"/>
    <mergeCell ref="AY12:BB12"/>
    <mergeCell ref="BC12:BF12"/>
    <mergeCell ref="BG12:BJ12"/>
    <mergeCell ref="BK12:BN12"/>
    <mergeCell ref="BO12:BV12"/>
    <mergeCell ref="DK13:DR13"/>
    <mergeCell ref="Z12:AA12"/>
    <mergeCell ref="AD12:AG12"/>
    <mergeCell ref="AH12:AK12"/>
    <mergeCell ref="X15:Y15"/>
    <mergeCell ref="Z15:AA15"/>
    <mergeCell ref="DU14:EC14"/>
    <mergeCell ref="BC15:BF15"/>
    <mergeCell ref="BG15:BJ15"/>
    <mergeCell ref="BW15:CD15"/>
    <mergeCell ref="CM15:CT15"/>
    <mergeCell ref="CU15:DB15"/>
    <mergeCell ref="DK15:DR15"/>
    <mergeCell ref="BC13:BF13"/>
    <mergeCell ref="BG13:BJ13"/>
    <mergeCell ref="BO13:BV13"/>
    <mergeCell ref="BO14:BV14"/>
    <mergeCell ref="BC14:BF14"/>
    <mergeCell ref="BG14:BJ14"/>
    <mergeCell ref="BK14:BN14"/>
    <mergeCell ref="BK13:BN13"/>
    <mergeCell ref="CU14:DB14"/>
    <mergeCell ref="CU13:DB13"/>
    <mergeCell ref="BW13:CD13"/>
    <mergeCell ref="CM13:CT13"/>
    <mergeCell ref="X13:Y13"/>
    <mergeCell ref="ED14:EL14"/>
    <mergeCell ref="BW14:CD14"/>
    <mergeCell ref="CM14:CT14"/>
    <mergeCell ref="DU15:EC15"/>
    <mergeCell ref="ED15:EL15"/>
    <mergeCell ref="DK14:DR14"/>
    <mergeCell ref="AD15:AG15"/>
    <mergeCell ref="X14:Y14"/>
    <mergeCell ref="Z14:AA14"/>
    <mergeCell ref="AD14:AG14"/>
    <mergeCell ref="AH14:AK14"/>
    <mergeCell ref="AM14:AP14"/>
    <mergeCell ref="AY14:BB14"/>
    <mergeCell ref="AH15:AK15"/>
    <mergeCell ref="AM15:AP15"/>
    <mergeCell ref="AY15:BB15"/>
    <mergeCell ref="X17:Y17"/>
    <mergeCell ref="Z17:AA17"/>
    <mergeCell ref="AD17:AG17"/>
    <mergeCell ref="AH17:AK17"/>
    <mergeCell ref="AD16:AG16"/>
    <mergeCell ref="AH16:AK16"/>
    <mergeCell ref="AM16:AP16"/>
    <mergeCell ref="AY16:BB16"/>
    <mergeCell ref="BC16:BF16"/>
    <mergeCell ref="BK15:BN15"/>
    <mergeCell ref="BO15:BV15"/>
    <mergeCell ref="BW16:CD16"/>
    <mergeCell ref="CM16:CT16"/>
    <mergeCell ref="BK16:BN16"/>
    <mergeCell ref="ED16:EL16"/>
    <mergeCell ref="CU16:DB16"/>
    <mergeCell ref="DK16:DR16"/>
    <mergeCell ref="X16:Y16"/>
    <mergeCell ref="Z16:AA16"/>
    <mergeCell ref="BG16:BJ16"/>
    <mergeCell ref="BO16:BV16"/>
    <mergeCell ref="ED19:EL19"/>
    <mergeCell ref="BC18:BF18"/>
    <mergeCell ref="BG18:BJ18"/>
    <mergeCell ref="CU17:DB17"/>
    <mergeCell ref="DK17:DR17"/>
    <mergeCell ref="DU17:EC17"/>
    <mergeCell ref="ED17:EL17"/>
    <mergeCell ref="BW17:CD17"/>
    <mergeCell ref="CM17:CT17"/>
    <mergeCell ref="BW18:CD18"/>
    <mergeCell ref="CM18:CT18"/>
    <mergeCell ref="ED18:EL18"/>
    <mergeCell ref="BK18:BN18"/>
    <mergeCell ref="BO18:BV18"/>
    <mergeCell ref="BC17:BF17"/>
    <mergeCell ref="BG17:BJ17"/>
    <mergeCell ref="BK17:BN17"/>
    <mergeCell ref="BO17:BV17"/>
    <mergeCell ref="DU16:EC16"/>
    <mergeCell ref="CU18:DB18"/>
    <mergeCell ref="DK18:DR18"/>
    <mergeCell ref="DU18:EC18"/>
    <mergeCell ref="AD20:AG20"/>
    <mergeCell ref="AH20:AK20"/>
    <mergeCell ref="Z20:AA20"/>
    <mergeCell ref="DU20:EC20"/>
    <mergeCell ref="DK19:DR19"/>
    <mergeCell ref="DU19:EC19"/>
    <mergeCell ref="AD19:AG19"/>
    <mergeCell ref="AH19:AK19"/>
    <mergeCell ref="AM19:AP19"/>
    <mergeCell ref="AY19:BB19"/>
    <mergeCell ref="AD18:AG18"/>
    <mergeCell ref="AH18:AK18"/>
    <mergeCell ref="AM18:AP18"/>
    <mergeCell ref="AY18:BB18"/>
    <mergeCell ref="AM17:AP17"/>
    <mergeCell ref="AY17:BB17"/>
    <mergeCell ref="X18:Y18"/>
    <mergeCell ref="Z18:AA18"/>
    <mergeCell ref="BC19:BF19"/>
    <mergeCell ref="BG19:BJ19"/>
    <mergeCell ref="BK19:BN19"/>
    <mergeCell ref="BO19:BV19"/>
    <mergeCell ref="X19:Y19"/>
    <mergeCell ref="Z19:AA19"/>
    <mergeCell ref="CU19:DB19"/>
    <mergeCell ref="BW19:CD19"/>
    <mergeCell ref="CM19:CT19"/>
    <mergeCell ref="ED20:EL20"/>
    <mergeCell ref="DU21:EC21"/>
    <mergeCell ref="ED21:EL21"/>
    <mergeCell ref="AM20:AP20"/>
    <mergeCell ref="AY20:BB20"/>
    <mergeCell ref="BC20:BF20"/>
    <mergeCell ref="BG20:BJ20"/>
    <mergeCell ref="BK20:BN20"/>
    <mergeCell ref="BO20:BV20"/>
    <mergeCell ref="BK21:BN21"/>
    <mergeCell ref="BO21:BV21"/>
    <mergeCell ref="CM21:CT21"/>
    <mergeCell ref="CU21:DB21"/>
    <mergeCell ref="DK20:DR20"/>
    <mergeCell ref="BW20:CD20"/>
    <mergeCell ref="CM20:CT20"/>
    <mergeCell ref="CU20:DB20"/>
    <mergeCell ref="AM21:AP21"/>
    <mergeCell ref="AY21:BB21"/>
    <mergeCell ref="BW21:CD21"/>
    <mergeCell ref="BC21:BF21"/>
    <mergeCell ref="BG21:BJ21"/>
    <mergeCell ref="DK21:DR21"/>
    <mergeCell ref="X22:Y22"/>
    <mergeCell ref="Z22:AA22"/>
    <mergeCell ref="AD22:AG22"/>
    <mergeCell ref="AH22:AK22"/>
    <mergeCell ref="AM22:AP22"/>
    <mergeCell ref="AY22:BB22"/>
    <mergeCell ref="BK23:BN23"/>
    <mergeCell ref="BO23:BV23"/>
    <mergeCell ref="X23:Y23"/>
    <mergeCell ref="Z23:AA23"/>
    <mergeCell ref="AD23:AG23"/>
    <mergeCell ref="AH23:AK23"/>
    <mergeCell ref="AM23:AP23"/>
    <mergeCell ref="AY23:BB23"/>
    <mergeCell ref="BC22:BF22"/>
    <mergeCell ref="BG22:BJ22"/>
    <mergeCell ref="BK22:BN22"/>
    <mergeCell ref="BC23:BF23"/>
    <mergeCell ref="Z21:AA21"/>
    <mergeCell ref="AD21:AG21"/>
    <mergeCell ref="AH21:AK21"/>
    <mergeCell ref="BG23:BJ23"/>
    <mergeCell ref="AY24:BB24"/>
    <mergeCell ref="BC24:BF24"/>
    <mergeCell ref="BG24:BJ24"/>
    <mergeCell ref="BK24:BN24"/>
    <mergeCell ref="DU22:EC22"/>
    <mergeCell ref="ED22:EL22"/>
    <mergeCell ref="DK22:DR22"/>
    <mergeCell ref="DU23:EC23"/>
    <mergeCell ref="ED23:EL23"/>
    <mergeCell ref="BW23:CD23"/>
    <mergeCell ref="CM23:CT23"/>
    <mergeCell ref="CU23:DB23"/>
    <mergeCell ref="DK24:DR24"/>
    <mergeCell ref="DU24:EC24"/>
    <mergeCell ref="ED24:EL24"/>
    <mergeCell ref="BO22:BV22"/>
    <mergeCell ref="BW22:CD22"/>
    <mergeCell ref="CM22:CT22"/>
    <mergeCell ref="CU22:DB22"/>
    <mergeCell ref="DK23:DR23"/>
    <mergeCell ref="BW24:CD24"/>
    <mergeCell ref="BC26:BF26"/>
    <mergeCell ref="BG26:BJ26"/>
    <mergeCell ref="BO26:BV26"/>
    <mergeCell ref="BW26:CD26"/>
    <mergeCell ref="CM24:CT24"/>
    <mergeCell ref="CU24:DB24"/>
    <mergeCell ref="BO25:BV25"/>
    <mergeCell ref="BW25:CD25"/>
    <mergeCell ref="CM25:CT25"/>
    <mergeCell ref="CU25:DB25"/>
    <mergeCell ref="DK25:DR25"/>
    <mergeCell ref="DU25:EC25"/>
    <mergeCell ref="ED25:EL25"/>
    <mergeCell ref="X24:Y24"/>
    <mergeCell ref="Z24:AA24"/>
    <mergeCell ref="AD24:AG24"/>
    <mergeCell ref="AH24:AK24"/>
    <mergeCell ref="AM24:AP24"/>
    <mergeCell ref="DU26:EC26"/>
    <mergeCell ref="ED26:EL26"/>
    <mergeCell ref="DK26:DR26"/>
    <mergeCell ref="CM26:CT26"/>
    <mergeCell ref="CU26:DB26"/>
    <mergeCell ref="X25:Y25"/>
    <mergeCell ref="Z25:AA25"/>
    <mergeCell ref="AD25:AG25"/>
    <mergeCell ref="AH25:AK25"/>
    <mergeCell ref="AM25:AP25"/>
    <mergeCell ref="AY25:BB25"/>
    <mergeCell ref="BC25:BF25"/>
    <mergeCell ref="BG25:BJ25"/>
    <mergeCell ref="BK25:BN25"/>
    <mergeCell ref="BK26:BN26"/>
    <mergeCell ref="BO24:BV24"/>
    <mergeCell ref="BO27:BV27"/>
    <mergeCell ref="X26:Y26"/>
    <mergeCell ref="Z26:AA26"/>
    <mergeCell ref="AD26:AG26"/>
    <mergeCell ref="AH26:AK26"/>
    <mergeCell ref="AM26:AP26"/>
    <mergeCell ref="AY26:BB26"/>
    <mergeCell ref="CU27:DB27"/>
    <mergeCell ref="DK27:DR27"/>
    <mergeCell ref="BW27:CD27"/>
    <mergeCell ref="X27:Y27"/>
    <mergeCell ref="Z27:AA27"/>
    <mergeCell ref="AD27:AG27"/>
    <mergeCell ref="AH27:AK27"/>
    <mergeCell ref="AM27:AP27"/>
    <mergeCell ref="AY27:BB27"/>
    <mergeCell ref="BC27:BF27"/>
    <mergeCell ref="BG27:BJ27"/>
    <mergeCell ref="BK27:BN27"/>
    <mergeCell ref="DK28:DR28"/>
    <mergeCell ref="X29:Y29"/>
    <mergeCell ref="Z29:AA29"/>
    <mergeCell ref="AD29:AG29"/>
    <mergeCell ref="AH29:AK29"/>
    <mergeCell ref="AM29:AP29"/>
    <mergeCell ref="CM28:CT28"/>
    <mergeCell ref="CU28:DB28"/>
    <mergeCell ref="BG29:BJ29"/>
    <mergeCell ref="BK29:BN29"/>
    <mergeCell ref="BO29:BV29"/>
    <mergeCell ref="BW29:CD29"/>
    <mergeCell ref="DK29:DR29"/>
    <mergeCell ref="AM28:AP28"/>
    <mergeCell ref="AY28:BB28"/>
    <mergeCell ref="BC28:BF28"/>
    <mergeCell ref="BG28:BJ28"/>
    <mergeCell ref="BK28:BN28"/>
    <mergeCell ref="BO28:BV28"/>
    <mergeCell ref="BW28:CD28"/>
    <mergeCell ref="X28:Y28"/>
    <mergeCell ref="CM29:CT29"/>
    <mergeCell ref="CU29:DB29"/>
    <mergeCell ref="CM30:CT30"/>
    <mergeCell ref="CU30:DB30"/>
    <mergeCell ref="BO30:BV30"/>
    <mergeCell ref="BW30:CD30"/>
    <mergeCell ref="AY29:BB29"/>
    <mergeCell ref="BC29:BF29"/>
    <mergeCell ref="CM27:CT27"/>
    <mergeCell ref="DK30:DR30"/>
    <mergeCell ref="X31:Y31"/>
    <mergeCell ref="Z31:AA31"/>
    <mergeCell ref="AD31:AG31"/>
    <mergeCell ref="AH31:AK31"/>
    <mergeCell ref="AM31:AP31"/>
    <mergeCell ref="BG31:BJ31"/>
    <mergeCell ref="BK31:BN31"/>
    <mergeCell ref="BO31:BV31"/>
    <mergeCell ref="BW31:CD31"/>
    <mergeCell ref="CM31:CT31"/>
    <mergeCell ref="CU31:DB31"/>
    <mergeCell ref="DK31:DR31"/>
    <mergeCell ref="X30:Y30"/>
    <mergeCell ref="Z30:AA30"/>
    <mergeCell ref="AD30:AG30"/>
    <mergeCell ref="AH30:AK30"/>
    <mergeCell ref="AY31:BB31"/>
    <mergeCell ref="BC31:BF31"/>
    <mergeCell ref="AY30:BB30"/>
    <mergeCell ref="BC30:BF30"/>
    <mergeCell ref="BG30:BJ30"/>
    <mergeCell ref="BK30:BN30"/>
    <mergeCell ref="BW33:BZ33"/>
    <mergeCell ref="B34:E34"/>
    <mergeCell ref="F34:H34"/>
    <mergeCell ref="J34:M34"/>
    <mergeCell ref="N34:P34"/>
    <mergeCell ref="R34:U34"/>
    <mergeCell ref="V34:X34"/>
    <mergeCell ref="Y34:AA34"/>
    <mergeCell ref="AD34:AI34"/>
    <mergeCell ref="AJ34:AL34"/>
    <mergeCell ref="BK34:BN35"/>
    <mergeCell ref="BO34:BR35"/>
    <mergeCell ref="BS34:BV35"/>
    <mergeCell ref="BW34:BZ35"/>
    <mergeCell ref="B35:E35"/>
    <mergeCell ref="F35:H35"/>
    <mergeCell ref="J35:M35"/>
    <mergeCell ref="BS36:BV37"/>
    <mergeCell ref="AD33:AI33"/>
    <mergeCell ref="AJ33:AL33"/>
    <mergeCell ref="AY33:BB34"/>
    <mergeCell ref="BC33:BF34"/>
    <mergeCell ref="BK33:BN33"/>
    <mergeCell ref="BO33:BR33"/>
    <mergeCell ref="BS33:BV33"/>
    <mergeCell ref="AJ35:AL35"/>
    <mergeCell ref="BW36:BZ37"/>
    <mergeCell ref="B37:E37"/>
    <mergeCell ref="F37:H37"/>
    <mergeCell ref="J37:M37"/>
    <mergeCell ref="N37:P37"/>
    <mergeCell ref="R37:U37"/>
    <mergeCell ref="V37:X37"/>
    <mergeCell ref="Y37:AA37"/>
    <mergeCell ref="AY35:BB36"/>
    <mergeCell ref="BC35:BF36"/>
    <mergeCell ref="B36:E36"/>
    <mergeCell ref="F36:H36"/>
    <mergeCell ref="J36:M36"/>
    <mergeCell ref="N36:P36"/>
    <mergeCell ref="R36:U36"/>
    <mergeCell ref="V36:X36"/>
    <mergeCell ref="Y36:AA36"/>
    <mergeCell ref="N35:P35"/>
    <mergeCell ref="R35:U35"/>
    <mergeCell ref="V35:X35"/>
    <mergeCell ref="Y35:AA35"/>
    <mergeCell ref="AD35:AI35"/>
    <mergeCell ref="BK36:BN37"/>
    <mergeCell ref="BO36:BR37"/>
    <mergeCell ref="BK38:BN41"/>
    <mergeCell ref="BO38:BR41"/>
    <mergeCell ref="BS38:BV41"/>
    <mergeCell ref="BW38:BZ41"/>
    <mergeCell ref="B39:G39"/>
    <mergeCell ref="H39:K39"/>
    <mergeCell ref="L39:O39"/>
    <mergeCell ref="P39:S39"/>
    <mergeCell ref="T39:Y39"/>
    <mergeCell ref="Z39:AE39"/>
    <mergeCell ref="AF39:AP39"/>
    <mergeCell ref="B40:G40"/>
    <mergeCell ref="H40:K40"/>
    <mergeCell ref="L40:O40"/>
    <mergeCell ref="P40:S40"/>
    <mergeCell ref="T40:Y40"/>
    <mergeCell ref="Z40:AE40"/>
    <mergeCell ref="AF40:AK40"/>
    <mergeCell ref="AL40:AP40"/>
    <mergeCell ref="B41:G41"/>
    <mergeCell ref="H41:K41"/>
    <mergeCell ref="L41:O41"/>
    <mergeCell ref="P41:S41"/>
    <mergeCell ref="T41:Y41"/>
    <mergeCell ref="BS42:BV45"/>
    <mergeCell ref="BW42:BZ45"/>
    <mergeCell ref="B43:G43"/>
    <mergeCell ref="H43:K43"/>
    <mergeCell ref="L43:O43"/>
    <mergeCell ref="P43:S43"/>
    <mergeCell ref="T43:Y43"/>
    <mergeCell ref="Z43:AE43"/>
    <mergeCell ref="AF43:AK43"/>
    <mergeCell ref="AL43:AP43"/>
    <mergeCell ref="H45:AO45"/>
    <mergeCell ref="AI51:AO51"/>
    <mergeCell ref="C52:N52"/>
    <mergeCell ref="P52:AE52"/>
    <mergeCell ref="AI52:AO52"/>
    <mergeCell ref="C53:N53"/>
    <mergeCell ref="P53:AE53"/>
    <mergeCell ref="AI53:AO53"/>
    <mergeCell ref="BK42:BN45"/>
    <mergeCell ref="BO42:BR45"/>
    <mergeCell ref="C47:AO47"/>
  </mergeCells>
  <printOptions horizontalCentered="1" verticalCentered="1"/>
  <pageMargins left="0" right="0" top="0" bottom="0" header="0" footer="0"/>
  <pageSetup scale="89" orientation="landscape" horizontalDpi="4294967295" verticalDpi="4294967295" r:id="rId1"/>
  <rowBreaks count="1" manualBreakCount="1">
    <brk id="69" min="1" max="89" man="1"/>
  </rowBreaks>
  <colBreaks count="1" manualBreakCount="1">
    <brk id="38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9">
    <tabColor rgb="FFCFDDED"/>
  </sheetPr>
  <dimension ref="B1:EZ55"/>
  <sheetViews>
    <sheetView showGridLines="0" workbookViewId="0">
      <selection activeCell="AY26" sqref="AY26:BB26"/>
    </sheetView>
  </sheetViews>
  <sheetFormatPr baseColWidth="10" defaultColWidth="3" defaultRowHeight="12.75" x14ac:dyDescent="0.2"/>
  <cols>
    <col min="1" max="1" width="0.42578125" style="27" customWidth="1"/>
    <col min="2" max="2" width="1.140625" style="27" customWidth="1"/>
    <col min="3" max="3" width="2.140625" style="27" customWidth="1"/>
    <col min="4" max="7" width="3" style="27" customWidth="1"/>
    <col min="8" max="8" width="2.140625" style="27" customWidth="1"/>
    <col min="9" max="11" width="2.7109375" style="27" customWidth="1"/>
    <col min="12" max="13" width="3.140625" style="27" customWidth="1"/>
    <col min="14" max="14" width="3" style="27" customWidth="1"/>
    <col min="15" max="15" width="5" style="27" customWidth="1"/>
    <col min="16" max="16" width="3" style="27" customWidth="1"/>
    <col min="17" max="17" width="3.85546875" style="27" customWidth="1"/>
    <col min="18" max="20" width="2.7109375" style="27" customWidth="1"/>
    <col min="21" max="22" width="3.140625" style="27" customWidth="1"/>
    <col min="23" max="23" width="9.7109375" style="27" customWidth="1"/>
    <col min="24" max="24" width="3" style="27" customWidth="1"/>
    <col min="25" max="25" width="4" style="27" customWidth="1"/>
    <col min="26" max="26" width="3.42578125" style="27" customWidth="1"/>
    <col min="27" max="27" width="7" style="27" customWidth="1"/>
    <col min="28" max="28" width="13.140625" style="27" customWidth="1"/>
    <col min="29" max="29" width="14.42578125" style="27" customWidth="1"/>
    <col min="30" max="30" width="2.5703125" style="27" customWidth="1"/>
    <col min="31" max="33" width="2.85546875" style="27" customWidth="1"/>
    <col min="34" max="34" width="3.85546875" style="27" customWidth="1"/>
    <col min="35" max="35" width="3" style="27" customWidth="1"/>
    <col min="36" max="36" width="2.7109375" style="27" customWidth="1"/>
    <col min="37" max="37" width="3" style="27" customWidth="1"/>
    <col min="38" max="38" width="6.28515625" style="27" customWidth="1"/>
    <col min="39" max="39" width="2.42578125" style="27" customWidth="1"/>
    <col min="40" max="41" width="2.85546875" style="27" customWidth="1"/>
    <col min="42" max="42" width="1.28515625" style="27" customWidth="1"/>
    <col min="43" max="43" width="0.5703125" style="27" customWidth="1"/>
    <col min="44" max="16384" width="3" style="27"/>
  </cols>
  <sheetData>
    <row r="1" spans="2:156" ht="2.25" customHeight="1" x14ac:dyDescent="0.2"/>
    <row r="2" spans="2:156" ht="12" customHeight="1" x14ac:dyDescent="0.2">
      <c r="B2" s="1445"/>
      <c r="C2" s="1445"/>
      <c r="D2" s="1445"/>
      <c r="E2" s="1445"/>
      <c r="F2" s="1448" t="s">
        <v>146</v>
      </c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50"/>
      <c r="AA2" s="1454" t="s">
        <v>74</v>
      </c>
      <c r="AB2" s="1454"/>
      <c r="AC2" s="1454"/>
      <c r="AD2" s="1454"/>
      <c r="AE2" s="1454"/>
      <c r="AF2" s="1454"/>
      <c r="AG2" s="1454"/>
      <c r="AH2" s="1454"/>
      <c r="AI2" s="1454" t="s">
        <v>11</v>
      </c>
      <c r="AJ2" s="1454"/>
      <c r="AK2" s="1454"/>
      <c r="AL2" s="1454"/>
      <c r="AM2" s="1454"/>
      <c r="AN2" s="1454"/>
      <c r="AO2" s="1454"/>
      <c r="AP2" s="1454"/>
    </row>
    <row r="3" spans="2:156" ht="12" customHeight="1" x14ac:dyDescent="0.2">
      <c r="B3" s="1446"/>
      <c r="C3" s="1446"/>
      <c r="D3" s="1446"/>
      <c r="E3" s="1446"/>
      <c r="F3" s="1451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  <c r="T3" s="1452"/>
      <c r="U3" s="1452"/>
      <c r="V3" s="1452"/>
      <c r="W3" s="1452"/>
      <c r="X3" s="1452"/>
      <c r="Y3" s="1452"/>
      <c r="Z3" s="1453"/>
      <c r="AA3" s="1455" t="s">
        <v>72</v>
      </c>
      <c r="AB3" s="1455"/>
      <c r="AC3" s="1455"/>
      <c r="AD3" s="1455"/>
      <c r="AE3" s="1455"/>
      <c r="AF3" s="1455"/>
      <c r="AG3" s="1455"/>
      <c r="AH3" s="1455"/>
      <c r="AI3" s="1455" t="s">
        <v>72</v>
      </c>
      <c r="AJ3" s="1455"/>
      <c r="AK3" s="1455"/>
      <c r="AL3" s="1455"/>
      <c r="AM3" s="1455"/>
      <c r="AN3" s="1455"/>
      <c r="AO3" s="1455"/>
      <c r="AP3" s="1455"/>
    </row>
    <row r="4" spans="2:156" ht="17.25" customHeight="1" x14ac:dyDescent="0.2">
      <c r="B4" s="1447"/>
      <c r="C4" s="1447"/>
      <c r="D4" s="1447"/>
      <c r="E4" s="1447"/>
      <c r="F4" s="1456" t="s">
        <v>288</v>
      </c>
      <c r="G4" s="1456"/>
      <c r="H4" s="1456"/>
      <c r="I4" s="1456"/>
      <c r="J4" s="1456"/>
      <c r="K4" s="1456"/>
      <c r="L4" s="1456"/>
      <c r="M4" s="1456"/>
      <c r="N4" s="1456"/>
      <c r="O4" s="1456"/>
      <c r="P4" s="1456"/>
      <c r="Q4" s="1456"/>
      <c r="R4" s="1456"/>
      <c r="S4" s="1456"/>
      <c r="T4" s="1456"/>
      <c r="U4" s="1456"/>
      <c r="V4" s="1456"/>
      <c r="W4" s="1456"/>
      <c r="X4" s="1456"/>
      <c r="Y4" s="1456"/>
      <c r="Z4" s="1456"/>
      <c r="AA4" s="1457" t="str">
        <f>IF('INGRESO DE DATOS'!AB293&lt;&gt;"",'INGRESO DE DATOS'!AB293,"")</f>
        <v/>
      </c>
      <c r="AB4" s="1457"/>
      <c r="AC4" s="1457"/>
      <c r="AD4" s="1457"/>
      <c r="AE4" s="1457"/>
      <c r="AF4" s="1457"/>
      <c r="AG4" s="1457"/>
      <c r="AH4" s="1457"/>
      <c r="AI4" s="1457" t="str">
        <f>IF('INGRESO DE DATOS'!AB294&lt;&gt;"",'INGRESO DE DATOS'!AB294,"")</f>
        <v/>
      </c>
      <c r="AJ4" s="1457"/>
      <c r="AK4" s="1457"/>
      <c r="AL4" s="1457"/>
      <c r="AM4" s="1457"/>
      <c r="AN4" s="1457"/>
      <c r="AO4" s="1457"/>
      <c r="AP4" s="1457"/>
      <c r="AY4" s="2329" t="s">
        <v>148</v>
      </c>
      <c r="AZ4" s="2330"/>
      <c r="BA4" s="2330"/>
      <c r="BB4" s="2330"/>
      <c r="BC4" s="2330"/>
      <c r="BD4" s="2330"/>
      <c r="BE4" s="2330"/>
      <c r="BF4" s="2330"/>
      <c r="BG4" s="2330"/>
      <c r="BH4" s="2330"/>
      <c r="BI4" s="2330"/>
      <c r="BJ4" s="2330"/>
      <c r="BK4" s="2330"/>
      <c r="BL4" s="2330"/>
      <c r="BM4" s="2330"/>
      <c r="BN4" s="2339"/>
      <c r="BO4" s="2329" t="s">
        <v>355</v>
      </c>
      <c r="BP4" s="2330"/>
      <c r="BQ4" s="2330"/>
      <c r="BR4" s="2330"/>
      <c r="BS4" s="2330"/>
      <c r="BT4" s="2330"/>
      <c r="BU4" s="2330"/>
      <c r="BV4" s="2331"/>
      <c r="BW4" s="2329" t="s">
        <v>355</v>
      </c>
      <c r="BX4" s="2330"/>
      <c r="BY4" s="2330"/>
      <c r="BZ4" s="2330"/>
      <c r="CA4" s="2330"/>
      <c r="CB4" s="2330"/>
      <c r="CC4" s="2330"/>
      <c r="CD4" s="2331"/>
    </row>
    <row r="5" spans="2:156" ht="3" customHeight="1" x14ac:dyDescent="0.2">
      <c r="B5" s="32"/>
      <c r="C5" s="33"/>
      <c r="D5" s="33"/>
      <c r="E5" s="33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N5" s="718"/>
      <c r="AO5" s="718"/>
      <c r="AP5" s="719"/>
      <c r="AY5" s="2336"/>
      <c r="AZ5" s="2337"/>
      <c r="BA5" s="2337"/>
      <c r="BB5" s="2337"/>
      <c r="BC5" s="2337"/>
      <c r="BD5" s="2337"/>
      <c r="BE5" s="2337"/>
      <c r="BF5" s="2337"/>
      <c r="BG5" s="2337"/>
      <c r="BH5" s="2337"/>
      <c r="BI5" s="2337"/>
      <c r="BJ5" s="2337"/>
      <c r="BK5" s="2337"/>
      <c r="BL5" s="2337"/>
      <c r="BM5" s="2337"/>
      <c r="BN5" s="2338"/>
      <c r="BO5" s="2336"/>
      <c r="BP5" s="2337"/>
      <c r="BQ5" s="2337"/>
      <c r="BR5" s="2337"/>
      <c r="BS5" s="2337"/>
      <c r="BT5" s="2337"/>
      <c r="BU5" s="2337"/>
      <c r="BV5" s="2340"/>
      <c r="BW5" s="2332"/>
      <c r="BX5" s="2333"/>
      <c r="BY5" s="2333"/>
      <c r="BZ5" s="2333"/>
      <c r="CA5" s="2333"/>
      <c r="CB5" s="2333"/>
      <c r="CC5" s="2333"/>
      <c r="CD5" s="2334"/>
    </row>
    <row r="6" spans="2:156" s="809" customFormat="1" ht="10.5" customHeight="1" x14ac:dyDescent="0.2">
      <c r="B6" s="808"/>
      <c r="N6" s="636" t="s">
        <v>147</v>
      </c>
      <c r="O6" s="810"/>
      <c r="P6" s="810"/>
      <c r="Q6" s="811"/>
      <c r="R6" s="811"/>
      <c r="S6" s="812"/>
      <c r="Y6" s="636" t="s">
        <v>63</v>
      </c>
      <c r="Z6" s="811"/>
      <c r="AA6" s="813" t="s">
        <v>324</v>
      </c>
      <c r="AB6" s="725"/>
      <c r="AC6" s="725"/>
      <c r="AP6" s="814"/>
      <c r="AY6" s="2329" t="s">
        <v>356</v>
      </c>
      <c r="AZ6" s="2330"/>
      <c r="BA6" s="2330"/>
      <c r="BB6" s="2330"/>
      <c r="BC6" s="2330"/>
      <c r="BD6" s="2330"/>
      <c r="BE6" s="2330"/>
      <c r="BF6" s="2339"/>
      <c r="BG6" s="2329" t="s">
        <v>357</v>
      </c>
      <c r="BH6" s="2330"/>
      <c r="BI6" s="2330"/>
      <c r="BJ6" s="2330"/>
      <c r="BK6" s="2330"/>
      <c r="BL6" s="2330"/>
      <c r="BM6" s="2330"/>
      <c r="BN6" s="2339"/>
      <c r="BO6" s="2329" t="s">
        <v>356</v>
      </c>
      <c r="BP6" s="2330"/>
      <c r="BQ6" s="2330"/>
      <c r="BR6" s="2330"/>
      <c r="BS6" s="2330"/>
      <c r="BT6" s="2330"/>
      <c r="BU6" s="2330"/>
      <c r="BV6" s="2339"/>
      <c r="BW6" s="1621" t="s">
        <v>356</v>
      </c>
      <c r="BX6" s="1621"/>
      <c r="BY6" s="1621"/>
      <c r="BZ6" s="1621"/>
      <c r="CA6" s="1621"/>
      <c r="CB6" s="1621"/>
      <c r="CC6" s="1621"/>
      <c r="CD6" s="1621"/>
      <c r="CE6" s="2249"/>
      <c r="CF6" s="2249"/>
      <c r="CG6" s="2249"/>
      <c r="CH6" s="2249"/>
      <c r="CI6" s="2249"/>
      <c r="CJ6" s="2249"/>
      <c r="CK6" s="2249"/>
      <c r="CL6" s="2249"/>
      <c r="CM6" s="1621" t="s">
        <v>358</v>
      </c>
      <c r="CN6" s="1621"/>
      <c r="CO6" s="1621"/>
      <c r="CP6" s="1621"/>
      <c r="CQ6" s="1621"/>
      <c r="CR6" s="1621"/>
      <c r="CS6" s="1621"/>
      <c r="CT6" s="1621"/>
      <c r="CU6" s="1621"/>
      <c r="CV6" s="1621"/>
      <c r="CW6" s="1621"/>
      <c r="CX6" s="1621"/>
      <c r="CY6" s="1621"/>
      <c r="CZ6" s="1621"/>
      <c r="DA6" s="1621"/>
      <c r="DB6" s="1621"/>
      <c r="DC6" s="815"/>
      <c r="DD6" s="815"/>
      <c r="DE6" s="815"/>
      <c r="DF6" s="815"/>
      <c r="DG6" s="815"/>
      <c r="DH6" s="815"/>
      <c r="DI6" s="815"/>
      <c r="DJ6" s="815"/>
      <c r="DK6" s="2323" t="s">
        <v>358</v>
      </c>
      <c r="DL6" s="2324"/>
      <c r="DM6" s="2324"/>
      <c r="DN6" s="2324"/>
      <c r="DO6" s="2324"/>
      <c r="DP6" s="2324"/>
      <c r="DQ6" s="2324"/>
      <c r="DR6" s="2325"/>
    </row>
    <row r="7" spans="2:156" ht="3" customHeight="1" x14ac:dyDescent="0.2">
      <c r="B7" s="641"/>
      <c r="C7" s="642"/>
      <c r="D7" s="642"/>
      <c r="E7" s="642"/>
      <c r="F7" s="734"/>
      <c r="G7" s="734"/>
      <c r="H7" s="734"/>
      <c r="I7" s="734"/>
      <c r="J7" s="734"/>
      <c r="K7" s="734"/>
      <c r="L7" s="734"/>
      <c r="M7" s="734"/>
      <c r="N7" s="734"/>
      <c r="O7" s="734"/>
      <c r="P7" s="734"/>
      <c r="Q7" s="734"/>
      <c r="R7" s="734"/>
      <c r="S7" s="734"/>
      <c r="T7" s="734"/>
      <c r="U7" s="734"/>
      <c r="V7" s="734"/>
      <c r="W7" s="734"/>
      <c r="X7" s="734"/>
      <c r="Y7" s="734"/>
      <c r="Z7" s="734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6"/>
      <c r="AL7" s="736"/>
      <c r="AM7" s="736"/>
      <c r="AN7" s="736"/>
      <c r="AO7" s="736"/>
      <c r="AP7" s="737"/>
      <c r="AY7" s="2336"/>
      <c r="AZ7" s="2337"/>
      <c r="BA7" s="2337"/>
      <c r="BB7" s="2337"/>
      <c r="BC7" s="2337"/>
      <c r="BD7" s="2337"/>
      <c r="BE7" s="2337"/>
      <c r="BF7" s="2338"/>
      <c r="BG7" s="2336"/>
      <c r="BH7" s="2337"/>
      <c r="BI7" s="2337"/>
      <c r="BJ7" s="2337"/>
      <c r="BK7" s="2337"/>
      <c r="BL7" s="2337"/>
      <c r="BM7" s="2337"/>
      <c r="BN7" s="2338"/>
      <c r="BO7" s="2336"/>
      <c r="BP7" s="2337"/>
      <c r="BQ7" s="2337"/>
      <c r="BR7" s="2337"/>
      <c r="BS7" s="2337"/>
      <c r="BT7" s="2337"/>
      <c r="BU7" s="2337"/>
      <c r="BV7" s="2338"/>
      <c r="BW7" s="1621"/>
      <c r="BX7" s="1621"/>
      <c r="BY7" s="1621"/>
      <c r="BZ7" s="1621"/>
      <c r="CA7" s="1621"/>
      <c r="CB7" s="1621"/>
      <c r="CC7" s="1621"/>
      <c r="CD7" s="1621"/>
      <c r="CE7" s="2249"/>
      <c r="CF7" s="2249"/>
      <c r="CG7" s="2249"/>
      <c r="CH7" s="2249"/>
      <c r="CI7" s="2249"/>
      <c r="CJ7" s="2249"/>
      <c r="CK7" s="2249"/>
      <c r="CL7" s="2249"/>
      <c r="CM7" s="1621"/>
      <c r="CN7" s="1621"/>
      <c r="CO7" s="1621"/>
      <c r="CP7" s="1621"/>
      <c r="CQ7" s="1621"/>
      <c r="CR7" s="1621"/>
      <c r="CS7" s="1621"/>
      <c r="CT7" s="1621"/>
      <c r="CU7" s="1621"/>
      <c r="CV7" s="1621"/>
      <c r="CW7" s="1621"/>
      <c r="CX7" s="1621"/>
      <c r="CY7" s="1621"/>
      <c r="CZ7" s="1621"/>
      <c r="DA7" s="1621"/>
      <c r="DB7" s="1621"/>
      <c r="DC7" s="815"/>
      <c r="DD7" s="815"/>
      <c r="DE7" s="815"/>
      <c r="DF7" s="815"/>
      <c r="DG7" s="815"/>
      <c r="DH7" s="815"/>
      <c r="DI7" s="815"/>
      <c r="DJ7" s="815"/>
      <c r="DK7" s="2326"/>
      <c r="DL7" s="2327"/>
      <c r="DM7" s="2327"/>
      <c r="DN7" s="2327"/>
      <c r="DO7" s="2327"/>
      <c r="DP7" s="2327"/>
      <c r="DQ7" s="2327"/>
      <c r="DR7" s="2328"/>
    </row>
    <row r="8" spans="2:156" s="646" customFormat="1" ht="11.25" customHeight="1" x14ac:dyDescent="0.15">
      <c r="B8" s="1622" t="s">
        <v>77</v>
      </c>
      <c r="C8" s="1623"/>
      <c r="D8" s="1623"/>
      <c r="E8" s="1623" t="s">
        <v>48</v>
      </c>
      <c r="F8" s="1623"/>
      <c r="G8" s="1623"/>
      <c r="H8" s="1623"/>
      <c r="I8" s="1623" t="s">
        <v>145</v>
      </c>
      <c r="J8" s="1623"/>
      <c r="K8" s="1623"/>
      <c r="L8" s="1623"/>
      <c r="M8" s="1623"/>
      <c r="N8" s="1623"/>
      <c r="O8" s="1623"/>
      <c r="P8" s="1623"/>
      <c r="Q8" s="1623"/>
      <c r="R8" s="1623" t="s">
        <v>148</v>
      </c>
      <c r="S8" s="1623"/>
      <c r="T8" s="1623"/>
      <c r="U8" s="1623"/>
      <c r="V8" s="1623"/>
      <c r="W8" s="1623"/>
      <c r="X8" s="1623"/>
      <c r="Y8" s="1623"/>
      <c r="Z8" s="1623" t="s">
        <v>149</v>
      </c>
      <c r="AA8" s="1623"/>
      <c r="AB8" s="1623"/>
      <c r="AC8" s="1623"/>
      <c r="AD8" s="1623"/>
      <c r="AE8" s="1623"/>
      <c r="AF8" s="1623"/>
      <c r="AG8" s="1623"/>
      <c r="AH8" s="1623"/>
      <c r="AI8" s="1623"/>
      <c r="AJ8" s="1623"/>
      <c r="AK8" s="1623"/>
      <c r="AL8" s="2342" t="s">
        <v>359</v>
      </c>
      <c r="AM8" s="1623" t="s">
        <v>150</v>
      </c>
      <c r="AN8" s="1623"/>
      <c r="AO8" s="1623"/>
      <c r="AP8" s="2344"/>
      <c r="AQ8" s="2249"/>
      <c r="AR8" s="2249"/>
      <c r="AS8" s="2249"/>
      <c r="AT8" s="2249"/>
      <c r="AU8" s="2249"/>
      <c r="AV8" s="2249"/>
      <c r="AW8" s="2249"/>
      <c r="AX8" s="2249"/>
      <c r="AY8" s="2315" t="s">
        <v>176</v>
      </c>
      <c r="AZ8" s="1623"/>
      <c r="BA8" s="1623"/>
      <c r="BB8" s="2316"/>
      <c r="BC8" s="2315" t="s">
        <v>360</v>
      </c>
      <c r="BD8" s="1623"/>
      <c r="BE8" s="1623"/>
      <c r="BF8" s="2316"/>
      <c r="BG8" s="2315" t="s">
        <v>176</v>
      </c>
      <c r="BH8" s="1623"/>
      <c r="BI8" s="1623"/>
      <c r="BJ8" s="2316"/>
      <c r="BK8" s="2315" t="s">
        <v>360</v>
      </c>
      <c r="BL8" s="1623"/>
      <c r="BM8" s="1623"/>
      <c r="BN8" s="2316"/>
      <c r="BO8" s="2329" t="s">
        <v>361</v>
      </c>
      <c r="BP8" s="2330"/>
      <c r="BQ8" s="2330"/>
      <c r="BR8" s="2330"/>
      <c r="BS8" s="2330"/>
      <c r="BT8" s="2330"/>
      <c r="BU8" s="2330"/>
      <c r="BV8" s="2331"/>
      <c r="BW8" s="2332" t="s">
        <v>361</v>
      </c>
      <c r="BX8" s="2333"/>
      <c r="BY8" s="2333"/>
      <c r="BZ8" s="2333"/>
      <c r="CA8" s="2333"/>
      <c r="CB8" s="2333"/>
      <c r="CC8" s="2333"/>
      <c r="CD8" s="2335"/>
      <c r="CE8" s="2249"/>
      <c r="CF8" s="2249"/>
      <c r="CG8" s="2249"/>
      <c r="CH8" s="2249"/>
      <c r="CI8" s="2249"/>
      <c r="CJ8" s="2249"/>
      <c r="CK8" s="2249"/>
      <c r="CL8" s="2249"/>
      <c r="CM8" s="1621" t="s">
        <v>356</v>
      </c>
      <c r="CN8" s="1621"/>
      <c r="CO8" s="1621"/>
      <c r="CP8" s="1621"/>
      <c r="CQ8" s="1621"/>
      <c r="CR8" s="1621"/>
      <c r="CS8" s="1621"/>
      <c r="CT8" s="1621"/>
      <c r="CU8" s="1621" t="s">
        <v>357</v>
      </c>
      <c r="CV8" s="1621"/>
      <c r="CW8" s="1621"/>
      <c r="CX8" s="1621"/>
      <c r="CY8" s="1621"/>
      <c r="CZ8" s="1621"/>
      <c r="DA8" s="1621"/>
      <c r="DB8" s="1621"/>
      <c r="DC8" s="2249"/>
      <c r="DD8" s="2249"/>
      <c r="DE8" s="2249"/>
      <c r="DF8" s="2249"/>
      <c r="DG8" s="2249"/>
      <c r="DH8" s="2249"/>
      <c r="DI8" s="2249"/>
      <c r="DJ8" s="2249"/>
      <c r="DK8" s="1621" t="s">
        <v>171</v>
      </c>
      <c r="DL8" s="1621"/>
      <c r="DM8" s="1621"/>
      <c r="DN8" s="1621"/>
      <c r="DO8" s="1621"/>
      <c r="DP8" s="1621"/>
      <c r="DQ8" s="1621"/>
      <c r="DR8" s="1621"/>
    </row>
    <row r="9" spans="2:156" s="646" customFormat="1" ht="24.75" customHeight="1" thickBot="1" x14ac:dyDescent="0.2">
      <c r="B9" s="1624"/>
      <c r="C9" s="1625"/>
      <c r="D9" s="1625"/>
      <c r="E9" s="1625"/>
      <c r="F9" s="1625"/>
      <c r="G9" s="1625"/>
      <c r="H9" s="1625"/>
      <c r="I9" s="2341" t="s">
        <v>151</v>
      </c>
      <c r="J9" s="2341"/>
      <c r="K9" s="2341"/>
      <c r="L9" s="2341" t="s">
        <v>152</v>
      </c>
      <c r="M9" s="2341"/>
      <c r="N9" s="2341" t="s">
        <v>362</v>
      </c>
      <c r="O9" s="2341"/>
      <c r="P9" s="2346" t="s">
        <v>363</v>
      </c>
      <c r="Q9" s="2341"/>
      <c r="R9" s="2341" t="s">
        <v>151</v>
      </c>
      <c r="S9" s="2341"/>
      <c r="T9" s="2341"/>
      <c r="U9" s="2341" t="s">
        <v>152</v>
      </c>
      <c r="V9" s="2341"/>
      <c r="W9" s="816" t="s">
        <v>364</v>
      </c>
      <c r="X9" s="2346" t="s">
        <v>365</v>
      </c>
      <c r="Y9" s="2341"/>
      <c r="Z9" s="2341" t="s">
        <v>152</v>
      </c>
      <c r="AA9" s="2341"/>
      <c r="AB9" s="816" t="s">
        <v>366</v>
      </c>
      <c r="AC9" s="816" t="s">
        <v>367</v>
      </c>
      <c r="AD9" s="2341" t="s">
        <v>368</v>
      </c>
      <c r="AE9" s="2341"/>
      <c r="AF9" s="2341"/>
      <c r="AG9" s="2341"/>
      <c r="AH9" s="2341" t="s">
        <v>369</v>
      </c>
      <c r="AI9" s="2341"/>
      <c r="AJ9" s="2341"/>
      <c r="AK9" s="2341"/>
      <c r="AL9" s="2343"/>
      <c r="AM9" s="1625"/>
      <c r="AN9" s="1625"/>
      <c r="AO9" s="1625"/>
      <c r="AP9" s="2345"/>
      <c r="AQ9" s="2249"/>
      <c r="AR9" s="2249"/>
      <c r="AS9" s="2249"/>
      <c r="AT9" s="2249"/>
      <c r="AU9" s="2249"/>
      <c r="AV9" s="2249"/>
      <c r="AW9" s="2249"/>
      <c r="AX9" s="2249"/>
      <c r="AY9" s="2320"/>
      <c r="AZ9" s="2321"/>
      <c r="BA9" s="2321"/>
      <c r="BB9" s="2322"/>
      <c r="BC9" s="2317"/>
      <c r="BD9" s="1625"/>
      <c r="BE9" s="1625"/>
      <c r="BF9" s="2318"/>
      <c r="BG9" s="2317"/>
      <c r="BH9" s="1625"/>
      <c r="BI9" s="1625"/>
      <c r="BJ9" s="2318"/>
      <c r="BK9" s="2317"/>
      <c r="BL9" s="1625"/>
      <c r="BM9" s="1625"/>
      <c r="BN9" s="2318"/>
      <c r="BO9" s="2332"/>
      <c r="BP9" s="2333"/>
      <c r="BQ9" s="2333"/>
      <c r="BR9" s="2333"/>
      <c r="BS9" s="2333"/>
      <c r="BT9" s="2333"/>
      <c r="BU9" s="2333"/>
      <c r="BV9" s="2334"/>
      <c r="BW9" s="2336"/>
      <c r="BX9" s="2337"/>
      <c r="BY9" s="2337"/>
      <c r="BZ9" s="2337"/>
      <c r="CA9" s="2337"/>
      <c r="CB9" s="2337"/>
      <c r="CC9" s="2337"/>
      <c r="CD9" s="2338"/>
      <c r="CE9" s="2249"/>
      <c r="CF9" s="2249"/>
      <c r="CG9" s="2249"/>
      <c r="CH9" s="2249"/>
      <c r="CI9" s="2249"/>
      <c r="CJ9" s="2249"/>
      <c r="CK9" s="2249"/>
      <c r="CL9" s="2249"/>
      <c r="CM9" s="1621"/>
      <c r="CN9" s="1621"/>
      <c r="CO9" s="1621"/>
      <c r="CP9" s="1621"/>
      <c r="CQ9" s="1621"/>
      <c r="CR9" s="1621"/>
      <c r="CS9" s="1621"/>
      <c r="CT9" s="1621"/>
      <c r="CU9" s="1621"/>
      <c r="CV9" s="1621"/>
      <c r="CW9" s="1621"/>
      <c r="CX9" s="1621"/>
      <c r="CY9" s="1621"/>
      <c r="CZ9" s="1621"/>
      <c r="DA9" s="1621"/>
      <c r="DB9" s="1621"/>
      <c r="DC9" s="2249"/>
      <c r="DD9" s="2249"/>
      <c r="DE9" s="2249"/>
      <c r="DF9" s="2249"/>
      <c r="DG9" s="2249"/>
      <c r="DH9" s="2249"/>
      <c r="DI9" s="2249"/>
      <c r="DJ9" s="2249"/>
      <c r="DK9" s="1621"/>
      <c r="DL9" s="1621"/>
      <c r="DM9" s="1621"/>
      <c r="DN9" s="1621"/>
      <c r="DO9" s="1621"/>
      <c r="DP9" s="1621"/>
      <c r="DQ9" s="1621"/>
      <c r="DR9" s="1621"/>
      <c r="DU9" s="817"/>
      <c r="DV9" s="817"/>
      <c r="DW9" s="817"/>
      <c r="DX9" s="817"/>
      <c r="DY9" s="817"/>
      <c r="DZ9" s="817"/>
      <c r="EA9" s="817"/>
      <c r="EB9" s="817"/>
      <c r="EC9" s="817"/>
      <c r="ED9" s="817"/>
      <c r="EE9" s="817"/>
      <c r="EF9" s="817"/>
      <c r="EG9" s="817"/>
      <c r="EH9" s="817"/>
      <c r="EI9" s="817"/>
      <c r="EJ9" s="817"/>
      <c r="EK9" s="817"/>
      <c r="EL9" s="817"/>
      <c r="EM9" s="817"/>
      <c r="EN9" s="817"/>
      <c r="EO9" s="817"/>
      <c r="EP9" s="817"/>
      <c r="EQ9" s="817"/>
      <c r="ER9" s="817"/>
      <c r="ES9" s="817"/>
      <c r="ET9" s="817"/>
      <c r="EU9" s="817"/>
      <c r="EV9" s="817"/>
      <c r="EW9" s="817"/>
      <c r="EX9" s="817"/>
      <c r="EY9" s="817"/>
      <c r="EZ9" s="817"/>
    </row>
    <row r="10" spans="2:156" ht="12" customHeight="1" thickTop="1" thickBot="1" x14ac:dyDescent="0.25">
      <c r="B10" s="1632">
        <v>1</v>
      </c>
      <c r="C10" s="1633"/>
      <c r="D10" s="1633"/>
      <c r="E10" s="1473" t="str">
        <f>IF('INGRESO DE DATOS'!Y321&lt;&gt;"",'INGRESO DE DATOS'!Y321,"")</f>
        <v>MUESTRA CONTROL</v>
      </c>
      <c r="F10" s="1473"/>
      <c r="G10" s="1473"/>
      <c r="H10" s="1473"/>
      <c r="I10" s="1637" t="str">
        <f>IF('INGRESO DE DATOS'!Z321&lt;&gt;"",'INGRESO DE DATOS'!Z321,"")</f>
        <v/>
      </c>
      <c r="J10" s="1637"/>
      <c r="K10" s="1637"/>
      <c r="L10" s="2308" t="str">
        <f>IF('INGRESO DE DATOS'!AB321&lt;&gt;"",'INGRESO DE DATOS'!AB321,"")</f>
        <v/>
      </c>
      <c r="M10" s="2308"/>
      <c r="N10" s="2347" t="str">
        <f>IF('INGRESO DE DATOS'!AC321&lt;&gt;"",'INGRESO DE DATOS'!AC321,"")</f>
        <v/>
      </c>
      <c r="O10" s="2347"/>
      <c r="P10" s="2349" t="str">
        <f>IF('FORMATO SULFATOS'!AO14&lt;&gt;"",'FORMATO SULFATOS'!AO14,"")</f>
        <v/>
      </c>
      <c r="Q10" s="2348"/>
      <c r="R10" s="1637" t="str">
        <f>IF('INGRESO DE DATOS'!AD321&lt;&gt;"",'INGRESO DE DATOS'!AD321,"")</f>
        <v/>
      </c>
      <c r="S10" s="1637"/>
      <c r="T10" s="1637"/>
      <c r="U10" s="2308" t="str">
        <f>IF('INGRESO DE DATOS'!AE321&lt;&gt;"",'INGRESO DE DATOS'!AE321,"")</f>
        <v/>
      </c>
      <c r="V10" s="2308"/>
      <c r="W10" s="818" t="str">
        <f>IF('INGRESO DE DATOS'!AF321&lt;&gt;"",'INGRESO DE DATOS'!AF321,"")</f>
        <v/>
      </c>
      <c r="X10" s="2307" t="str">
        <f>IF($AY$35&lt;&gt;"",BO10,IF($BC$35&lt;&gt;"",BW10,""))</f>
        <v/>
      </c>
      <c r="Y10" s="2307"/>
      <c r="Z10" s="2308" t="str">
        <f>IF('INGRESO DE DATOS'!AG321&lt;&gt;"",'INGRESO DE DATOS'!AG321,"")</f>
        <v/>
      </c>
      <c r="AA10" s="2308"/>
      <c r="AB10" s="819" t="str">
        <f>IF('INGRESO DE DATOS'!AH321&lt;&gt;"",'INGRESO DE DATOS'!AH321,"")</f>
        <v/>
      </c>
      <c r="AC10" s="819" t="str">
        <f>IF('INGRESO DE DATOS'!AI321&lt;&gt;"",'INGRESO DE DATOS'!AI321,"")</f>
        <v/>
      </c>
      <c r="AD10" s="2307" t="str">
        <f>IF(Z10&lt;&gt;"",((AB10*2*'INGRESO DE DATOS'!$AF$345*1000)/Z10),"")</f>
        <v/>
      </c>
      <c r="AE10" s="2307"/>
      <c r="AF10" s="2307"/>
      <c r="AG10" s="2307"/>
      <c r="AH10" s="2307" t="str">
        <f>IF(Z10&lt;&gt;"",((((AC10-(AB10*2)-$Y$37)*VLOOKUP(DK10,$DU$10:$EL$26,10,FALSE))*'INGRESO DE DATOS'!$AF$345*1000)/Z10),"")</f>
        <v/>
      </c>
      <c r="AI10" s="2307"/>
      <c r="AJ10" s="2307"/>
      <c r="AK10" s="2307"/>
      <c r="AL10" s="819" t="str">
        <f>IF(CONDUCTIVIDAD!AB33&lt;&gt;"",CONDUCTIVIDAD!AB33,"")</f>
        <v/>
      </c>
      <c r="AM10" s="2307" t="str">
        <f>IF(AND(P10&lt;&gt;"",X10&lt;&gt;"",AD10&lt;&gt;"",AH10&lt;&gt;""),(P10+X10+AD10+AH10),"")</f>
        <v/>
      </c>
      <c r="AN10" s="2307"/>
      <c r="AO10" s="2307"/>
      <c r="AP10" s="2309"/>
      <c r="AY10" s="2304" t="str">
        <f>IF($AY$35&lt;&gt;"",IF('INGRESO DE DATOS'!AE321&lt;&gt;"",'INGRESO DE DATOS'!AE321,""),"")</f>
        <v/>
      </c>
      <c r="AZ10" s="2304"/>
      <c r="BA10" s="2304"/>
      <c r="BB10" s="2304"/>
      <c r="BC10" s="2304" t="str">
        <f>IF($AY$35&lt;&gt;"",IF('INGRESO DE DATOS'!AF321&lt;&gt;"",'INGRESO DE DATOS'!AF321,""),"")</f>
        <v/>
      </c>
      <c r="BD10" s="2304"/>
      <c r="BE10" s="2304"/>
      <c r="BF10" s="2304"/>
      <c r="BG10" s="2305" t="str">
        <f>IF($BC$35&lt;&gt;"",IF('INGRESO DE DATOS'!AE321&lt;&gt;"",'INGRESO DE DATOS'!AE321,""),"")</f>
        <v/>
      </c>
      <c r="BH10" s="2305"/>
      <c r="BI10" s="2305"/>
      <c r="BJ10" s="2305"/>
      <c r="BK10" s="2304" t="str">
        <f>IF($BC$35&lt;&gt;"",IF('INGRESO DE DATOS'!AF321&lt;&gt;"",'INGRESO DE DATOS'!AF321,""),"")</f>
        <v/>
      </c>
      <c r="BL10" s="2304"/>
      <c r="BM10" s="2304"/>
      <c r="BN10" s="2304"/>
      <c r="BO10" s="2304" t="str">
        <f>IF(AY10&lt;&gt;"",((((BC10*VLOOKUP(CM10,$DU$10:$EL$26,10,FALSE))-$BO$42)*$AY$35*1000)/AY10),"")</f>
        <v/>
      </c>
      <c r="BP10" s="2304"/>
      <c r="BQ10" s="2304"/>
      <c r="BR10" s="2304"/>
      <c r="BS10" s="2304"/>
      <c r="BT10" s="2304"/>
      <c r="BU10" s="2304"/>
      <c r="BV10" s="2304"/>
      <c r="BW10" s="2306" t="str">
        <f>IF(BG10&lt;&gt;"",((((BK10*VLOOKUP(CU10,$DU$10:$EL$26,10,FALSE))-$BW$42)*$BC$35*1000)/BG10),"")</f>
        <v/>
      </c>
      <c r="BX10" s="2306"/>
      <c r="BY10" s="2306"/>
      <c r="BZ10" s="2306"/>
      <c r="CA10" s="2306"/>
      <c r="CB10" s="2306"/>
      <c r="CC10" s="2306"/>
      <c r="CD10" s="2306"/>
      <c r="CM10" s="2304" t="str">
        <f>IF($AY$35&lt;&gt;"",IF('INGRESO DE DATOS'!AM323&lt;&gt;"",'INGRESO DE DATOS'!AM323,""),"")</f>
        <v/>
      </c>
      <c r="CN10" s="2304"/>
      <c r="CO10" s="2304"/>
      <c r="CP10" s="2304"/>
      <c r="CQ10" s="2304"/>
      <c r="CR10" s="2304"/>
      <c r="CS10" s="2304"/>
      <c r="CT10" s="2304"/>
      <c r="CU10" s="2304" t="str">
        <f>IF($BC$35&lt;&gt;"",IF('INGRESO DE DATOS'!AM323&lt;&gt;"",'INGRESO DE DATOS'!AM323,""),"")</f>
        <v/>
      </c>
      <c r="CV10" s="2304"/>
      <c r="CW10" s="2304"/>
      <c r="CX10" s="2304"/>
      <c r="CY10" s="2304"/>
      <c r="CZ10" s="2304"/>
      <c r="DA10" s="2304"/>
      <c r="DB10" s="2304"/>
      <c r="DC10" s="2319"/>
      <c r="DD10" s="2319"/>
      <c r="DE10" s="2319"/>
      <c r="DF10" s="2319"/>
      <c r="DG10" s="2319"/>
      <c r="DH10" s="2319"/>
      <c r="DI10" s="2319"/>
      <c r="DJ10" s="2319"/>
      <c r="DK10" s="2304" t="str">
        <f>IF('INGRESO DE DATOS'!AO323&lt;&gt;"",'INGRESO DE DATOS'!AO323,"")</f>
        <v/>
      </c>
      <c r="DL10" s="2304"/>
      <c r="DM10" s="2304"/>
      <c r="DN10" s="2304"/>
      <c r="DO10" s="2304"/>
      <c r="DP10" s="2304"/>
      <c r="DQ10" s="2304"/>
      <c r="DR10" s="2304"/>
      <c r="DU10" s="2314" t="s">
        <v>307</v>
      </c>
      <c r="DV10" s="2314"/>
      <c r="DW10" s="2314"/>
      <c r="DX10" s="2314"/>
      <c r="DY10" s="2314"/>
      <c r="DZ10" s="2314"/>
      <c r="EA10" s="2314"/>
      <c r="EB10" s="2314"/>
      <c r="EC10" s="2314"/>
      <c r="ED10" s="2311">
        <v>2500</v>
      </c>
      <c r="EE10" s="2311"/>
      <c r="EF10" s="2311"/>
      <c r="EG10" s="2311"/>
      <c r="EH10" s="2311"/>
      <c r="EI10" s="2311"/>
      <c r="EJ10" s="2311"/>
      <c r="EK10" s="2311"/>
      <c r="EL10" s="2311"/>
      <c r="EM10" s="817"/>
      <c r="EN10" s="817"/>
      <c r="EO10" s="817"/>
      <c r="EP10" s="817"/>
      <c r="EQ10" s="817"/>
      <c r="ER10" s="817"/>
      <c r="ES10" s="817"/>
      <c r="ET10" s="817"/>
      <c r="EU10" s="817"/>
      <c r="EV10" s="817"/>
      <c r="EW10" s="817"/>
      <c r="EX10" s="817"/>
      <c r="EY10" s="817"/>
      <c r="EZ10" s="817"/>
    </row>
    <row r="11" spans="2:156" ht="12" customHeight="1" thickTop="1" thickBot="1" x14ac:dyDescent="0.25">
      <c r="B11" s="1478">
        <v>2</v>
      </c>
      <c r="C11" s="1479"/>
      <c r="D11" s="1479"/>
      <c r="E11" s="1480" t="str">
        <f>IF('INGRESO DE DATOS'!Y322&lt;&gt;"",'INGRESO DE DATOS'!Y322,"")</f>
        <v/>
      </c>
      <c r="F11" s="1480"/>
      <c r="G11" s="1480"/>
      <c r="H11" s="1480"/>
      <c r="I11" s="1637" t="str">
        <f>IF('INGRESO DE DATOS'!Z322&lt;&gt;"",'INGRESO DE DATOS'!Z322,"")</f>
        <v/>
      </c>
      <c r="J11" s="1637"/>
      <c r="K11" s="1637"/>
      <c r="L11" s="2308" t="str">
        <f>IF('INGRESO DE DATOS'!AB322&lt;&gt;"",'INGRESO DE DATOS'!AB322,"")</f>
        <v/>
      </c>
      <c r="M11" s="2308"/>
      <c r="N11" s="2347" t="str">
        <f>IF('INGRESO DE DATOS'!AC322&lt;&gt;"",'INGRESO DE DATOS'!AC322,"")</f>
        <v/>
      </c>
      <c r="O11" s="2347"/>
      <c r="P11" s="2349" t="str">
        <f>IF('FORMATO SULFATOS'!AO15&lt;&gt;"",'FORMATO SULFATOS'!AO15,"")</f>
        <v/>
      </c>
      <c r="Q11" s="2348"/>
      <c r="R11" s="1637" t="str">
        <f>IF('INGRESO DE DATOS'!AD322&lt;&gt;"",'INGRESO DE DATOS'!AD322,"")</f>
        <v/>
      </c>
      <c r="S11" s="1637"/>
      <c r="T11" s="1637"/>
      <c r="U11" s="2308" t="str">
        <f>IF('INGRESO DE DATOS'!AE322&lt;&gt;"",'INGRESO DE DATOS'!AE322,"")</f>
        <v/>
      </c>
      <c r="V11" s="2308"/>
      <c r="W11" s="818" t="str">
        <f>IF('INGRESO DE DATOS'!AF322&lt;&gt;"",'INGRESO DE DATOS'!AF322,"")</f>
        <v/>
      </c>
      <c r="X11" s="2307" t="str">
        <f t="shared" ref="X11:X31" si="0">IF($AY$35&lt;&gt;"",BO11,IF($BC$35&lt;&gt;"",BW11,""))</f>
        <v/>
      </c>
      <c r="Y11" s="2307"/>
      <c r="Z11" s="2308" t="str">
        <f>IF('INGRESO DE DATOS'!AG322&lt;&gt;"",'INGRESO DE DATOS'!AG322,"")</f>
        <v/>
      </c>
      <c r="AA11" s="2308"/>
      <c r="AB11" s="819" t="str">
        <f>IF('INGRESO DE DATOS'!AH322&lt;&gt;"",'INGRESO DE DATOS'!AH322,"")</f>
        <v/>
      </c>
      <c r="AC11" s="819" t="str">
        <f>IF('INGRESO DE DATOS'!AI322&lt;&gt;"",'INGRESO DE DATOS'!AI322,"")</f>
        <v/>
      </c>
      <c r="AD11" s="2307" t="str">
        <f>IF(Z11&lt;&gt;"",((AB11*2*'INGRESO DE DATOS'!$AF$345*1000)/Z11),"")</f>
        <v/>
      </c>
      <c r="AE11" s="2307"/>
      <c r="AF11" s="2307"/>
      <c r="AG11" s="2307"/>
      <c r="AH11" s="2307" t="str">
        <f>IF(Z11&lt;&gt;"",((((AC11-(AB11*2)-$Y$37)*VLOOKUP(DK11,$DU$10:$EL$26,10,FALSE))*'INGRESO DE DATOS'!$AF$345*1000)/Z11),"")</f>
        <v/>
      </c>
      <c r="AI11" s="2307"/>
      <c r="AJ11" s="2307"/>
      <c r="AK11" s="2307"/>
      <c r="AL11" s="819" t="str">
        <f>IF(CONDUCTIVIDAD!AB34&lt;&gt;"",CONDUCTIVIDAD!AB34,"")</f>
        <v/>
      </c>
      <c r="AM11" s="2307" t="str">
        <f t="shared" ref="AM11:AM31" si="1">IF(AND(P11&lt;&gt;"",X11&lt;&gt;"",AD11&lt;&gt;"",AH11&lt;&gt;""),(P11+X11+AD11+AH11),"")</f>
        <v/>
      </c>
      <c r="AN11" s="2307"/>
      <c r="AO11" s="2307"/>
      <c r="AP11" s="2309"/>
      <c r="AY11" s="2304" t="str">
        <f>IF($AY$35&lt;&gt;"",IF('INGRESO DE DATOS'!AE322&lt;&gt;"",'INGRESO DE DATOS'!AE322,""),"")</f>
        <v/>
      </c>
      <c r="AZ11" s="2304"/>
      <c r="BA11" s="2304"/>
      <c r="BB11" s="2304"/>
      <c r="BC11" s="2304" t="str">
        <f>IF($AY$35&lt;&gt;"",IF('INGRESO DE DATOS'!AF322&lt;&gt;"",'INGRESO DE DATOS'!AF322,""),"")</f>
        <v/>
      </c>
      <c r="BD11" s="2304"/>
      <c r="BE11" s="2304"/>
      <c r="BF11" s="2304"/>
      <c r="BG11" s="2305" t="str">
        <f>IF($BC$35&lt;&gt;"",IF('INGRESO DE DATOS'!AE322&lt;&gt;"",'INGRESO DE DATOS'!AE322,""),"")</f>
        <v/>
      </c>
      <c r="BH11" s="2305"/>
      <c r="BI11" s="2305"/>
      <c r="BJ11" s="2305"/>
      <c r="BK11" s="2304" t="str">
        <f>IF($BC$35&lt;&gt;"",IF('INGRESO DE DATOS'!AF322&lt;&gt;"",'INGRESO DE DATOS'!AF322,""),"")</f>
        <v/>
      </c>
      <c r="BL11" s="2304"/>
      <c r="BM11" s="2304"/>
      <c r="BN11" s="2304"/>
      <c r="BO11" s="2304" t="str">
        <f t="shared" ref="BO11:BO31" si="2">IF(AY11&lt;&gt;"",((((BC11*VLOOKUP(CM11,$DU$10:$EL$26,10,FALSE))-$BO$42)*$AY$35*1000)/AY11),"")</f>
        <v/>
      </c>
      <c r="BP11" s="2304"/>
      <c r="BQ11" s="2304"/>
      <c r="BR11" s="2304"/>
      <c r="BS11" s="2304"/>
      <c r="BT11" s="2304"/>
      <c r="BU11" s="2304"/>
      <c r="BV11" s="2304"/>
      <c r="BW11" s="2306" t="str">
        <f t="shared" ref="BW11:BW31" si="3">IF(BG11&lt;&gt;"",((((BK11*VLOOKUP(CU11,$DU$10:$EL$26,10,FALSE))-$BW$42)*$BC$35*1000)/BG11),"")</f>
        <v/>
      </c>
      <c r="BX11" s="2306"/>
      <c r="BY11" s="2306"/>
      <c r="BZ11" s="2306"/>
      <c r="CA11" s="2306"/>
      <c r="CB11" s="2306"/>
      <c r="CC11" s="2306"/>
      <c r="CD11" s="2306"/>
      <c r="CM11" s="2304" t="str">
        <f>IF($AY$35&lt;&gt;"",IF('INGRESO DE DATOS'!AM324&lt;&gt;"",'INGRESO DE DATOS'!AM324,""),"")</f>
        <v/>
      </c>
      <c r="CN11" s="2304"/>
      <c r="CO11" s="2304"/>
      <c r="CP11" s="2304"/>
      <c r="CQ11" s="2304"/>
      <c r="CR11" s="2304"/>
      <c r="CS11" s="2304"/>
      <c r="CT11" s="2304"/>
      <c r="CU11" s="2304" t="str">
        <f>IF($BC$35&lt;&gt;"",IF('INGRESO DE DATOS'!AM324&lt;&gt;"",'INGRESO DE DATOS'!AM324,""),"")</f>
        <v/>
      </c>
      <c r="CV11" s="2304"/>
      <c r="CW11" s="2304"/>
      <c r="CX11" s="2304"/>
      <c r="CY11" s="2304"/>
      <c r="CZ11" s="2304"/>
      <c r="DA11" s="2304"/>
      <c r="DB11" s="2304"/>
      <c r="DK11" s="2304" t="str">
        <f>IF('INGRESO DE DATOS'!AO324&lt;&gt;"",'INGRESO DE DATOS'!AO324,"")</f>
        <v/>
      </c>
      <c r="DL11" s="2304"/>
      <c r="DM11" s="2304"/>
      <c r="DN11" s="2304"/>
      <c r="DO11" s="2304"/>
      <c r="DP11" s="2304"/>
      <c r="DQ11" s="2304"/>
      <c r="DR11" s="2304"/>
      <c r="DU11" s="2314" t="s">
        <v>308</v>
      </c>
      <c r="DV11" s="2314"/>
      <c r="DW11" s="2314"/>
      <c r="DX11" s="2314"/>
      <c r="DY11" s="2314"/>
      <c r="DZ11" s="2314"/>
      <c r="EA11" s="2314"/>
      <c r="EB11" s="2314"/>
      <c r="EC11" s="2314"/>
      <c r="ED11" s="2311">
        <v>2000</v>
      </c>
      <c r="EE11" s="2311"/>
      <c r="EF11" s="2311"/>
      <c r="EG11" s="2311"/>
      <c r="EH11" s="2311"/>
      <c r="EI11" s="2311"/>
      <c r="EJ11" s="2311"/>
      <c r="EK11" s="2311"/>
      <c r="EL11" s="2311"/>
      <c r="EM11" s="817"/>
      <c r="EN11" s="817"/>
      <c r="EO11" s="817"/>
      <c r="EP11" s="817"/>
      <c r="EQ11" s="817"/>
      <c r="ER11" s="817"/>
      <c r="ES11" s="817"/>
      <c r="ET11" s="817"/>
      <c r="EU11" s="817"/>
      <c r="EV11" s="817"/>
      <c r="EW11" s="817"/>
      <c r="EX11" s="817"/>
      <c r="EY11" s="817"/>
      <c r="EZ11" s="817"/>
    </row>
    <row r="12" spans="2:156" ht="12" customHeight="1" thickTop="1" thickBot="1" x14ac:dyDescent="0.25">
      <c r="B12" s="1478">
        <v>3</v>
      </c>
      <c r="C12" s="1479"/>
      <c r="D12" s="1479"/>
      <c r="E12" s="1480" t="str">
        <f>IF('INGRESO DE DATOS'!Y323&lt;&gt;"",'INGRESO DE DATOS'!Y323,"")</f>
        <v/>
      </c>
      <c r="F12" s="1480"/>
      <c r="G12" s="1480"/>
      <c r="H12" s="1480"/>
      <c r="I12" s="1637" t="str">
        <f>IF('INGRESO DE DATOS'!Z323&lt;&gt;"",'INGRESO DE DATOS'!Z323,"")</f>
        <v/>
      </c>
      <c r="J12" s="1637"/>
      <c r="K12" s="1637"/>
      <c r="L12" s="2308" t="str">
        <f>IF('INGRESO DE DATOS'!AB323&lt;&gt;"",'INGRESO DE DATOS'!AB323,"")</f>
        <v/>
      </c>
      <c r="M12" s="2308"/>
      <c r="N12" s="2347" t="str">
        <f>IF('INGRESO DE DATOS'!AC323&lt;&gt;"",'INGRESO DE DATOS'!AC323,"")</f>
        <v/>
      </c>
      <c r="O12" s="2347"/>
      <c r="P12" s="2349" t="str">
        <f>IF('FORMATO SULFATOS'!AO16&lt;&gt;"",'FORMATO SULFATOS'!AO16,"")</f>
        <v/>
      </c>
      <c r="Q12" s="2348"/>
      <c r="R12" s="1637" t="str">
        <f>IF('INGRESO DE DATOS'!AD323&lt;&gt;"",'INGRESO DE DATOS'!AD323,"")</f>
        <v/>
      </c>
      <c r="S12" s="1637"/>
      <c r="T12" s="1637"/>
      <c r="U12" s="2308" t="str">
        <f>IF('INGRESO DE DATOS'!AE323&lt;&gt;"",'INGRESO DE DATOS'!AE323,"")</f>
        <v/>
      </c>
      <c r="V12" s="2308"/>
      <c r="W12" s="818" t="str">
        <f>IF('INGRESO DE DATOS'!AF323&lt;&gt;"",'INGRESO DE DATOS'!AF323,"")</f>
        <v/>
      </c>
      <c r="X12" s="2307" t="str">
        <f t="shared" si="0"/>
        <v/>
      </c>
      <c r="Y12" s="2307"/>
      <c r="Z12" s="2308" t="str">
        <f>IF('INGRESO DE DATOS'!AG323&lt;&gt;"",'INGRESO DE DATOS'!AG323,"")</f>
        <v/>
      </c>
      <c r="AA12" s="2308"/>
      <c r="AB12" s="819" t="str">
        <f>IF('INGRESO DE DATOS'!AH323&lt;&gt;"",'INGRESO DE DATOS'!AH323,"")</f>
        <v/>
      </c>
      <c r="AC12" s="819" t="str">
        <f>IF('INGRESO DE DATOS'!AI323&lt;&gt;"",'INGRESO DE DATOS'!AI323,"")</f>
        <v/>
      </c>
      <c r="AD12" s="2307" t="str">
        <f>IF(Z12&lt;&gt;"",((AB12*2*'INGRESO DE DATOS'!$AF$345*1000)/Z12),"")</f>
        <v/>
      </c>
      <c r="AE12" s="2307"/>
      <c r="AF12" s="2307"/>
      <c r="AG12" s="2307"/>
      <c r="AH12" s="2307" t="str">
        <f>IF(Z12&lt;&gt;"",((((AC12-(AB12*2)-$Y$37)*VLOOKUP(DK12,$DU$10:$EL$26,10,FALSE))*'INGRESO DE DATOS'!$AF$345*1000)/Z12),"")</f>
        <v/>
      </c>
      <c r="AI12" s="2307"/>
      <c r="AJ12" s="2307"/>
      <c r="AK12" s="2307"/>
      <c r="AL12" s="819" t="str">
        <f>IF(CONDUCTIVIDAD!AB35&lt;&gt;"",CONDUCTIVIDAD!AB35,"")</f>
        <v/>
      </c>
      <c r="AM12" s="2307" t="str">
        <f t="shared" si="1"/>
        <v/>
      </c>
      <c r="AN12" s="2307"/>
      <c r="AO12" s="2307"/>
      <c r="AP12" s="2309"/>
      <c r="AY12" s="2304" t="str">
        <f>IF($AY$35&lt;&gt;"",IF('INGRESO DE DATOS'!AE323&lt;&gt;"",'INGRESO DE DATOS'!AE323,""),"")</f>
        <v/>
      </c>
      <c r="AZ12" s="2304"/>
      <c r="BA12" s="2304"/>
      <c r="BB12" s="2304"/>
      <c r="BC12" s="2304" t="str">
        <f>IF($AY$35&lt;&gt;"",IF('INGRESO DE DATOS'!AF323&lt;&gt;"",'INGRESO DE DATOS'!AF323,""),"")</f>
        <v/>
      </c>
      <c r="BD12" s="2304"/>
      <c r="BE12" s="2304"/>
      <c r="BF12" s="2304"/>
      <c r="BG12" s="2305" t="str">
        <f>IF($BC$35&lt;&gt;"",IF('INGRESO DE DATOS'!AE323&lt;&gt;"",'INGRESO DE DATOS'!AE323,""),"")</f>
        <v/>
      </c>
      <c r="BH12" s="2305"/>
      <c r="BI12" s="2305"/>
      <c r="BJ12" s="2305"/>
      <c r="BK12" s="2304" t="str">
        <f>IF($BC$35&lt;&gt;"",IF('INGRESO DE DATOS'!AF323&lt;&gt;"",'INGRESO DE DATOS'!AF323,""),"")</f>
        <v/>
      </c>
      <c r="BL12" s="2304"/>
      <c r="BM12" s="2304"/>
      <c r="BN12" s="2304"/>
      <c r="BO12" s="2304" t="str">
        <f t="shared" si="2"/>
        <v/>
      </c>
      <c r="BP12" s="2304"/>
      <c r="BQ12" s="2304"/>
      <c r="BR12" s="2304"/>
      <c r="BS12" s="2304"/>
      <c r="BT12" s="2304"/>
      <c r="BU12" s="2304"/>
      <c r="BV12" s="2304"/>
      <c r="BW12" s="2306" t="str">
        <f>IF(BG12&lt;&gt;"",((((BK12*VLOOKUP(CU12,$DU$10:$EL$26,10,FALSE))-$BW$42)*$BC$35*1000)/BG12),"")</f>
        <v/>
      </c>
      <c r="BX12" s="2306"/>
      <c r="BY12" s="2306"/>
      <c r="BZ12" s="2306"/>
      <c r="CA12" s="2306"/>
      <c r="CB12" s="2306"/>
      <c r="CC12" s="2306"/>
      <c r="CD12" s="2306"/>
      <c r="CM12" s="2304" t="str">
        <f>IF($AY$35&lt;&gt;"",IF('INGRESO DE DATOS'!AM325&lt;&gt;"",'INGRESO DE DATOS'!AM325,""),"")</f>
        <v/>
      </c>
      <c r="CN12" s="2304"/>
      <c r="CO12" s="2304"/>
      <c r="CP12" s="2304"/>
      <c r="CQ12" s="2304"/>
      <c r="CR12" s="2304"/>
      <c r="CS12" s="2304"/>
      <c r="CT12" s="2304"/>
      <c r="CU12" s="2304" t="str">
        <f>IF($BC$35&lt;&gt;"",IF('INGRESO DE DATOS'!AM325&lt;&gt;"",'INGRESO DE DATOS'!AM325,""),"")</f>
        <v/>
      </c>
      <c r="CV12" s="2304"/>
      <c r="CW12" s="2304"/>
      <c r="CX12" s="2304"/>
      <c r="CY12" s="2304"/>
      <c r="CZ12" s="2304"/>
      <c r="DA12" s="2304"/>
      <c r="DB12" s="2304"/>
      <c r="DK12" s="2304" t="str">
        <f>IF('INGRESO DE DATOS'!AO325&lt;&gt;"",'INGRESO DE DATOS'!AO325,"")</f>
        <v/>
      </c>
      <c r="DL12" s="2304"/>
      <c r="DM12" s="2304"/>
      <c r="DN12" s="2304"/>
      <c r="DO12" s="2304"/>
      <c r="DP12" s="2304"/>
      <c r="DQ12" s="2304"/>
      <c r="DR12" s="2304"/>
      <c r="DU12" s="2314" t="s">
        <v>309</v>
      </c>
      <c r="DV12" s="2314"/>
      <c r="DW12" s="2314"/>
      <c r="DX12" s="2314"/>
      <c r="DY12" s="2314"/>
      <c r="DZ12" s="2314"/>
      <c r="EA12" s="2314"/>
      <c r="EB12" s="2314"/>
      <c r="EC12" s="2314"/>
      <c r="ED12" s="2311">
        <v>1500</v>
      </c>
      <c r="EE12" s="2311"/>
      <c r="EF12" s="2311"/>
      <c r="EG12" s="2311"/>
      <c r="EH12" s="2311"/>
      <c r="EI12" s="2311"/>
      <c r="EJ12" s="2311"/>
      <c r="EK12" s="2311"/>
      <c r="EL12" s="2311"/>
      <c r="EM12" s="817"/>
      <c r="EN12" s="817"/>
      <c r="EO12" s="817"/>
      <c r="EP12" s="817"/>
      <c r="EQ12" s="817"/>
      <c r="ER12" s="817"/>
      <c r="ES12" s="817"/>
      <c r="ET12" s="817"/>
      <c r="EU12" s="817"/>
      <c r="EV12" s="817"/>
      <c r="EW12" s="817"/>
      <c r="EX12" s="817"/>
      <c r="EY12" s="817"/>
      <c r="EZ12" s="817"/>
    </row>
    <row r="13" spans="2:156" ht="12" customHeight="1" thickTop="1" thickBot="1" x14ac:dyDescent="0.25">
      <c r="B13" s="1478">
        <v>4</v>
      </c>
      <c r="C13" s="1479"/>
      <c r="D13" s="1479"/>
      <c r="E13" s="1480" t="str">
        <f>IF('INGRESO DE DATOS'!Y324&lt;&gt;"",'INGRESO DE DATOS'!Y324,"")</f>
        <v/>
      </c>
      <c r="F13" s="1480"/>
      <c r="G13" s="1480"/>
      <c r="H13" s="1480"/>
      <c r="I13" s="1637" t="str">
        <f>IF('INGRESO DE DATOS'!Z324&lt;&gt;"",'INGRESO DE DATOS'!Z324,"")</f>
        <v/>
      </c>
      <c r="J13" s="1637"/>
      <c r="K13" s="1637"/>
      <c r="L13" s="2308" t="str">
        <f>IF('INGRESO DE DATOS'!AB324&lt;&gt;"",'INGRESO DE DATOS'!AB324,"")</f>
        <v/>
      </c>
      <c r="M13" s="2308"/>
      <c r="N13" s="2347" t="str">
        <f>IF('INGRESO DE DATOS'!AC324&lt;&gt;"",'INGRESO DE DATOS'!AC324,"")</f>
        <v/>
      </c>
      <c r="O13" s="2347"/>
      <c r="P13" s="2349" t="str">
        <f>IF('FORMATO SULFATOS'!AO17&lt;&gt;"",'FORMATO SULFATOS'!AO17,"")</f>
        <v/>
      </c>
      <c r="Q13" s="2348"/>
      <c r="R13" s="1637" t="str">
        <f>IF('INGRESO DE DATOS'!AD324&lt;&gt;"",'INGRESO DE DATOS'!AD324,"")</f>
        <v/>
      </c>
      <c r="S13" s="1637"/>
      <c r="T13" s="1637"/>
      <c r="U13" s="2308" t="str">
        <f>IF('INGRESO DE DATOS'!AE324&lt;&gt;"",'INGRESO DE DATOS'!AE324,"")</f>
        <v/>
      </c>
      <c r="V13" s="2308"/>
      <c r="W13" s="818" t="str">
        <f>IF('INGRESO DE DATOS'!AF324&lt;&gt;"",'INGRESO DE DATOS'!AF324,"")</f>
        <v/>
      </c>
      <c r="X13" s="2307" t="str">
        <f t="shared" si="0"/>
        <v/>
      </c>
      <c r="Y13" s="2307"/>
      <c r="Z13" s="2308" t="str">
        <f>IF('INGRESO DE DATOS'!AG324&lt;&gt;"",'INGRESO DE DATOS'!AG324,"")</f>
        <v/>
      </c>
      <c r="AA13" s="2308"/>
      <c r="AB13" s="819" t="str">
        <f>IF('INGRESO DE DATOS'!AH324&lt;&gt;"",'INGRESO DE DATOS'!AH324,"")</f>
        <v/>
      </c>
      <c r="AC13" s="819" t="str">
        <f>IF('INGRESO DE DATOS'!AI324&lt;&gt;"",'INGRESO DE DATOS'!AI324,"")</f>
        <v/>
      </c>
      <c r="AD13" s="2307" t="str">
        <f>IF(Z13&lt;&gt;"",((AB13*2*'INGRESO DE DATOS'!$AF$345*1000)/Z13),"")</f>
        <v/>
      </c>
      <c r="AE13" s="2307"/>
      <c r="AF13" s="2307"/>
      <c r="AG13" s="2307"/>
      <c r="AH13" s="2307" t="str">
        <f>IF(Z13&lt;&gt;"",((((AC13-(AB13*2)-$Y$37)*VLOOKUP(DK13,$DU$10:$EL$26,10,FALSE))*'INGRESO DE DATOS'!$AF$345*1000)/Z13),"")</f>
        <v/>
      </c>
      <c r="AI13" s="2307"/>
      <c r="AJ13" s="2307"/>
      <c r="AK13" s="2307"/>
      <c r="AL13" s="819" t="str">
        <f>IF(CONDUCTIVIDAD!AB36&lt;&gt;"",CONDUCTIVIDAD!AB36,"")</f>
        <v/>
      </c>
      <c r="AM13" s="2307" t="str">
        <f t="shared" si="1"/>
        <v/>
      </c>
      <c r="AN13" s="2307"/>
      <c r="AO13" s="2307"/>
      <c r="AP13" s="2309"/>
      <c r="AY13" s="2304" t="str">
        <f>IF($AY$35&lt;&gt;"",IF('INGRESO DE DATOS'!AE324&lt;&gt;"",'INGRESO DE DATOS'!AE324,""),"")</f>
        <v/>
      </c>
      <c r="AZ13" s="2304"/>
      <c r="BA13" s="2304"/>
      <c r="BB13" s="2304"/>
      <c r="BC13" s="2304" t="str">
        <f>IF($AY$35&lt;&gt;"",IF('INGRESO DE DATOS'!AF324&lt;&gt;"",'INGRESO DE DATOS'!AF324,""),"")</f>
        <v/>
      </c>
      <c r="BD13" s="2304"/>
      <c r="BE13" s="2304"/>
      <c r="BF13" s="2304"/>
      <c r="BG13" s="2305" t="str">
        <f>IF($BC$35&lt;&gt;"",IF('INGRESO DE DATOS'!AE324&lt;&gt;"",'INGRESO DE DATOS'!AE324,""),"")</f>
        <v/>
      </c>
      <c r="BH13" s="2305"/>
      <c r="BI13" s="2305"/>
      <c r="BJ13" s="2305"/>
      <c r="BK13" s="2304" t="str">
        <f>IF($BC$35&lt;&gt;"",IF('INGRESO DE DATOS'!AF324&lt;&gt;"",'INGRESO DE DATOS'!AF324,""),"")</f>
        <v/>
      </c>
      <c r="BL13" s="2304"/>
      <c r="BM13" s="2304"/>
      <c r="BN13" s="2304"/>
      <c r="BO13" s="2304" t="str">
        <f t="shared" si="2"/>
        <v/>
      </c>
      <c r="BP13" s="2304"/>
      <c r="BQ13" s="2304"/>
      <c r="BR13" s="2304"/>
      <c r="BS13" s="2304"/>
      <c r="BT13" s="2304"/>
      <c r="BU13" s="2304"/>
      <c r="BV13" s="2304"/>
      <c r="BW13" s="2306" t="str">
        <f t="shared" si="3"/>
        <v/>
      </c>
      <c r="BX13" s="2306"/>
      <c r="BY13" s="2306"/>
      <c r="BZ13" s="2306"/>
      <c r="CA13" s="2306"/>
      <c r="CB13" s="2306"/>
      <c r="CC13" s="2306"/>
      <c r="CD13" s="2306"/>
      <c r="CM13" s="2304" t="str">
        <f>IF($AY$35&lt;&gt;"",IF('INGRESO DE DATOS'!AM326&lt;&gt;"",'INGRESO DE DATOS'!AM326,""),"")</f>
        <v/>
      </c>
      <c r="CN13" s="2304"/>
      <c r="CO13" s="2304"/>
      <c r="CP13" s="2304"/>
      <c r="CQ13" s="2304"/>
      <c r="CR13" s="2304"/>
      <c r="CS13" s="2304"/>
      <c r="CT13" s="2304"/>
      <c r="CU13" s="2304" t="str">
        <f>IF($BC$35&lt;&gt;"",IF('INGRESO DE DATOS'!AM326&lt;&gt;"",'INGRESO DE DATOS'!AM326,""),"")</f>
        <v/>
      </c>
      <c r="CV13" s="2304"/>
      <c r="CW13" s="2304"/>
      <c r="CX13" s="2304"/>
      <c r="CY13" s="2304"/>
      <c r="CZ13" s="2304"/>
      <c r="DA13" s="2304"/>
      <c r="DB13" s="2304"/>
      <c r="DK13" s="2304" t="str">
        <f>IF('INGRESO DE DATOS'!AO326&lt;&gt;"",'INGRESO DE DATOS'!AO326,"")</f>
        <v/>
      </c>
      <c r="DL13" s="2304"/>
      <c r="DM13" s="2304"/>
      <c r="DN13" s="2304"/>
      <c r="DO13" s="2304"/>
      <c r="DP13" s="2304"/>
      <c r="DQ13" s="2304"/>
      <c r="DR13" s="2304"/>
      <c r="DU13" s="2312" t="s">
        <v>310</v>
      </c>
      <c r="DV13" s="2312"/>
      <c r="DW13" s="2312"/>
      <c r="DX13" s="2312"/>
      <c r="DY13" s="2312"/>
      <c r="DZ13" s="2312"/>
      <c r="EA13" s="2312"/>
      <c r="EB13" s="2312"/>
      <c r="EC13" s="2312"/>
      <c r="ED13" s="2311">
        <v>1000</v>
      </c>
      <c r="EE13" s="2311"/>
      <c r="EF13" s="2311"/>
      <c r="EG13" s="2311"/>
      <c r="EH13" s="2311"/>
      <c r="EI13" s="2311"/>
      <c r="EJ13" s="2311"/>
      <c r="EK13" s="2311"/>
      <c r="EL13" s="2311"/>
      <c r="EM13" s="817"/>
      <c r="EN13" s="817"/>
      <c r="EO13" s="817"/>
      <c r="EP13" s="817"/>
      <c r="EQ13" s="817"/>
      <c r="ER13" s="817"/>
      <c r="ES13" s="817"/>
      <c r="ET13" s="817"/>
      <c r="EU13" s="817"/>
      <c r="EV13" s="817"/>
      <c r="EW13" s="817"/>
      <c r="EX13" s="817"/>
      <c r="EY13" s="817"/>
      <c r="EZ13" s="817"/>
    </row>
    <row r="14" spans="2:156" ht="12" customHeight="1" thickTop="1" thickBot="1" x14ac:dyDescent="0.25">
      <c r="B14" s="1478">
        <v>5</v>
      </c>
      <c r="C14" s="1479"/>
      <c r="D14" s="1479"/>
      <c r="E14" s="1480" t="str">
        <f>IF('INGRESO DE DATOS'!Y325&lt;&gt;"",'INGRESO DE DATOS'!Y325,"")</f>
        <v/>
      </c>
      <c r="F14" s="1480"/>
      <c r="G14" s="1480"/>
      <c r="H14" s="1480"/>
      <c r="I14" s="1637" t="str">
        <f>IF('INGRESO DE DATOS'!Z325&lt;&gt;"",'INGRESO DE DATOS'!Z325,"")</f>
        <v/>
      </c>
      <c r="J14" s="1637"/>
      <c r="K14" s="1637"/>
      <c r="L14" s="2308" t="str">
        <f>IF('INGRESO DE DATOS'!AB325&lt;&gt;"",'INGRESO DE DATOS'!AB325,"")</f>
        <v/>
      </c>
      <c r="M14" s="2308"/>
      <c r="N14" s="2347" t="str">
        <f>IF('INGRESO DE DATOS'!AC325&lt;&gt;"",'INGRESO DE DATOS'!AC325,"")</f>
        <v/>
      </c>
      <c r="O14" s="2347"/>
      <c r="P14" s="2349" t="str">
        <f>IF('FORMATO SULFATOS'!AO19&lt;&gt;"",'FORMATO SULFATOS'!AO19,"")</f>
        <v/>
      </c>
      <c r="Q14" s="2348"/>
      <c r="R14" s="1637" t="str">
        <f>IF('INGRESO DE DATOS'!AD325&lt;&gt;"",'INGRESO DE DATOS'!AD325,"")</f>
        <v/>
      </c>
      <c r="S14" s="1637"/>
      <c r="T14" s="1637"/>
      <c r="U14" s="2308" t="str">
        <f>IF('INGRESO DE DATOS'!AE325&lt;&gt;"",'INGRESO DE DATOS'!AE325,"")</f>
        <v/>
      </c>
      <c r="V14" s="2308"/>
      <c r="W14" s="818" t="str">
        <f>IF('INGRESO DE DATOS'!AF325&lt;&gt;"",'INGRESO DE DATOS'!AF325,"")</f>
        <v/>
      </c>
      <c r="X14" s="2307" t="str">
        <f t="shared" si="0"/>
        <v/>
      </c>
      <c r="Y14" s="2307"/>
      <c r="Z14" s="2308" t="str">
        <f>IF('INGRESO DE DATOS'!AG325&lt;&gt;"",'INGRESO DE DATOS'!AG325,"")</f>
        <v/>
      </c>
      <c r="AA14" s="2308"/>
      <c r="AB14" s="819" t="str">
        <f>IF('INGRESO DE DATOS'!AH325&lt;&gt;"",'INGRESO DE DATOS'!AH325,"")</f>
        <v/>
      </c>
      <c r="AC14" s="819" t="str">
        <f>IF('INGRESO DE DATOS'!AI325&lt;&gt;"",'INGRESO DE DATOS'!AI325,"")</f>
        <v/>
      </c>
      <c r="AD14" s="2307" t="str">
        <f>IF(Z14&lt;&gt;"",((AB14*2*'INGRESO DE DATOS'!$AF$345*1000)/Z14),"")</f>
        <v/>
      </c>
      <c r="AE14" s="2307"/>
      <c r="AF14" s="2307"/>
      <c r="AG14" s="2307"/>
      <c r="AH14" s="2307" t="str">
        <f>IF(Z14&lt;&gt;"",((((AC14-(AB14*2)-$Y$37)*VLOOKUP(DK14,$DU$10:$EL$26,10,FALSE))*'INGRESO DE DATOS'!$AF$345*1000)/Z14),"")</f>
        <v/>
      </c>
      <c r="AI14" s="2307"/>
      <c r="AJ14" s="2307"/>
      <c r="AK14" s="2307"/>
      <c r="AL14" s="819" t="str">
        <f>IF(CONDUCTIVIDAD!AB37&lt;&gt;"",CONDUCTIVIDAD!AB37,"")</f>
        <v/>
      </c>
      <c r="AM14" s="2307" t="str">
        <f t="shared" si="1"/>
        <v/>
      </c>
      <c r="AN14" s="2307"/>
      <c r="AO14" s="2307"/>
      <c r="AP14" s="2309"/>
      <c r="AY14" s="2304" t="str">
        <f>IF($AY$35&lt;&gt;"",IF('INGRESO DE DATOS'!AE325&lt;&gt;"",'INGRESO DE DATOS'!AE325,""),"")</f>
        <v/>
      </c>
      <c r="AZ14" s="2304"/>
      <c r="BA14" s="2304"/>
      <c r="BB14" s="2304"/>
      <c r="BC14" s="2304" t="str">
        <f>IF($AY$35&lt;&gt;"",IF('INGRESO DE DATOS'!AF325&lt;&gt;"",'INGRESO DE DATOS'!AF325,""),"")</f>
        <v/>
      </c>
      <c r="BD14" s="2304"/>
      <c r="BE14" s="2304"/>
      <c r="BF14" s="2304"/>
      <c r="BG14" s="2305" t="str">
        <f>IF($BC$35&lt;&gt;"",IF('INGRESO DE DATOS'!AE325&lt;&gt;"",'INGRESO DE DATOS'!AE325,""),"")</f>
        <v/>
      </c>
      <c r="BH14" s="2305"/>
      <c r="BI14" s="2305"/>
      <c r="BJ14" s="2305"/>
      <c r="BK14" s="2304" t="str">
        <f>IF($BC$35&lt;&gt;"",IF('INGRESO DE DATOS'!AF325&lt;&gt;"",'INGRESO DE DATOS'!AF325,""),"")</f>
        <v/>
      </c>
      <c r="BL14" s="2304"/>
      <c r="BM14" s="2304"/>
      <c r="BN14" s="2304"/>
      <c r="BO14" s="2304" t="str">
        <f t="shared" si="2"/>
        <v/>
      </c>
      <c r="BP14" s="2304"/>
      <c r="BQ14" s="2304"/>
      <c r="BR14" s="2304"/>
      <c r="BS14" s="2304"/>
      <c r="BT14" s="2304"/>
      <c r="BU14" s="2304"/>
      <c r="BV14" s="2304"/>
      <c r="BW14" s="2306" t="str">
        <f t="shared" si="3"/>
        <v/>
      </c>
      <c r="BX14" s="2306"/>
      <c r="BY14" s="2306"/>
      <c r="BZ14" s="2306"/>
      <c r="CA14" s="2306"/>
      <c r="CB14" s="2306"/>
      <c r="CC14" s="2306"/>
      <c r="CD14" s="2306"/>
      <c r="CM14" s="2304" t="str">
        <f>IF($AY$35&lt;&gt;"",IF('INGRESO DE DATOS'!AM327&lt;&gt;"",'INGRESO DE DATOS'!AM327,""),"")</f>
        <v/>
      </c>
      <c r="CN14" s="2304"/>
      <c r="CO14" s="2304"/>
      <c r="CP14" s="2304"/>
      <c r="CQ14" s="2304"/>
      <c r="CR14" s="2304"/>
      <c r="CS14" s="2304"/>
      <c r="CT14" s="2304"/>
      <c r="CU14" s="2304" t="str">
        <f>IF($BC$35&lt;&gt;"",IF('INGRESO DE DATOS'!AM327&lt;&gt;"",'INGRESO DE DATOS'!AM327,""),"")</f>
        <v/>
      </c>
      <c r="CV14" s="2304"/>
      <c r="CW14" s="2304"/>
      <c r="CX14" s="2304"/>
      <c r="CY14" s="2304"/>
      <c r="CZ14" s="2304"/>
      <c r="DA14" s="2304"/>
      <c r="DB14" s="2304"/>
      <c r="DK14" s="2304" t="str">
        <f>IF('INGRESO DE DATOS'!AO327&lt;&gt;"",'INGRESO DE DATOS'!AO327,"")</f>
        <v/>
      </c>
      <c r="DL14" s="2304"/>
      <c r="DM14" s="2304"/>
      <c r="DN14" s="2304"/>
      <c r="DO14" s="2304"/>
      <c r="DP14" s="2304"/>
      <c r="DQ14" s="2304"/>
      <c r="DR14" s="2304"/>
      <c r="DU14" s="2314" t="s">
        <v>311</v>
      </c>
      <c r="DV14" s="2314"/>
      <c r="DW14" s="2314"/>
      <c r="DX14" s="2314"/>
      <c r="DY14" s="2314"/>
      <c r="DZ14" s="2314"/>
      <c r="EA14" s="2314"/>
      <c r="EB14" s="2314"/>
      <c r="EC14" s="2314"/>
      <c r="ED14" s="2311">
        <v>500</v>
      </c>
      <c r="EE14" s="2311"/>
      <c r="EF14" s="2311"/>
      <c r="EG14" s="2311"/>
      <c r="EH14" s="2311"/>
      <c r="EI14" s="2311"/>
      <c r="EJ14" s="2311"/>
      <c r="EK14" s="2311"/>
      <c r="EL14" s="2311"/>
      <c r="EM14" s="817"/>
      <c r="EN14" s="817"/>
      <c r="EO14" s="817"/>
      <c r="EP14" s="817"/>
      <c r="EQ14" s="817"/>
      <c r="ER14" s="817"/>
      <c r="ES14" s="817"/>
      <c r="ET14" s="817"/>
      <c r="EU14" s="817"/>
      <c r="EV14" s="817"/>
      <c r="EW14" s="817"/>
      <c r="EX14" s="817"/>
      <c r="EY14" s="817"/>
      <c r="EZ14" s="817"/>
    </row>
    <row r="15" spans="2:156" ht="12" customHeight="1" thickTop="1" thickBot="1" x14ac:dyDescent="0.25">
      <c r="B15" s="1478">
        <v>6</v>
      </c>
      <c r="C15" s="1479"/>
      <c r="D15" s="1479"/>
      <c r="E15" s="1480" t="str">
        <f>IF('INGRESO DE DATOS'!Y326&lt;&gt;"",'INGRESO DE DATOS'!Y326,"")</f>
        <v/>
      </c>
      <c r="F15" s="1480"/>
      <c r="G15" s="1480"/>
      <c r="H15" s="1480"/>
      <c r="I15" s="1637" t="str">
        <f>IF('INGRESO DE DATOS'!Z326&lt;&gt;"",'INGRESO DE DATOS'!Z326,"")</f>
        <v/>
      </c>
      <c r="J15" s="1637"/>
      <c r="K15" s="1637"/>
      <c r="L15" s="2308" t="str">
        <f>IF('INGRESO DE DATOS'!AB326&lt;&gt;"",'INGRESO DE DATOS'!AB326,"")</f>
        <v/>
      </c>
      <c r="M15" s="2308"/>
      <c r="N15" s="2347" t="str">
        <f>IF('INGRESO DE DATOS'!AC326&lt;&gt;"",'INGRESO DE DATOS'!AC326,"")</f>
        <v/>
      </c>
      <c r="O15" s="2347"/>
      <c r="P15" s="2349" t="str">
        <f>IF('FORMATO SULFATOS'!AO20&lt;&gt;"",'FORMATO SULFATOS'!AO20,"")</f>
        <v/>
      </c>
      <c r="Q15" s="2348"/>
      <c r="R15" s="1637" t="str">
        <f>IF('INGRESO DE DATOS'!AD326&lt;&gt;"",'INGRESO DE DATOS'!AD326,"")</f>
        <v/>
      </c>
      <c r="S15" s="1637"/>
      <c r="T15" s="1637"/>
      <c r="U15" s="2308" t="str">
        <f>IF('INGRESO DE DATOS'!AE326&lt;&gt;"",'INGRESO DE DATOS'!AE326,"")</f>
        <v/>
      </c>
      <c r="V15" s="2308"/>
      <c r="W15" s="818" t="str">
        <f>IF('INGRESO DE DATOS'!AF326&lt;&gt;"",'INGRESO DE DATOS'!AF326,"")</f>
        <v/>
      </c>
      <c r="X15" s="2307" t="str">
        <f t="shared" si="0"/>
        <v/>
      </c>
      <c r="Y15" s="2307"/>
      <c r="Z15" s="2308" t="str">
        <f>IF('INGRESO DE DATOS'!AG326&lt;&gt;"",'INGRESO DE DATOS'!AG326,"")</f>
        <v/>
      </c>
      <c r="AA15" s="2308"/>
      <c r="AB15" s="819" t="str">
        <f>IF('INGRESO DE DATOS'!AH326&lt;&gt;"",'INGRESO DE DATOS'!AH326,"")</f>
        <v/>
      </c>
      <c r="AC15" s="819" t="str">
        <f>IF('INGRESO DE DATOS'!AI326&lt;&gt;"",'INGRESO DE DATOS'!AI326,"")</f>
        <v/>
      </c>
      <c r="AD15" s="2307" t="str">
        <f>IF(Z15&lt;&gt;"",((AB15*2*'INGRESO DE DATOS'!$AF$345*1000)/Z15),"")</f>
        <v/>
      </c>
      <c r="AE15" s="2307"/>
      <c r="AF15" s="2307"/>
      <c r="AG15" s="2307"/>
      <c r="AH15" s="2307" t="str">
        <f>IF(Z15&lt;&gt;"",((((AC15-(AB15*2)-$Y$37)*VLOOKUP(DK15,$DU$10:$EL$26,10,FALSE))*'INGRESO DE DATOS'!$AF$345*1000)/Z15),"")</f>
        <v/>
      </c>
      <c r="AI15" s="2307"/>
      <c r="AJ15" s="2307"/>
      <c r="AK15" s="2307"/>
      <c r="AL15" s="819" t="str">
        <f>IF(CONDUCTIVIDAD!AB38&lt;&gt;"",CONDUCTIVIDAD!AB38,"")</f>
        <v/>
      </c>
      <c r="AM15" s="2307" t="str">
        <f t="shared" si="1"/>
        <v/>
      </c>
      <c r="AN15" s="2307"/>
      <c r="AO15" s="2307"/>
      <c r="AP15" s="2309"/>
      <c r="AY15" s="2304" t="str">
        <f>IF($AY$35&lt;&gt;"",IF('INGRESO DE DATOS'!AE326&lt;&gt;"",'INGRESO DE DATOS'!AE326,""),"")</f>
        <v/>
      </c>
      <c r="AZ15" s="2304"/>
      <c r="BA15" s="2304"/>
      <c r="BB15" s="2304"/>
      <c r="BC15" s="2304" t="str">
        <f>IF($AY$35&lt;&gt;"",IF('INGRESO DE DATOS'!AF326&lt;&gt;"",'INGRESO DE DATOS'!AF326,""),"")</f>
        <v/>
      </c>
      <c r="BD15" s="2304"/>
      <c r="BE15" s="2304"/>
      <c r="BF15" s="2304"/>
      <c r="BG15" s="2305" t="str">
        <f>IF($BC$35&lt;&gt;"",IF('INGRESO DE DATOS'!AE326&lt;&gt;"",'INGRESO DE DATOS'!AE326,""),"")</f>
        <v/>
      </c>
      <c r="BH15" s="2305"/>
      <c r="BI15" s="2305"/>
      <c r="BJ15" s="2305"/>
      <c r="BK15" s="2304" t="str">
        <f>IF($BC$35&lt;&gt;"",IF('INGRESO DE DATOS'!AF326&lt;&gt;"",'INGRESO DE DATOS'!AF326,""),"")</f>
        <v/>
      </c>
      <c r="BL15" s="2304"/>
      <c r="BM15" s="2304"/>
      <c r="BN15" s="2304"/>
      <c r="BO15" s="2304" t="str">
        <f t="shared" si="2"/>
        <v/>
      </c>
      <c r="BP15" s="2304"/>
      <c r="BQ15" s="2304"/>
      <c r="BR15" s="2304"/>
      <c r="BS15" s="2304"/>
      <c r="BT15" s="2304"/>
      <c r="BU15" s="2304"/>
      <c r="BV15" s="2304"/>
      <c r="BW15" s="2306" t="str">
        <f t="shared" si="3"/>
        <v/>
      </c>
      <c r="BX15" s="2306"/>
      <c r="BY15" s="2306"/>
      <c r="BZ15" s="2306"/>
      <c r="CA15" s="2306"/>
      <c r="CB15" s="2306"/>
      <c r="CC15" s="2306"/>
      <c r="CD15" s="2306"/>
      <c r="CM15" s="2304" t="str">
        <f>IF($AY$35&lt;&gt;"",IF('INGRESO DE DATOS'!AM328&lt;&gt;"",'INGRESO DE DATOS'!AM328,""),"")</f>
        <v/>
      </c>
      <c r="CN15" s="2304"/>
      <c r="CO15" s="2304"/>
      <c r="CP15" s="2304"/>
      <c r="CQ15" s="2304"/>
      <c r="CR15" s="2304"/>
      <c r="CS15" s="2304"/>
      <c r="CT15" s="2304"/>
      <c r="CU15" s="2304" t="str">
        <f>IF($BC$35&lt;&gt;"",IF('INGRESO DE DATOS'!AM328&lt;&gt;"",'INGRESO DE DATOS'!AM328,""),"")</f>
        <v/>
      </c>
      <c r="CV15" s="2304"/>
      <c r="CW15" s="2304"/>
      <c r="CX15" s="2304"/>
      <c r="CY15" s="2304"/>
      <c r="CZ15" s="2304"/>
      <c r="DA15" s="2304"/>
      <c r="DB15" s="2304"/>
      <c r="DK15" s="2304" t="str">
        <f>IF('INGRESO DE DATOS'!AO328&lt;&gt;"",'INGRESO DE DATOS'!AO328,"")</f>
        <v/>
      </c>
      <c r="DL15" s="2304"/>
      <c r="DM15" s="2304"/>
      <c r="DN15" s="2304"/>
      <c r="DO15" s="2304"/>
      <c r="DP15" s="2304"/>
      <c r="DQ15" s="2304"/>
      <c r="DR15" s="2304"/>
      <c r="DU15" s="2314" t="s">
        <v>312</v>
      </c>
      <c r="DV15" s="2314"/>
      <c r="DW15" s="2314"/>
      <c r="DX15" s="2314"/>
      <c r="DY15" s="2314"/>
      <c r="DZ15" s="2314"/>
      <c r="EA15" s="2314"/>
      <c r="EB15" s="2314"/>
      <c r="EC15" s="2314"/>
      <c r="ED15" s="2311">
        <v>200</v>
      </c>
      <c r="EE15" s="2311"/>
      <c r="EF15" s="2311"/>
      <c r="EG15" s="2311"/>
      <c r="EH15" s="2311"/>
      <c r="EI15" s="2311"/>
      <c r="EJ15" s="2311"/>
      <c r="EK15" s="2311"/>
      <c r="EL15" s="2311"/>
      <c r="EM15" s="817"/>
      <c r="EN15" s="817"/>
      <c r="EO15" s="817"/>
      <c r="EP15" s="817"/>
      <c r="EQ15" s="817"/>
      <c r="ER15" s="817"/>
      <c r="ES15" s="817"/>
      <c r="ET15" s="817"/>
      <c r="EU15" s="817"/>
      <c r="EV15" s="817"/>
      <c r="EW15" s="817"/>
      <c r="EX15" s="817"/>
      <c r="EY15" s="817"/>
      <c r="EZ15" s="817"/>
    </row>
    <row r="16" spans="2:156" ht="12" customHeight="1" thickTop="1" thickBot="1" x14ac:dyDescent="0.25">
      <c r="B16" s="1478">
        <v>7</v>
      </c>
      <c r="C16" s="1479"/>
      <c r="D16" s="1479"/>
      <c r="E16" s="1480" t="str">
        <f>IF('INGRESO DE DATOS'!Y327&lt;&gt;"",'INGRESO DE DATOS'!Y327,"")</f>
        <v/>
      </c>
      <c r="F16" s="1480"/>
      <c r="G16" s="1480"/>
      <c r="H16" s="1480"/>
      <c r="I16" s="1637" t="str">
        <f>IF('INGRESO DE DATOS'!Z327&lt;&gt;"",'INGRESO DE DATOS'!Z327,"")</f>
        <v/>
      </c>
      <c r="J16" s="1637"/>
      <c r="K16" s="1637"/>
      <c r="L16" s="2308" t="str">
        <f>IF('INGRESO DE DATOS'!AB327&lt;&gt;"",'INGRESO DE DATOS'!AB327,"")</f>
        <v/>
      </c>
      <c r="M16" s="2308"/>
      <c r="N16" s="2347" t="str">
        <f>IF('INGRESO DE DATOS'!AC327&lt;&gt;"",'INGRESO DE DATOS'!AC327,"")</f>
        <v/>
      </c>
      <c r="O16" s="2347"/>
      <c r="P16" s="2349" t="str">
        <f>IF('FORMATO SULFATOS'!AO21&lt;&gt;"",'FORMATO SULFATOS'!AO21,"")</f>
        <v/>
      </c>
      <c r="Q16" s="2348"/>
      <c r="R16" s="1637" t="str">
        <f>IF('INGRESO DE DATOS'!AD327&lt;&gt;"",'INGRESO DE DATOS'!AD327,"")</f>
        <v/>
      </c>
      <c r="S16" s="1637"/>
      <c r="T16" s="1637"/>
      <c r="U16" s="2308" t="str">
        <f>IF('INGRESO DE DATOS'!AE327&lt;&gt;"",'INGRESO DE DATOS'!AE327,"")</f>
        <v/>
      </c>
      <c r="V16" s="2308"/>
      <c r="W16" s="818" t="str">
        <f>IF('INGRESO DE DATOS'!AF327&lt;&gt;"",'INGRESO DE DATOS'!AF327,"")</f>
        <v/>
      </c>
      <c r="X16" s="2307" t="str">
        <f t="shared" si="0"/>
        <v/>
      </c>
      <c r="Y16" s="2307"/>
      <c r="Z16" s="2308" t="str">
        <f>IF('INGRESO DE DATOS'!AG327&lt;&gt;"",'INGRESO DE DATOS'!AG327,"")</f>
        <v/>
      </c>
      <c r="AA16" s="2308"/>
      <c r="AB16" s="819" t="str">
        <f>IF('INGRESO DE DATOS'!AH327&lt;&gt;"",'INGRESO DE DATOS'!AH327,"")</f>
        <v/>
      </c>
      <c r="AC16" s="819" t="str">
        <f>IF('INGRESO DE DATOS'!AI327&lt;&gt;"",'INGRESO DE DATOS'!AI327,"")</f>
        <v/>
      </c>
      <c r="AD16" s="2307" t="str">
        <f>IF(Z16&lt;&gt;"",((AB16*2*'INGRESO DE DATOS'!$AF$345*1000)/Z16),"")</f>
        <v/>
      </c>
      <c r="AE16" s="2307"/>
      <c r="AF16" s="2307"/>
      <c r="AG16" s="2307"/>
      <c r="AH16" s="2307" t="str">
        <f>IF(Z16&lt;&gt;"",((((AC16-(AB16*2)-$Y$37)*VLOOKUP(DK16,$DU$10:$EL$26,10,FALSE))*'INGRESO DE DATOS'!$AF$345*1000)/Z16),"")</f>
        <v/>
      </c>
      <c r="AI16" s="2307"/>
      <c r="AJ16" s="2307"/>
      <c r="AK16" s="2307"/>
      <c r="AL16" s="819" t="str">
        <f>IF(CONDUCTIVIDAD!AB39&lt;&gt;"",CONDUCTIVIDAD!AB39,"")</f>
        <v/>
      </c>
      <c r="AM16" s="2307" t="str">
        <f t="shared" si="1"/>
        <v/>
      </c>
      <c r="AN16" s="2307"/>
      <c r="AO16" s="2307"/>
      <c r="AP16" s="2309"/>
      <c r="AY16" s="2304" t="str">
        <f>IF($AY$35&lt;&gt;"",IF('INGRESO DE DATOS'!AE327&lt;&gt;"",'INGRESO DE DATOS'!AE327,""),"")</f>
        <v/>
      </c>
      <c r="AZ16" s="2304"/>
      <c r="BA16" s="2304"/>
      <c r="BB16" s="2304"/>
      <c r="BC16" s="2304" t="str">
        <f>IF($AY$35&lt;&gt;"",IF('INGRESO DE DATOS'!AF327&lt;&gt;"",'INGRESO DE DATOS'!AF327,""),"")</f>
        <v/>
      </c>
      <c r="BD16" s="2304"/>
      <c r="BE16" s="2304"/>
      <c r="BF16" s="2304"/>
      <c r="BG16" s="2305" t="str">
        <f>IF($BC$35&lt;&gt;"",IF('INGRESO DE DATOS'!AE327&lt;&gt;"",'INGRESO DE DATOS'!AE327,""),"")</f>
        <v/>
      </c>
      <c r="BH16" s="2305"/>
      <c r="BI16" s="2305"/>
      <c r="BJ16" s="2305"/>
      <c r="BK16" s="2304" t="str">
        <f>IF($BC$35&lt;&gt;"",IF('INGRESO DE DATOS'!AF327&lt;&gt;"",'INGRESO DE DATOS'!AF327,""),"")</f>
        <v/>
      </c>
      <c r="BL16" s="2304"/>
      <c r="BM16" s="2304"/>
      <c r="BN16" s="2304"/>
      <c r="BO16" s="2304" t="str">
        <f t="shared" si="2"/>
        <v/>
      </c>
      <c r="BP16" s="2304"/>
      <c r="BQ16" s="2304"/>
      <c r="BR16" s="2304"/>
      <c r="BS16" s="2304"/>
      <c r="BT16" s="2304"/>
      <c r="BU16" s="2304"/>
      <c r="BV16" s="2304"/>
      <c r="BW16" s="2306" t="str">
        <f t="shared" si="3"/>
        <v/>
      </c>
      <c r="BX16" s="2306"/>
      <c r="BY16" s="2306"/>
      <c r="BZ16" s="2306"/>
      <c r="CA16" s="2306"/>
      <c r="CB16" s="2306"/>
      <c r="CC16" s="2306"/>
      <c r="CD16" s="2306"/>
      <c r="CM16" s="2304" t="str">
        <f>IF($AY$35&lt;&gt;"",IF('INGRESO DE DATOS'!AM329&lt;&gt;"",'INGRESO DE DATOS'!AM329,""),"")</f>
        <v/>
      </c>
      <c r="CN16" s="2304"/>
      <c r="CO16" s="2304"/>
      <c r="CP16" s="2304"/>
      <c r="CQ16" s="2304"/>
      <c r="CR16" s="2304"/>
      <c r="CS16" s="2304"/>
      <c r="CT16" s="2304"/>
      <c r="CU16" s="2304" t="str">
        <f>IF($BC$35&lt;&gt;"",IF('INGRESO DE DATOS'!AM329&lt;&gt;"",'INGRESO DE DATOS'!AM329,""),"")</f>
        <v/>
      </c>
      <c r="CV16" s="2304"/>
      <c r="CW16" s="2304"/>
      <c r="CX16" s="2304"/>
      <c r="CY16" s="2304"/>
      <c r="CZ16" s="2304"/>
      <c r="DA16" s="2304"/>
      <c r="DB16" s="2304"/>
      <c r="DK16" s="2304" t="str">
        <f>IF('INGRESO DE DATOS'!AO329&lt;&gt;"",'INGRESO DE DATOS'!AO329,"")</f>
        <v/>
      </c>
      <c r="DL16" s="2304"/>
      <c r="DM16" s="2304"/>
      <c r="DN16" s="2304"/>
      <c r="DO16" s="2304"/>
      <c r="DP16" s="2304"/>
      <c r="DQ16" s="2304"/>
      <c r="DR16" s="2304"/>
      <c r="DU16" s="2314" t="s">
        <v>313</v>
      </c>
      <c r="DV16" s="2314"/>
      <c r="DW16" s="2314"/>
      <c r="DX16" s="2314"/>
      <c r="DY16" s="2314"/>
      <c r="DZ16" s="2314"/>
      <c r="EA16" s="2314"/>
      <c r="EB16" s="2314"/>
      <c r="EC16" s="2314"/>
      <c r="ED16" s="2311">
        <v>100</v>
      </c>
      <c r="EE16" s="2311"/>
      <c r="EF16" s="2311"/>
      <c r="EG16" s="2311"/>
      <c r="EH16" s="2311"/>
      <c r="EI16" s="2311"/>
      <c r="EJ16" s="2311"/>
      <c r="EK16" s="2311"/>
      <c r="EL16" s="2311"/>
      <c r="EM16" s="817"/>
      <c r="EN16" s="817"/>
      <c r="EO16" s="817"/>
      <c r="EP16" s="817"/>
      <c r="EQ16" s="817"/>
      <c r="ER16" s="817"/>
      <c r="ES16" s="817"/>
      <c r="ET16" s="817"/>
      <c r="EU16" s="817"/>
      <c r="EV16" s="817"/>
      <c r="EW16" s="817"/>
      <c r="EX16" s="817"/>
      <c r="EY16" s="817"/>
      <c r="EZ16" s="817"/>
    </row>
    <row r="17" spans="2:156" ht="12" customHeight="1" thickTop="1" thickBot="1" x14ac:dyDescent="0.25">
      <c r="B17" s="1478">
        <v>8</v>
      </c>
      <c r="C17" s="1479"/>
      <c r="D17" s="1479"/>
      <c r="E17" s="1480" t="str">
        <f>IF('INGRESO DE DATOS'!Y328&lt;&gt;"",'INGRESO DE DATOS'!Y328,"")</f>
        <v/>
      </c>
      <c r="F17" s="1480"/>
      <c r="G17" s="1480"/>
      <c r="H17" s="1480"/>
      <c r="I17" s="1637" t="str">
        <f>IF('INGRESO DE DATOS'!Z328&lt;&gt;"",'INGRESO DE DATOS'!Z328,"")</f>
        <v/>
      </c>
      <c r="J17" s="1637"/>
      <c r="K17" s="1637"/>
      <c r="L17" s="2308" t="str">
        <f>IF('INGRESO DE DATOS'!AB328&lt;&gt;"",'INGRESO DE DATOS'!AB328,"")</f>
        <v/>
      </c>
      <c r="M17" s="2308"/>
      <c r="N17" s="2347" t="str">
        <f>IF('INGRESO DE DATOS'!AC328&lt;&gt;"",'INGRESO DE DATOS'!AC328,"")</f>
        <v/>
      </c>
      <c r="O17" s="2347"/>
      <c r="P17" s="2349" t="str">
        <f>IF('FORMATO SULFATOS'!AO22&lt;&gt;"",'FORMATO SULFATOS'!AO22,"")</f>
        <v/>
      </c>
      <c r="Q17" s="2348"/>
      <c r="R17" s="1637" t="str">
        <f>IF('INGRESO DE DATOS'!AD328&lt;&gt;"",'INGRESO DE DATOS'!AD328,"")</f>
        <v/>
      </c>
      <c r="S17" s="1637"/>
      <c r="T17" s="1637"/>
      <c r="U17" s="2308" t="str">
        <f>IF('INGRESO DE DATOS'!AE328&lt;&gt;"",'INGRESO DE DATOS'!AE328,"")</f>
        <v/>
      </c>
      <c r="V17" s="2308"/>
      <c r="W17" s="818" t="str">
        <f>IF('INGRESO DE DATOS'!AF328&lt;&gt;"",'INGRESO DE DATOS'!AF328,"")</f>
        <v/>
      </c>
      <c r="X17" s="2307" t="str">
        <f t="shared" si="0"/>
        <v/>
      </c>
      <c r="Y17" s="2307"/>
      <c r="Z17" s="2308" t="str">
        <f>IF('INGRESO DE DATOS'!AG328&lt;&gt;"",'INGRESO DE DATOS'!AG328,"")</f>
        <v/>
      </c>
      <c r="AA17" s="2308"/>
      <c r="AB17" s="819" t="str">
        <f>IF('INGRESO DE DATOS'!AH328&lt;&gt;"",'INGRESO DE DATOS'!AH328,"")</f>
        <v/>
      </c>
      <c r="AC17" s="819" t="str">
        <f>IF('INGRESO DE DATOS'!AI328&lt;&gt;"",'INGRESO DE DATOS'!AI328,"")</f>
        <v/>
      </c>
      <c r="AD17" s="2307" t="str">
        <f>IF(Z17&lt;&gt;"",((AB17*2*'INGRESO DE DATOS'!$AF$345*1000)/Z17),"")</f>
        <v/>
      </c>
      <c r="AE17" s="2307"/>
      <c r="AF17" s="2307"/>
      <c r="AG17" s="2307"/>
      <c r="AH17" s="2307" t="str">
        <f>IF(Z17&lt;&gt;"",((((AC17-(AB17*2)-$Y$37)*VLOOKUP(DK17,$DU$10:$EL$26,10,FALSE))*'INGRESO DE DATOS'!$AF$345*1000)/Z17),"")</f>
        <v/>
      </c>
      <c r="AI17" s="2307"/>
      <c r="AJ17" s="2307"/>
      <c r="AK17" s="2307"/>
      <c r="AL17" s="819" t="str">
        <f>IF(CONDUCTIVIDAD!AB40&lt;&gt;"",CONDUCTIVIDAD!AB40,"")</f>
        <v/>
      </c>
      <c r="AM17" s="2307" t="str">
        <f t="shared" si="1"/>
        <v/>
      </c>
      <c r="AN17" s="2307"/>
      <c r="AO17" s="2307"/>
      <c r="AP17" s="2309"/>
      <c r="AY17" s="2304" t="str">
        <f>IF($AY$35&lt;&gt;"",IF('INGRESO DE DATOS'!AE328&lt;&gt;"",'INGRESO DE DATOS'!AE328,""),"")</f>
        <v/>
      </c>
      <c r="AZ17" s="2304"/>
      <c r="BA17" s="2304"/>
      <c r="BB17" s="2304"/>
      <c r="BC17" s="2304" t="str">
        <f>IF($AY$35&lt;&gt;"",IF('INGRESO DE DATOS'!AF328&lt;&gt;"",'INGRESO DE DATOS'!AF328,""),"")</f>
        <v/>
      </c>
      <c r="BD17" s="2304"/>
      <c r="BE17" s="2304"/>
      <c r="BF17" s="2304"/>
      <c r="BG17" s="2305" t="str">
        <f>IF($BC$35&lt;&gt;"",IF('INGRESO DE DATOS'!AE328&lt;&gt;"",'INGRESO DE DATOS'!AE328,""),"")</f>
        <v/>
      </c>
      <c r="BH17" s="2305"/>
      <c r="BI17" s="2305"/>
      <c r="BJ17" s="2305"/>
      <c r="BK17" s="2304" t="str">
        <f>IF($BC$35&lt;&gt;"",IF('INGRESO DE DATOS'!AF328&lt;&gt;"",'INGRESO DE DATOS'!AF328,""),"")</f>
        <v/>
      </c>
      <c r="BL17" s="2304"/>
      <c r="BM17" s="2304"/>
      <c r="BN17" s="2304"/>
      <c r="BO17" s="2304" t="str">
        <f t="shared" si="2"/>
        <v/>
      </c>
      <c r="BP17" s="2304"/>
      <c r="BQ17" s="2304"/>
      <c r="BR17" s="2304"/>
      <c r="BS17" s="2304"/>
      <c r="BT17" s="2304"/>
      <c r="BU17" s="2304"/>
      <c r="BV17" s="2304"/>
      <c r="BW17" s="2306" t="str">
        <f t="shared" si="3"/>
        <v/>
      </c>
      <c r="BX17" s="2306"/>
      <c r="BY17" s="2306"/>
      <c r="BZ17" s="2306"/>
      <c r="CA17" s="2306"/>
      <c r="CB17" s="2306"/>
      <c r="CC17" s="2306"/>
      <c r="CD17" s="2306"/>
      <c r="CM17" s="2304" t="str">
        <f>IF($AY$35&lt;&gt;"",IF('INGRESO DE DATOS'!AM330&lt;&gt;"",'INGRESO DE DATOS'!AM330,""),"")</f>
        <v/>
      </c>
      <c r="CN17" s="2304"/>
      <c r="CO17" s="2304"/>
      <c r="CP17" s="2304"/>
      <c r="CQ17" s="2304"/>
      <c r="CR17" s="2304"/>
      <c r="CS17" s="2304"/>
      <c r="CT17" s="2304"/>
      <c r="CU17" s="2304" t="str">
        <f>IF($BC$35&lt;&gt;"",IF('INGRESO DE DATOS'!AM330&lt;&gt;"",'INGRESO DE DATOS'!AM330,""),"")</f>
        <v/>
      </c>
      <c r="CV17" s="2304"/>
      <c r="CW17" s="2304"/>
      <c r="CX17" s="2304"/>
      <c r="CY17" s="2304"/>
      <c r="CZ17" s="2304"/>
      <c r="DA17" s="2304"/>
      <c r="DB17" s="2304"/>
      <c r="DK17" s="2304" t="str">
        <f>IF('INGRESO DE DATOS'!AO330&lt;&gt;"",'INGRESO DE DATOS'!AO330,"")</f>
        <v/>
      </c>
      <c r="DL17" s="2304"/>
      <c r="DM17" s="2304"/>
      <c r="DN17" s="2304"/>
      <c r="DO17" s="2304"/>
      <c r="DP17" s="2304"/>
      <c r="DQ17" s="2304"/>
      <c r="DR17" s="2304"/>
      <c r="DU17" s="2312" t="s">
        <v>314</v>
      </c>
      <c r="DV17" s="2312"/>
      <c r="DW17" s="2312"/>
      <c r="DX17" s="2312"/>
      <c r="DY17" s="2312"/>
      <c r="DZ17" s="2312"/>
      <c r="EA17" s="2312"/>
      <c r="EB17" s="2312"/>
      <c r="EC17" s="2312"/>
      <c r="ED17" s="2311">
        <v>10</v>
      </c>
      <c r="EE17" s="2311"/>
      <c r="EF17" s="2311"/>
      <c r="EG17" s="2311"/>
      <c r="EH17" s="2311"/>
      <c r="EI17" s="2311"/>
      <c r="EJ17" s="2311"/>
      <c r="EK17" s="2311"/>
      <c r="EL17" s="2311"/>
      <c r="EM17" s="817"/>
      <c r="EN17" s="817"/>
      <c r="EO17" s="817"/>
      <c r="EP17" s="817"/>
      <c r="EQ17" s="817"/>
      <c r="ER17" s="817"/>
      <c r="ES17" s="817"/>
      <c r="ET17" s="817"/>
      <c r="EU17" s="817"/>
      <c r="EV17" s="817"/>
      <c r="EW17" s="817"/>
      <c r="EX17" s="817"/>
      <c r="EY17" s="817"/>
      <c r="EZ17" s="817"/>
    </row>
    <row r="18" spans="2:156" ht="12" customHeight="1" thickTop="1" thickBot="1" x14ac:dyDescent="0.25">
      <c r="B18" s="1478">
        <v>9</v>
      </c>
      <c r="C18" s="1479"/>
      <c r="D18" s="1479"/>
      <c r="E18" s="1480" t="str">
        <f>IF('INGRESO DE DATOS'!Y329&lt;&gt;"",'INGRESO DE DATOS'!Y329,"")</f>
        <v/>
      </c>
      <c r="F18" s="1480"/>
      <c r="G18" s="1480"/>
      <c r="H18" s="1480"/>
      <c r="I18" s="1637" t="str">
        <f>IF('INGRESO DE DATOS'!Z329&lt;&gt;"",'INGRESO DE DATOS'!Z329,"")</f>
        <v/>
      </c>
      <c r="J18" s="1637"/>
      <c r="K18" s="1637"/>
      <c r="L18" s="2308" t="str">
        <f>IF('INGRESO DE DATOS'!AB329&lt;&gt;"",'INGRESO DE DATOS'!AB329,"")</f>
        <v/>
      </c>
      <c r="M18" s="2308"/>
      <c r="N18" s="2347" t="str">
        <f>IF('INGRESO DE DATOS'!AC329&lt;&gt;"",'INGRESO DE DATOS'!AC329,"")</f>
        <v/>
      </c>
      <c r="O18" s="2347"/>
      <c r="P18" s="2349" t="str">
        <f>IF('FORMATO SULFATOS'!AO23&lt;&gt;"",'FORMATO SULFATOS'!AO23,"")</f>
        <v/>
      </c>
      <c r="Q18" s="2348"/>
      <c r="R18" s="1637" t="str">
        <f>IF('INGRESO DE DATOS'!AD329&lt;&gt;"",'INGRESO DE DATOS'!AD329,"")</f>
        <v/>
      </c>
      <c r="S18" s="1637"/>
      <c r="T18" s="1637"/>
      <c r="U18" s="2308" t="str">
        <f>IF('INGRESO DE DATOS'!AE329&lt;&gt;"",'INGRESO DE DATOS'!AE329,"")</f>
        <v/>
      </c>
      <c r="V18" s="2308"/>
      <c r="W18" s="818" t="str">
        <f>IF('INGRESO DE DATOS'!AF329&lt;&gt;"",'INGRESO DE DATOS'!AF329,"")</f>
        <v/>
      </c>
      <c r="X18" s="2307" t="str">
        <f t="shared" si="0"/>
        <v/>
      </c>
      <c r="Y18" s="2307"/>
      <c r="Z18" s="2308" t="str">
        <f>IF('INGRESO DE DATOS'!AG329&lt;&gt;"",'INGRESO DE DATOS'!AG329,"")</f>
        <v/>
      </c>
      <c r="AA18" s="2308"/>
      <c r="AB18" s="819" t="str">
        <f>IF('INGRESO DE DATOS'!AH329&lt;&gt;"",'INGRESO DE DATOS'!AH329,"")</f>
        <v/>
      </c>
      <c r="AC18" s="819" t="str">
        <f>IF('INGRESO DE DATOS'!AI329&lt;&gt;"",'INGRESO DE DATOS'!AI329,"")</f>
        <v/>
      </c>
      <c r="AD18" s="2307" t="str">
        <f>IF(Z18&lt;&gt;"",((AB18*2*'INGRESO DE DATOS'!$AF$345*1000)/Z18),"")</f>
        <v/>
      </c>
      <c r="AE18" s="2307"/>
      <c r="AF18" s="2307"/>
      <c r="AG18" s="2307"/>
      <c r="AH18" s="2307" t="str">
        <f>IF(Z18&lt;&gt;"",((((AC18-(AB18*2)-$Y$37)*VLOOKUP(DK18,$DU$10:$EL$26,10,FALSE))*'INGRESO DE DATOS'!$AF$345*1000)/Z18),"")</f>
        <v/>
      </c>
      <c r="AI18" s="2307"/>
      <c r="AJ18" s="2307"/>
      <c r="AK18" s="2307"/>
      <c r="AL18" s="819" t="str">
        <f>IF(CONDUCTIVIDAD!AB41&lt;&gt;"",CONDUCTIVIDAD!AB41,"")</f>
        <v/>
      </c>
      <c r="AM18" s="2307" t="str">
        <f t="shared" si="1"/>
        <v/>
      </c>
      <c r="AN18" s="2307"/>
      <c r="AO18" s="2307"/>
      <c r="AP18" s="2309"/>
      <c r="AY18" s="2304" t="str">
        <f>IF($AY$35&lt;&gt;"",IF('INGRESO DE DATOS'!AE329&lt;&gt;"",'INGRESO DE DATOS'!AE329,""),"")</f>
        <v/>
      </c>
      <c r="AZ18" s="2304"/>
      <c r="BA18" s="2304"/>
      <c r="BB18" s="2304"/>
      <c r="BC18" s="2304" t="str">
        <f>IF($AY$35&lt;&gt;"",IF('INGRESO DE DATOS'!AF329&lt;&gt;"",'INGRESO DE DATOS'!AF329,""),"")</f>
        <v/>
      </c>
      <c r="BD18" s="2304"/>
      <c r="BE18" s="2304"/>
      <c r="BF18" s="2304"/>
      <c r="BG18" s="2305" t="str">
        <f>IF($BC$35&lt;&gt;"",IF('INGRESO DE DATOS'!AE329&lt;&gt;"",'INGRESO DE DATOS'!AE329,""),"")</f>
        <v/>
      </c>
      <c r="BH18" s="2305"/>
      <c r="BI18" s="2305"/>
      <c r="BJ18" s="2305"/>
      <c r="BK18" s="2304" t="str">
        <f>IF($BC$35&lt;&gt;"",IF('INGRESO DE DATOS'!AF329&lt;&gt;"",'INGRESO DE DATOS'!AF329,""),"")</f>
        <v/>
      </c>
      <c r="BL18" s="2304"/>
      <c r="BM18" s="2304"/>
      <c r="BN18" s="2304"/>
      <c r="BO18" s="2304" t="str">
        <f t="shared" si="2"/>
        <v/>
      </c>
      <c r="BP18" s="2304"/>
      <c r="BQ18" s="2304"/>
      <c r="BR18" s="2304"/>
      <c r="BS18" s="2304"/>
      <c r="BT18" s="2304"/>
      <c r="BU18" s="2304"/>
      <c r="BV18" s="2304"/>
      <c r="BW18" s="2306" t="str">
        <f t="shared" si="3"/>
        <v/>
      </c>
      <c r="BX18" s="2306"/>
      <c r="BY18" s="2306"/>
      <c r="BZ18" s="2306"/>
      <c r="CA18" s="2306"/>
      <c r="CB18" s="2306"/>
      <c r="CC18" s="2306"/>
      <c r="CD18" s="2306"/>
      <c r="CM18" s="2304" t="str">
        <f>IF($AY$35&lt;&gt;"",IF('INGRESO DE DATOS'!AM331&lt;&gt;"",'INGRESO DE DATOS'!AM331,""),"")</f>
        <v/>
      </c>
      <c r="CN18" s="2304"/>
      <c r="CO18" s="2304"/>
      <c r="CP18" s="2304"/>
      <c r="CQ18" s="2304"/>
      <c r="CR18" s="2304"/>
      <c r="CS18" s="2304"/>
      <c r="CT18" s="2304"/>
      <c r="CU18" s="2304" t="str">
        <f>IF($BC$35&lt;&gt;"",IF('INGRESO DE DATOS'!AM331&lt;&gt;"",'INGRESO DE DATOS'!AM331,""),"")</f>
        <v/>
      </c>
      <c r="CV18" s="2304"/>
      <c r="CW18" s="2304"/>
      <c r="CX18" s="2304"/>
      <c r="CY18" s="2304"/>
      <c r="CZ18" s="2304"/>
      <c r="DA18" s="2304"/>
      <c r="DB18" s="2304"/>
      <c r="DK18" s="2304" t="str">
        <f>IF('INGRESO DE DATOS'!AO331&lt;&gt;"",'INGRESO DE DATOS'!AO331,"")</f>
        <v/>
      </c>
      <c r="DL18" s="2304"/>
      <c r="DM18" s="2304"/>
      <c r="DN18" s="2304"/>
      <c r="DO18" s="2304"/>
      <c r="DP18" s="2304"/>
      <c r="DQ18" s="2304"/>
      <c r="DR18" s="2304"/>
      <c r="DU18" s="2310" t="s">
        <v>315</v>
      </c>
      <c r="DV18" s="2310"/>
      <c r="DW18" s="2310"/>
      <c r="DX18" s="2310"/>
      <c r="DY18" s="2310"/>
      <c r="DZ18" s="2310"/>
      <c r="EA18" s="2310"/>
      <c r="EB18" s="2310"/>
      <c r="EC18" s="2310"/>
      <c r="ED18" s="2311">
        <v>2</v>
      </c>
      <c r="EE18" s="2311"/>
      <c r="EF18" s="2311"/>
      <c r="EG18" s="2311"/>
      <c r="EH18" s="2311"/>
      <c r="EI18" s="2311"/>
      <c r="EJ18" s="2311"/>
      <c r="EK18" s="2311"/>
      <c r="EL18" s="2311"/>
      <c r="EM18" s="817"/>
      <c r="EN18" s="817"/>
      <c r="EO18" s="817"/>
      <c r="EP18" s="817"/>
      <c r="EQ18" s="817"/>
      <c r="ER18" s="817"/>
      <c r="ES18" s="817"/>
      <c r="ET18" s="817"/>
      <c r="EU18" s="817"/>
      <c r="EV18" s="817"/>
      <c r="EW18" s="817"/>
      <c r="EX18" s="817"/>
      <c r="EY18" s="817"/>
      <c r="EZ18" s="817"/>
    </row>
    <row r="19" spans="2:156" ht="12" customHeight="1" thickTop="1" thickBot="1" x14ac:dyDescent="0.25">
      <c r="B19" s="1478">
        <v>10</v>
      </c>
      <c r="C19" s="1479"/>
      <c r="D19" s="1479"/>
      <c r="E19" s="1480" t="str">
        <f>IF('INGRESO DE DATOS'!Y330&lt;&gt;"",'INGRESO DE DATOS'!Y330,"")</f>
        <v/>
      </c>
      <c r="F19" s="1480"/>
      <c r="G19" s="1480"/>
      <c r="H19" s="1480"/>
      <c r="I19" s="1637" t="str">
        <f>IF('INGRESO DE DATOS'!Z330&lt;&gt;"",'INGRESO DE DATOS'!Z330,"")</f>
        <v/>
      </c>
      <c r="J19" s="1637"/>
      <c r="K19" s="1637"/>
      <c r="L19" s="2308" t="str">
        <f>IF('INGRESO DE DATOS'!AB330&lt;&gt;"",'INGRESO DE DATOS'!AB330,"")</f>
        <v/>
      </c>
      <c r="M19" s="2308"/>
      <c r="N19" s="2347" t="str">
        <f>IF('INGRESO DE DATOS'!AC330&lt;&gt;"",'INGRESO DE DATOS'!AC330,"")</f>
        <v/>
      </c>
      <c r="O19" s="2347"/>
      <c r="P19" s="2349" t="str">
        <f>IF('FORMATO SULFATOS'!AO25&lt;&gt;"",'FORMATO SULFATOS'!AO25,"")</f>
        <v/>
      </c>
      <c r="Q19" s="2348"/>
      <c r="R19" s="1637" t="str">
        <f>IF('INGRESO DE DATOS'!AD330&lt;&gt;"",'INGRESO DE DATOS'!AD330,"")</f>
        <v/>
      </c>
      <c r="S19" s="1637"/>
      <c r="T19" s="1637"/>
      <c r="U19" s="2308" t="str">
        <f>IF('INGRESO DE DATOS'!AE330&lt;&gt;"",'INGRESO DE DATOS'!AE330,"")</f>
        <v/>
      </c>
      <c r="V19" s="2308"/>
      <c r="W19" s="818" t="str">
        <f>IF('INGRESO DE DATOS'!AF330&lt;&gt;"",'INGRESO DE DATOS'!AF330,"")</f>
        <v/>
      </c>
      <c r="X19" s="2307" t="str">
        <f t="shared" si="0"/>
        <v/>
      </c>
      <c r="Y19" s="2307"/>
      <c r="Z19" s="2308" t="str">
        <f>IF('INGRESO DE DATOS'!AG330&lt;&gt;"",'INGRESO DE DATOS'!AG330,"")</f>
        <v/>
      </c>
      <c r="AA19" s="2308"/>
      <c r="AB19" s="819" t="str">
        <f>IF('INGRESO DE DATOS'!AH330&lt;&gt;"",'INGRESO DE DATOS'!AH330,"")</f>
        <v/>
      </c>
      <c r="AC19" s="819" t="str">
        <f>IF('INGRESO DE DATOS'!AI330&lt;&gt;"",'INGRESO DE DATOS'!AI330,"")</f>
        <v/>
      </c>
      <c r="AD19" s="2307" t="str">
        <f>IF(Z19&lt;&gt;"",((AB19*2*'INGRESO DE DATOS'!$AF$345*1000)/Z19),"")</f>
        <v/>
      </c>
      <c r="AE19" s="2307"/>
      <c r="AF19" s="2307"/>
      <c r="AG19" s="2307"/>
      <c r="AH19" s="2307" t="str">
        <f>IF(Z19&lt;&gt;"",((((AC19-(AB19*2)-$Y$37)*VLOOKUP(DK19,$DU$10:$EL$26,10,FALSE))*'INGRESO DE DATOS'!$AF$345*1000)/Z19),"")</f>
        <v/>
      </c>
      <c r="AI19" s="2307"/>
      <c r="AJ19" s="2307"/>
      <c r="AK19" s="2307"/>
      <c r="AL19" s="819" t="str">
        <f>IF(CONDUCTIVIDAD!AB42&lt;&gt;"",CONDUCTIVIDAD!AB42,"")</f>
        <v/>
      </c>
      <c r="AM19" s="2307" t="str">
        <f t="shared" si="1"/>
        <v/>
      </c>
      <c r="AN19" s="2307"/>
      <c r="AO19" s="2307"/>
      <c r="AP19" s="2309"/>
      <c r="AY19" s="2304" t="str">
        <f>IF($AY$35&lt;&gt;"",IF('INGRESO DE DATOS'!AE330&lt;&gt;"",'INGRESO DE DATOS'!AE330,""),"")</f>
        <v/>
      </c>
      <c r="AZ19" s="2304"/>
      <c r="BA19" s="2304"/>
      <c r="BB19" s="2304"/>
      <c r="BC19" s="2304" t="str">
        <f>IF($AY$35&lt;&gt;"",IF('INGRESO DE DATOS'!AF330&lt;&gt;"",'INGRESO DE DATOS'!AF330,""),"")</f>
        <v/>
      </c>
      <c r="BD19" s="2304"/>
      <c r="BE19" s="2304"/>
      <c r="BF19" s="2304"/>
      <c r="BG19" s="2305" t="str">
        <f>IF($BC$35&lt;&gt;"",IF('INGRESO DE DATOS'!AE330&lt;&gt;"",'INGRESO DE DATOS'!AE330,""),"")</f>
        <v/>
      </c>
      <c r="BH19" s="2305"/>
      <c r="BI19" s="2305"/>
      <c r="BJ19" s="2305"/>
      <c r="BK19" s="2304" t="str">
        <f>IF($BC$35&lt;&gt;"",IF('INGRESO DE DATOS'!AF330&lt;&gt;"",'INGRESO DE DATOS'!AF330,""),"")</f>
        <v/>
      </c>
      <c r="BL19" s="2304"/>
      <c r="BM19" s="2304"/>
      <c r="BN19" s="2304"/>
      <c r="BO19" s="2304" t="str">
        <f t="shared" si="2"/>
        <v/>
      </c>
      <c r="BP19" s="2304"/>
      <c r="BQ19" s="2304"/>
      <c r="BR19" s="2304"/>
      <c r="BS19" s="2304"/>
      <c r="BT19" s="2304"/>
      <c r="BU19" s="2304"/>
      <c r="BV19" s="2304"/>
      <c r="BW19" s="2306" t="str">
        <f t="shared" si="3"/>
        <v/>
      </c>
      <c r="BX19" s="2306"/>
      <c r="BY19" s="2306"/>
      <c r="BZ19" s="2306"/>
      <c r="CA19" s="2306"/>
      <c r="CB19" s="2306"/>
      <c r="CC19" s="2306"/>
      <c r="CD19" s="2306"/>
      <c r="CM19" s="2304" t="str">
        <f>IF($AY$35&lt;&gt;"",IF('INGRESO DE DATOS'!AM332&lt;&gt;"",'INGRESO DE DATOS'!AM332,""),"")</f>
        <v/>
      </c>
      <c r="CN19" s="2304"/>
      <c r="CO19" s="2304"/>
      <c r="CP19" s="2304"/>
      <c r="CQ19" s="2304"/>
      <c r="CR19" s="2304"/>
      <c r="CS19" s="2304"/>
      <c r="CT19" s="2304"/>
      <c r="CU19" s="2304" t="str">
        <f>IF($BC$35&lt;&gt;"",IF('INGRESO DE DATOS'!AM332&lt;&gt;"",'INGRESO DE DATOS'!AM332,""),"")</f>
        <v/>
      </c>
      <c r="CV19" s="2304"/>
      <c r="CW19" s="2304"/>
      <c r="CX19" s="2304"/>
      <c r="CY19" s="2304"/>
      <c r="CZ19" s="2304"/>
      <c r="DA19" s="2304"/>
      <c r="DB19" s="2304"/>
      <c r="DK19" s="2304" t="str">
        <f>IF('INGRESO DE DATOS'!AO332&lt;&gt;"",'INGRESO DE DATOS'!AO332,"")</f>
        <v/>
      </c>
      <c r="DL19" s="2304"/>
      <c r="DM19" s="2304"/>
      <c r="DN19" s="2304"/>
      <c r="DO19" s="2304"/>
      <c r="DP19" s="2304"/>
      <c r="DQ19" s="2304"/>
      <c r="DR19" s="2304"/>
      <c r="DU19" s="2312" t="s">
        <v>316</v>
      </c>
      <c r="DV19" s="2312"/>
      <c r="DW19" s="2312"/>
      <c r="DX19" s="2312"/>
      <c r="DY19" s="2312"/>
      <c r="DZ19" s="2312"/>
      <c r="EA19" s="2312"/>
      <c r="EB19" s="2312"/>
      <c r="EC19" s="2312"/>
      <c r="ED19" s="2311">
        <v>20</v>
      </c>
      <c r="EE19" s="2311"/>
      <c r="EF19" s="2311"/>
      <c r="EG19" s="2311"/>
      <c r="EH19" s="2311"/>
      <c r="EI19" s="2311"/>
      <c r="EJ19" s="2311"/>
      <c r="EK19" s="2311"/>
      <c r="EL19" s="2311"/>
      <c r="EM19" s="817"/>
      <c r="EN19" s="817"/>
      <c r="EO19" s="817"/>
      <c r="EP19" s="817"/>
      <c r="EQ19" s="817"/>
      <c r="ER19" s="817"/>
      <c r="ES19" s="817"/>
      <c r="ET19" s="817"/>
      <c r="EU19" s="817"/>
      <c r="EV19" s="817"/>
      <c r="EW19" s="817"/>
      <c r="EX19" s="817"/>
      <c r="EY19" s="817"/>
      <c r="EZ19" s="817"/>
    </row>
    <row r="20" spans="2:156" ht="12" customHeight="1" thickTop="1" thickBot="1" x14ac:dyDescent="0.25">
      <c r="B20" s="1478">
        <v>11</v>
      </c>
      <c r="C20" s="1479"/>
      <c r="D20" s="1479"/>
      <c r="E20" s="1480" t="str">
        <f>IF('INGRESO DE DATOS'!Y331&lt;&gt;"",'INGRESO DE DATOS'!Y331,"")</f>
        <v/>
      </c>
      <c r="F20" s="1480"/>
      <c r="G20" s="1480"/>
      <c r="H20" s="1480"/>
      <c r="I20" s="1637" t="str">
        <f>IF('INGRESO DE DATOS'!Z331&lt;&gt;"",'INGRESO DE DATOS'!Z331,"")</f>
        <v/>
      </c>
      <c r="J20" s="1637"/>
      <c r="K20" s="1637"/>
      <c r="L20" s="2308" t="str">
        <f>IF('INGRESO DE DATOS'!AB331&lt;&gt;"",'INGRESO DE DATOS'!AB331,"")</f>
        <v/>
      </c>
      <c r="M20" s="2308"/>
      <c r="N20" s="2347" t="str">
        <f>IF('INGRESO DE DATOS'!AC331&lt;&gt;"",'INGRESO DE DATOS'!AC331,"")</f>
        <v/>
      </c>
      <c r="O20" s="2347"/>
      <c r="P20" s="2349" t="str">
        <f>IF('FORMATO SULFATOS'!AO26&lt;&gt;"",'FORMATO SULFATOS'!AO26,"")</f>
        <v/>
      </c>
      <c r="Q20" s="2348"/>
      <c r="R20" s="1637" t="str">
        <f>IF('INGRESO DE DATOS'!AD331&lt;&gt;"",'INGRESO DE DATOS'!AD331,"")</f>
        <v/>
      </c>
      <c r="S20" s="1637"/>
      <c r="T20" s="1637"/>
      <c r="U20" s="2308" t="str">
        <f>IF('INGRESO DE DATOS'!AE331&lt;&gt;"",'INGRESO DE DATOS'!AE331,"")</f>
        <v/>
      </c>
      <c r="V20" s="2308"/>
      <c r="W20" s="818" t="str">
        <f>IF('INGRESO DE DATOS'!AF331&lt;&gt;"",'INGRESO DE DATOS'!AF331,"")</f>
        <v/>
      </c>
      <c r="X20" s="2307" t="str">
        <f t="shared" si="0"/>
        <v/>
      </c>
      <c r="Y20" s="2307"/>
      <c r="Z20" s="2308" t="str">
        <f>IF('INGRESO DE DATOS'!AG331&lt;&gt;"",'INGRESO DE DATOS'!AG331,"")</f>
        <v/>
      </c>
      <c r="AA20" s="2308"/>
      <c r="AB20" s="819" t="str">
        <f>IF('INGRESO DE DATOS'!AH331&lt;&gt;"",'INGRESO DE DATOS'!AH331,"")</f>
        <v/>
      </c>
      <c r="AC20" s="819" t="str">
        <f>IF('INGRESO DE DATOS'!AI331&lt;&gt;"",'INGRESO DE DATOS'!AI331,"")</f>
        <v/>
      </c>
      <c r="AD20" s="2307" t="str">
        <f>IF(Z20&lt;&gt;"",((AB20*2*'INGRESO DE DATOS'!$AF$345*1000)/Z20),"")</f>
        <v/>
      </c>
      <c r="AE20" s="2307"/>
      <c r="AF20" s="2307"/>
      <c r="AG20" s="2307"/>
      <c r="AH20" s="2307" t="str">
        <f>IF(Z20&lt;&gt;"",((((AC20-(AB20*2)-$Y$37)*VLOOKUP(DK20,$DU$10:$EL$26,10,FALSE))*'INGRESO DE DATOS'!$AF$345*1000)/Z20),"")</f>
        <v/>
      </c>
      <c r="AI20" s="2307"/>
      <c r="AJ20" s="2307"/>
      <c r="AK20" s="2307"/>
      <c r="AL20" s="819" t="str">
        <f>IF(CONDUCTIVIDAD!AB43&lt;&gt;"",CONDUCTIVIDAD!AB43,"")</f>
        <v/>
      </c>
      <c r="AM20" s="2307" t="str">
        <f t="shared" si="1"/>
        <v/>
      </c>
      <c r="AN20" s="2307"/>
      <c r="AO20" s="2307"/>
      <c r="AP20" s="2309"/>
      <c r="AY20" s="2304" t="str">
        <f>IF($AY$35&lt;&gt;"",IF('INGRESO DE DATOS'!AE331&lt;&gt;"",'INGRESO DE DATOS'!AE331,""),"")</f>
        <v/>
      </c>
      <c r="AZ20" s="2304"/>
      <c r="BA20" s="2304"/>
      <c r="BB20" s="2304"/>
      <c r="BC20" s="2304" t="str">
        <f>IF($AY$35&lt;&gt;"",IF('INGRESO DE DATOS'!AF331&lt;&gt;"",'INGRESO DE DATOS'!AF331,""),"")</f>
        <v/>
      </c>
      <c r="BD20" s="2304"/>
      <c r="BE20" s="2304"/>
      <c r="BF20" s="2304"/>
      <c r="BG20" s="2305" t="str">
        <f>IF($BC$35&lt;&gt;"",IF('INGRESO DE DATOS'!AE331&lt;&gt;"",'INGRESO DE DATOS'!AE331,""),"")</f>
        <v/>
      </c>
      <c r="BH20" s="2305"/>
      <c r="BI20" s="2305"/>
      <c r="BJ20" s="2305"/>
      <c r="BK20" s="2304" t="str">
        <f>IF($BC$35&lt;&gt;"",IF('INGRESO DE DATOS'!AF331&lt;&gt;"",'INGRESO DE DATOS'!AF331,""),"")</f>
        <v/>
      </c>
      <c r="BL20" s="2304"/>
      <c r="BM20" s="2304"/>
      <c r="BN20" s="2304"/>
      <c r="BO20" s="2304" t="str">
        <f t="shared" si="2"/>
        <v/>
      </c>
      <c r="BP20" s="2304"/>
      <c r="BQ20" s="2304"/>
      <c r="BR20" s="2304"/>
      <c r="BS20" s="2304"/>
      <c r="BT20" s="2304"/>
      <c r="BU20" s="2304"/>
      <c r="BV20" s="2304"/>
      <c r="BW20" s="2306" t="str">
        <f t="shared" si="3"/>
        <v/>
      </c>
      <c r="BX20" s="2306"/>
      <c r="BY20" s="2306"/>
      <c r="BZ20" s="2306"/>
      <c r="CA20" s="2306"/>
      <c r="CB20" s="2306"/>
      <c r="CC20" s="2306"/>
      <c r="CD20" s="2306"/>
      <c r="CM20" s="2304" t="str">
        <f>IF($AY$35&lt;&gt;"",IF('INGRESO DE DATOS'!AM333&lt;&gt;"",'INGRESO DE DATOS'!AM333,""),"")</f>
        <v/>
      </c>
      <c r="CN20" s="2304"/>
      <c r="CO20" s="2304"/>
      <c r="CP20" s="2304"/>
      <c r="CQ20" s="2304"/>
      <c r="CR20" s="2304"/>
      <c r="CS20" s="2304"/>
      <c r="CT20" s="2304"/>
      <c r="CU20" s="2304" t="str">
        <f>IF($BC$35&lt;&gt;"",IF('INGRESO DE DATOS'!AM333&lt;&gt;"",'INGRESO DE DATOS'!AM333,""),"")</f>
        <v/>
      </c>
      <c r="CV20" s="2304"/>
      <c r="CW20" s="2304"/>
      <c r="CX20" s="2304"/>
      <c r="CY20" s="2304"/>
      <c r="CZ20" s="2304"/>
      <c r="DA20" s="2304"/>
      <c r="DB20" s="2304"/>
      <c r="DK20" s="2304" t="str">
        <f>IF('INGRESO DE DATOS'!AO333&lt;&gt;"",'INGRESO DE DATOS'!AO333,"")</f>
        <v/>
      </c>
      <c r="DL20" s="2304"/>
      <c r="DM20" s="2304"/>
      <c r="DN20" s="2304"/>
      <c r="DO20" s="2304"/>
      <c r="DP20" s="2304"/>
      <c r="DQ20" s="2304"/>
      <c r="DR20" s="2304"/>
      <c r="DU20" s="2310" t="s">
        <v>317</v>
      </c>
      <c r="DV20" s="2310"/>
      <c r="DW20" s="2310"/>
      <c r="DX20" s="2310"/>
      <c r="DY20" s="2310"/>
      <c r="DZ20" s="2310"/>
      <c r="EA20" s="2310"/>
      <c r="EB20" s="2310"/>
      <c r="EC20" s="2310"/>
      <c r="ED20" s="2311">
        <v>25</v>
      </c>
      <c r="EE20" s="2311"/>
      <c r="EF20" s="2311"/>
      <c r="EG20" s="2311"/>
      <c r="EH20" s="2311"/>
      <c r="EI20" s="2311"/>
      <c r="EJ20" s="2311"/>
      <c r="EK20" s="2311"/>
      <c r="EL20" s="2311"/>
      <c r="EM20" s="817"/>
      <c r="EN20" s="817"/>
      <c r="EO20" s="817"/>
      <c r="EP20" s="817"/>
      <c r="EQ20" s="817"/>
      <c r="ER20" s="817"/>
      <c r="ES20" s="817"/>
      <c r="ET20" s="817"/>
      <c r="EU20" s="817"/>
      <c r="EV20" s="817"/>
      <c r="EW20" s="817"/>
      <c r="EX20" s="817"/>
      <c r="EY20" s="817"/>
      <c r="EZ20" s="817"/>
    </row>
    <row r="21" spans="2:156" ht="12" customHeight="1" thickTop="1" thickBot="1" x14ac:dyDescent="0.25">
      <c r="B21" s="1478">
        <v>12</v>
      </c>
      <c r="C21" s="1479"/>
      <c r="D21" s="1479"/>
      <c r="E21" s="1480" t="str">
        <f>IF('INGRESO DE DATOS'!Y332&lt;&gt;"",'INGRESO DE DATOS'!Y332,"")</f>
        <v/>
      </c>
      <c r="F21" s="1480"/>
      <c r="G21" s="1480"/>
      <c r="H21" s="1480"/>
      <c r="I21" s="1637" t="str">
        <f>IF('INGRESO DE DATOS'!Z332&lt;&gt;"",'INGRESO DE DATOS'!Z332,"")</f>
        <v/>
      </c>
      <c r="J21" s="1637"/>
      <c r="K21" s="1637"/>
      <c r="L21" s="2308" t="str">
        <f>IF('INGRESO DE DATOS'!AB332&lt;&gt;"",'INGRESO DE DATOS'!AB332,"")</f>
        <v/>
      </c>
      <c r="M21" s="2308"/>
      <c r="N21" s="2347" t="str">
        <f>IF('INGRESO DE DATOS'!AC332&lt;&gt;"",'INGRESO DE DATOS'!AC332,"")</f>
        <v/>
      </c>
      <c r="O21" s="2347"/>
      <c r="P21" s="2349" t="str">
        <f>IF('FORMATO SULFATOS'!AO27&lt;&gt;"",'FORMATO SULFATOS'!AO27,"")</f>
        <v/>
      </c>
      <c r="Q21" s="2348"/>
      <c r="R21" s="1637" t="str">
        <f>IF('INGRESO DE DATOS'!AD332&lt;&gt;"",'INGRESO DE DATOS'!AD332,"")</f>
        <v/>
      </c>
      <c r="S21" s="1637"/>
      <c r="T21" s="1637"/>
      <c r="U21" s="2308" t="str">
        <f>IF('INGRESO DE DATOS'!AE332&lt;&gt;"",'INGRESO DE DATOS'!AE332,"")</f>
        <v/>
      </c>
      <c r="V21" s="2308"/>
      <c r="W21" s="818" t="str">
        <f>IF('INGRESO DE DATOS'!AF332&lt;&gt;"",'INGRESO DE DATOS'!AF332,"")</f>
        <v/>
      </c>
      <c r="X21" s="2307" t="str">
        <f t="shared" si="0"/>
        <v/>
      </c>
      <c r="Y21" s="2307"/>
      <c r="Z21" s="2308" t="str">
        <f>IF('INGRESO DE DATOS'!AG332&lt;&gt;"",'INGRESO DE DATOS'!AG332,"")</f>
        <v/>
      </c>
      <c r="AA21" s="2308"/>
      <c r="AB21" s="819" t="str">
        <f>IF('INGRESO DE DATOS'!AH332&lt;&gt;"",'INGRESO DE DATOS'!AH332,"")</f>
        <v/>
      </c>
      <c r="AC21" s="819" t="str">
        <f>IF('INGRESO DE DATOS'!AI332&lt;&gt;"",'INGRESO DE DATOS'!AI332,"")</f>
        <v/>
      </c>
      <c r="AD21" s="2307" t="str">
        <f>IF(Z21&lt;&gt;"",((AB21*2*'INGRESO DE DATOS'!$AF$345*1000)/Z21),"")</f>
        <v/>
      </c>
      <c r="AE21" s="2307"/>
      <c r="AF21" s="2307"/>
      <c r="AG21" s="2307"/>
      <c r="AH21" s="2307" t="str">
        <f>IF(Z21&lt;&gt;"",((((AC21-(AB21*2)-$Y$37)*VLOOKUP(DK21,$DU$10:$EL$26,10,FALSE))*'INGRESO DE DATOS'!$AF$345*1000)/Z21),"")</f>
        <v/>
      </c>
      <c r="AI21" s="2307"/>
      <c r="AJ21" s="2307"/>
      <c r="AK21" s="2307"/>
      <c r="AL21" s="819" t="str">
        <f>IF(CONDUCTIVIDAD!AB44&lt;&gt;"",CONDUCTIVIDAD!AB44,"")</f>
        <v/>
      </c>
      <c r="AM21" s="2307" t="str">
        <f t="shared" si="1"/>
        <v/>
      </c>
      <c r="AN21" s="2307"/>
      <c r="AO21" s="2307"/>
      <c r="AP21" s="2309"/>
      <c r="AY21" s="2304" t="str">
        <f>IF($AY$35&lt;&gt;"",IF('INGRESO DE DATOS'!AE332&lt;&gt;"",'INGRESO DE DATOS'!AE332,""),"")</f>
        <v/>
      </c>
      <c r="AZ21" s="2304"/>
      <c r="BA21" s="2304"/>
      <c r="BB21" s="2304"/>
      <c r="BC21" s="2304" t="str">
        <f>IF($AY$35&lt;&gt;"",IF('INGRESO DE DATOS'!AF332&lt;&gt;"",'INGRESO DE DATOS'!AF332,""),"")</f>
        <v/>
      </c>
      <c r="BD21" s="2304"/>
      <c r="BE21" s="2304"/>
      <c r="BF21" s="2304"/>
      <c r="BG21" s="2305" t="str">
        <f>IF($BC$35&lt;&gt;"",IF('INGRESO DE DATOS'!AE332&lt;&gt;"",'INGRESO DE DATOS'!AE332,""),"")</f>
        <v/>
      </c>
      <c r="BH21" s="2305"/>
      <c r="BI21" s="2305"/>
      <c r="BJ21" s="2305"/>
      <c r="BK21" s="2304" t="str">
        <f>IF($BC$35&lt;&gt;"",IF('INGRESO DE DATOS'!AF332&lt;&gt;"",'INGRESO DE DATOS'!AF332,""),"")</f>
        <v/>
      </c>
      <c r="BL21" s="2304"/>
      <c r="BM21" s="2304"/>
      <c r="BN21" s="2304"/>
      <c r="BO21" s="2304" t="str">
        <f t="shared" si="2"/>
        <v/>
      </c>
      <c r="BP21" s="2304"/>
      <c r="BQ21" s="2304"/>
      <c r="BR21" s="2304"/>
      <c r="BS21" s="2304"/>
      <c r="BT21" s="2304"/>
      <c r="BU21" s="2304"/>
      <c r="BV21" s="2304"/>
      <c r="BW21" s="2306" t="str">
        <f t="shared" si="3"/>
        <v/>
      </c>
      <c r="BX21" s="2306"/>
      <c r="BY21" s="2306"/>
      <c r="BZ21" s="2306"/>
      <c r="CA21" s="2306"/>
      <c r="CB21" s="2306"/>
      <c r="CC21" s="2306"/>
      <c r="CD21" s="2306"/>
      <c r="CM21" s="2304" t="str">
        <f>IF($AY$35&lt;&gt;"",IF('INGRESO DE DATOS'!AM334&lt;&gt;"",'INGRESO DE DATOS'!AM334,""),"")</f>
        <v/>
      </c>
      <c r="CN21" s="2304"/>
      <c r="CO21" s="2304"/>
      <c r="CP21" s="2304"/>
      <c r="CQ21" s="2304"/>
      <c r="CR21" s="2304"/>
      <c r="CS21" s="2304"/>
      <c r="CT21" s="2304"/>
      <c r="CU21" s="2304" t="str">
        <f>IF($BC$35&lt;&gt;"",IF('INGRESO DE DATOS'!AM334&lt;&gt;"",'INGRESO DE DATOS'!AM334,""),"")</f>
        <v/>
      </c>
      <c r="CV21" s="2304"/>
      <c r="CW21" s="2304"/>
      <c r="CX21" s="2304"/>
      <c r="CY21" s="2304"/>
      <c r="CZ21" s="2304"/>
      <c r="DA21" s="2304"/>
      <c r="DB21" s="2304"/>
      <c r="DK21" s="2304" t="str">
        <f>IF('INGRESO DE DATOS'!AO334&lt;&gt;"",'INGRESO DE DATOS'!AO334,"")</f>
        <v/>
      </c>
      <c r="DL21" s="2304"/>
      <c r="DM21" s="2304"/>
      <c r="DN21" s="2304"/>
      <c r="DO21" s="2304"/>
      <c r="DP21" s="2304"/>
      <c r="DQ21" s="2304"/>
      <c r="DR21" s="2304"/>
      <c r="DU21" s="2312" t="s">
        <v>318</v>
      </c>
      <c r="DV21" s="2312"/>
      <c r="DW21" s="2312"/>
      <c r="DX21" s="2312"/>
      <c r="DY21" s="2312"/>
      <c r="DZ21" s="2312"/>
      <c r="EA21" s="2312"/>
      <c r="EB21" s="2312"/>
      <c r="EC21" s="2312"/>
      <c r="ED21" s="2311">
        <v>30</v>
      </c>
      <c r="EE21" s="2311"/>
      <c r="EF21" s="2311"/>
      <c r="EG21" s="2311"/>
      <c r="EH21" s="2311"/>
      <c r="EI21" s="2311"/>
      <c r="EJ21" s="2311"/>
      <c r="EK21" s="2311"/>
      <c r="EL21" s="2311"/>
      <c r="EM21" s="817"/>
      <c r="EN21" s="817"/>
      <c r="EO21" s="817"/>
      <c r="EP21" s="817"/>
      <c r="EQ21" s="817"/>
      <c r="ER21" s="817"/>
      <c r="ES21" s="817"/>
      <c r="ET21" s="817"/>
      <c r="EU21" s="817"/>
      <c r="EV21" s="817"/>
      <c r="EW21" s="817"/>
      <c r="EX21" s="817"/>
      <c r="EY21" s="817"/>
      <c r="EZ21" s="817"/>
    </row>
    <row r="22" spans="2:156" ht="12" customHeight="1" thickTop="1" thickBot="1" x14ac:dyDescent="0.25">
      <c r="B22" s="1478">
        <v>13</v>
      </c>
      <c r="C22" s="1479"/>
      <c r="D22" s="1479"/>
      <c r="E22" s="1480" t="str">
        <f>IF('INGRESO DE DATOS'!Y333&lt;&gt;"",'INGRESO DE DATOS'!Y333,"")</f>
        <v/>
      </c>
      <c r="F22" s="1480"/>
      <c r="G22" s="1480"/>
      <c r="H22" s="1480"/>
      <c r="I22" s="1637" t="str">
        <f>IF('INGRESO DE DATOS'!Z333&lt;&gt;"",'INGRESO DE DATOS'!Z333,"")</f>
        <v/>
      </c>
      <c r="J22" s="1637"/>
      <c r="K22" s="1637"/>
      <c r="L22" s="2308" t="str">
        <f>IF('INGRESO DE DATOS'!AB333&lt;&gt;"",'INGRESO DE DATOS'!AB333,"")</f>
        <v/>
      </c>
      <c r="M22" s="2308"/>
      <c r="N22" s="2347" t="str">
        <f>IF('INGRESO DE DATOS'!AC333&lt;&gt;"",'INGRESO DE DATOS'!AC333,"")</f>
        <v/>
      </c>
      <c r="O22" s="2347"/>
      <c r="P22" s="2349" t="str">
        <f>IF('FORMATO SULFATOS'!AO28&lt;&gt;"",'FORMATO SULFATOS'!AO28,"")</f>
        <v/>
      </c>
      <c r="Q22" s="2348"/>
      <c r="R22" s="1637" t="str">
        <f>IF('INGRESO DE DATOS'!AD333&lt;&gt;"",'INGRESO DE DATOS'!AD333,"")</f>
        <v/>
      </c>
      <c r="S22" s="1637"/>
      <c r="T22" s="1637"/>
      <c r="U22" s="2308" t="str">
        <f>IF('INGRESO DE DATOS'!AE333&lt;&gt;"",'INGRESO DE DATOS'!AE333,"")</f>
        <v/>
      </c>
      <c r="V22" s="2308"/>
      <c r="W22" s="818" t="str">
        <f>IF('INGRESO DE DATOS'!AF333&lt;&gt;"",'INGRESO DE DATOS'!AF333,"")</f>
        <v/>
      </c>
      <c r="X22" s="2307" t="str">
        <f t="shared" si="0"/>
        <v/>
      </c>
      <c r="Y22" s="2307"/>
      <c r="Z22" s="2308" t="str">
        <f>IF('INGRESO DE DATOS'!AG333&lt;&gt;"",'INGRESO DE DATOS'!AG333,"")</f>
        <v/>
      </c>
      <c r="AA22" s="2308"/>
      <c r="AB22" s="819" t="str">
        <f>IF('INGRESO DE DATOS'!AH333&lt;&gt;"",'INGRESO DE DATOS'!AH333,"")</f>
        <v/>
      </c>
      <c r="AC22" s="819" t="str">
        <f>IF('INGRESO DE DATOS'!AI333&lt;&gt;"",'INGRESO DE DATOS'!AI333,"")</f>
        <v/>
      </c>
      <c r="AD22" s="2307" t="str">
        <f>IF(Z22&lt;&gt;"",((AB22*2*'INGRESO DE DATOS'!$AF$345*1000)/Z22),"")</f>
        <v/>
      </c>
      <c r="AE22" s="2307"/>
      <c r="AF22" s="2307"/>
      <c r="AG22" s="2307"/>
      <c r="AH22" s="2307" t="str">
        <f>IF(Z22&lt;&gt;"",((((AC22-(AB22*2)-$Y$37)*VLOOKUP(DK22,$DU$10:$EL$26,10,FALSE))*'INGRESO DE DATOS'!$AF$345*1000)/Z22),"")</f>
        <v/>
      </c>
      <c r="AI22" s="2307"/>
      <c r="AJ22" s="2307"/>
      <c r="AK22" s="2307"/>
      <c r="AL22" s="819" t="str">
        <f>IF(CONDUCTIVIDAD!AB45&lt;&gt;"",CONDUCTIVIDAD!AB45,"")</f>
        <v/>
      </c>
      <c r="AM22" s="2307" t="str">
        <f t="shared" si="1"/>
        <v/>
      </c>
      <c r="AN22" s="2307"/>
      <c r="AO22" s="2307"/>
      <c r="AP22" s="2309"/>
      <c r="AY22" s="2304" t="str">
        <f>IF($AY$35&lt;&gt;"",IF('INGRESO DE DATOS'!AE333&lt;&gt;"",'INGRESO DE DATOS'!AE333,""),"")</f>
        <v/>
      </c>
      <c r="AZ22" s="2304"/>
      <c r="BA22" s="2304"/>
      <c r="BB22" s="2304"/>
      <c r="BC22" s="2304" t="str">
        <f>IF($AY$35&lt;&gt;"",IF('INGRESO DE DATOS'!AF333&lt;&gt;"",'INGRESO DE DATOS'!AF333,""),"")</f>
        <v/>
      </c>
      <c r="BD22" s="2304"/>
      <c r="BE22" s="2304"/>
      <c r="BF22" s="2304"/>
      <c r="BG22" s="2305" t="str">
        <f>IF($BC$35&lt;&gt;"",IF('INGRESO DE DATOS'!AE333&lt;&gt;"",'INGRESO DE DATOS'!AE333,""),"")</f>
        <v/>
      </c>
      <c r="BH22" s="2305"/>
      <c r="BI22" s="2305"/>
      <c r="BJ22" s="2305"/>
      <c r="BK22" s="2304" t="str">
        <f>IF($BC$35&lt;&gt;"",IF('INGRESO DE DATOS'!AF333&lt;&gt;"",'INGRESO DE DATOS'!AF333,""),"")</f>
        <v/>
      </c>
      <c r="BL22" s="2304"/>
      <c r="BM22" s="2304"/>
      <c r="BN22" s="2304"/>
      <c r="BO22" s="2304" t="str">
        <f t="shared" si="2"/>
        <v/>
      </c>
      <c r="BP22" s="2304"/>
      <c r="BQ22" s="2304"/>
      <c r="BR22" s="2304"/>
      <c r="BS22" s="2304"/>
      <c r="BT22" s="2304"/>
      <c r="BU22" s="2304"/>
      <c r="BV22" s="2304"/>
      <c r="BW22" s="2306" t="str">
        <f t="shared" si="3"/>
        <v/>
      </c>
      <c r="BX22" s="2306"/>
      <c r="BY22" s="2306"/>
      <c r="BZ22" s="2306"/>
      <c r="CA22" s="2306"/>
      <c r="CB22" s="2306"/>
      <c r="CC22" s="2306"/>
      <c r="CD22" s="2306"/>
      <c r="CM22" s="2304" t="str">
        <f>IF($AY$35&lt;&gt;"",IF('INGRESO DE DATOS'!AM335&lt;&gt;"",'INGRESO DE DATOS'!AM335,""),"")</f>
        <v/>
      </c>
      <c r="CN22" s="2304"/>
      <c r="CO22" s="2304"/>
      <c r="CP22" s="2304"/>
      <c r="CQ22" s="2304"/>
      <c r="CR22" s="2304"/>
      <c r="CS22" s="2304"/>
      <c r="CT22" s="2304"/>
      <c r="CU22" s="2304" t="str">
        <f>IF($BC$35&lt;&gt;"",IF('INGRESO DE DATOS'!AM335&lt;&gt;"",'INGRESO DE DATOS'!AM335,""),"")</f>
        <v/>
      </c>
      <c r="CV22" s="2304"/>
      <c r="CW22" s="2304"/>
      <c r="CX22" s="2304"/>
      <c r="CY22" s="2304"/>
      <c r="CZ22" s="2304"/>
      <c r="DA22" s="2304"/>
      <c r="DB22" s="2304"/>
      <c r="DK22" s="2304" t="str">
        <f>IF('INGRESO DE DATOS'!AO335&lt;&gt;"",'INGRESO DE DATOS'!AO335,"")</f>
        <v/>
      </c>
      <c r="DL22" s="2304"/>
      <c r="DM22" s="2304"/>
      <c r="DN22" s="2304"/>
      <c r="DO22" s="2304"/>
      <c r="DP22" s="2304"/>
      <c r="DQ22" s="2304"/>
      <c r="DR22" s="2304"/>
      <c r="DU22" s="2310" t="s">
        <v>319</v>
      </c>
      <c r="DV22" s="2310"/>
      <c r="DW22" s="2310"/>
      <c r="DX22" s="2310"/>
      <c r="DY22" s="2310"/>
      <c r="DZ22" s="2310"/>
      <c r="EA22" s="2310"/>
      <c r="EB22" s="2310"/>
      <c r="EC22" s="2310"/>
      <c r="ED22" s="2311">
        <v>5</v>
      </c>
      <c r="EE22" s="2311"/>
      <c r="EF22" s="2311"/>
      <c r="EG22" s="2311"/>
      <c r="EH22" s="2311"/>
      <c r="EI22" s="2311"/>
      <c r="EJ22" s="2311"/>
      <c r="EK22" s="2311"/>
      <c r="EL22" s="2311"/>
      <c r="EM22" s="817"/>
      <c r="EN22" s="817"/>
      <c r="EO22" s="817"/>
      <c r="EP22" s="817"/>
      <c r="EQ22" s="817"/>
      <c r="ER22" s="817"/>
      <c r="ES22" s="817"/>
      <c r="ET22" s="817"/>
      <c r="EU22" s="817"/>
      <c r="EV22" s="817"/>
      <c r="EW22" s="817"/>
      <c r="EX22" s="817"/>
      <c r="EY22" s="817"/>
      <c r="EZ22" s="817"/>
    </row>
    <row r="23" spans="2:156" ht="12" customHeight="1" thickTop="1" thickBot="1" x14ac:dyDescent="0.25">
      <c r="B23" s="1478">
        <v>14</v>
      </c>
      <c r="C23" s="1479"/>
      <c r="D23" s="1479"/>
      <c r="E23" s="1480" t="str">
        <f>IF('INGRESO DE DATOS'!Y334&lt;&gt;"",'INGRESO DE DATOS'!Y334,"")</f>
        <v/>
      </c>
      <c r="F23" s="1480"/>
      <c r="G23" s="1480"/>
      <c r="H23" s="1480"/>
      <c r="I23" s="1637" t="str">
        <f>IF('INGRESO DE DATOS'!Z334&lt;&gt;"",'INGRESO DE DATOS'!Z334,"")</f>
        <v/>
      </c>
      <c r="J23" s="1637"/>
      <c r="K23" s="1637"/>
      <c r="L23" s="2308" t="str">
        <f>IF('INGRESO DE DATOS'!AB334&lt;&gt;"",'INGRESO DE DATOS'!AB334,"")</f>
        <v/>
      </c>
      <c r="M23" s="2308"/>
      <c r="N23" s="2347" t="str">
        <f>IF('INGRESO DE DATOS'!AC334&lt;&gt;"",'INGRESO DE DATOS'!AC334,"")</f>
        <v/>
      </c>
      <c r="O23" s="2347"/>
      <c r="P23" s="2349" t="str">
        <f>IF('FORMATO SULFATOS'!AO29&lt;&gt;"",'FORMATO SULFATOS'!AO29,"")</f>
        <v/>
      </c>
      <c r="Q23" s="2348"/>
      <c r="R23" s="1637" t="str">
        <f>IF('INGRESO DE DATOS'!AD334&lt;&gt;"",'INGRESO DE DATOS'!AD334,"")</f>
        <v/>
      </c>
      <c r="S23" s="1637"/>
      <c r="T23" s="1637"/>
      <c r="U23" s="2308" t="str">
        <f>IF('INGRESO DE DATOS'!AE334&lt;&gt;"",'INGRESO DE DATOS'!AE334,"")</f>
        <v/>
      </c>
      <c r="V23" s="2308"/>
      <c r="W23" s="818" t="str">
        <f>IF('INGRESO DE DATOS'!AF334&lt;&gt;"",'INGRESO DE DATOS'!AF334,"")</f>
        <v/>
      </c>
      <c r="X23" s="2307" t="str">
        <f t="shared" si="0"/>
        <v/>
      </c>
      <c r="Y23" s="2307"/>
      <c r="Z23" s="2308" t="str">
        <f>IF('INGRESO DE DATOS'!AG334&lt;&gt;"",'INGRESO DE DATOS'!AG334,"")</f>
        <v/>
      </c>
      <c r="AA23" s="2308"/>
      <c r="AB23" s="819" t="str">
        <f>IF('INGRESO DE DATOS'!AH334&lt;&gt;"",'INGRESO DE DATOS'!AH334,"")</f>
        <v/>
      </c>
      <c r="AC23" s="819" t="str">
        <f>IF('INGRESO DE DATOS'!AI334&lt;&gt;"",'INGRESO DE DATOS'!AI334,"")</f>
        <v/>
      </c>
      <c r="AD23" s="2307" t="str">
        <f>IF(Z23&lt;&gt;"",((AB23*2*'INGRESO DE DATOS'!$AF$345*1000)/Z23),"")</f>
        <v/>
      </c>
      <c r="AE23" s="2307"/>
      <c r="AF23" s="2307"/>
      <c r="AG23" s="2307"/>
      <c r="AH23" s="2307" t="str">
        <f>IF(Z23&lt;&gt;"",((((AC23-(AB23*2)-$Y$37)*VLOOKUP(DK23,$DU$10:$EL$26,10,FALSE))*'INGRESO DE DATOS'!$AF$345*1000)/Z23),"")</f>
        <v/>
      </c>
      <c r="AI23" s="2307"/>
      <c r="AJ23" s="2307"/>
      <c r="AK23" s="2307"/>
      <c r="AL23" s="819" t="str">
        <f>IF(CONDUCTIVIDAD!AB46&lt;&gt;"",CONDUCTIVIDAD!AB46,"")</f>
        <v/>
      </c>
      <c r="AM23" s="2307" t="str">
        <f t="shared" si="1"/>
        <v/>
      </c>
      <c r="AN23" s="2307"/>
      <c r="AO23" s="2307"/>
      <c r="AP23" s="2309"/>
      <c r="AY23" s="2304" t="str">
        <f>IF($AY$35&lt;&gt;"",IF('INGRESO DE DATOS'!AE334&lt;&gt;"",'INGRESO DE DATOS'!AE334,""),"")</f>
        <v/>
      </c>
      <c r="AZ23" s="2304"/>
      <c r="BA23" s="2304"/>
      <c r="BB23" s="2304"/>
      <c r="BC23" s="2304" t="str">
        <f>IF($AY$35&lt;&gt;"",IF('INGRESO DE DATOS'!AF334&lt;&gt;"",'INGRESO DE DATOS'!AF334,""),"")</f>
        <v/>
      </c>
      <c r="BD23" s="2304"/>
      <c r="BE23" s="2304"/>
      <c r="BF23" s="2304"/>
      <c r="BG23" s="2305" t="str">
        <f>IF($BC$35&lt;&gt;"",IF('INGRESO DE DATOS'!AE334&lt;&gt;"",'INGRESO DE DATOS'!AE334,""),"")</f>
        <v/>
      </c>
      <c r="BH23" s="2305"/>
      <c r="BI23" s="2305"/>
      <c r="BJ23" s="2305"/>
      <c r="BK23" s="2304" t="str">
        <f>IF($BC$35&lt;&gt;"",IF('INGRESO DE DATOS'!AF334&lt;&gt;"",'INGRESO DE DATOS'!AF334,""),"")</f>
        <v/>
      </c>
      <c r="BL23" s="2304"/>
      <c r="BM23" s="2304"/>
      <c r="BN23" s="2304"/>
      <c r="BO23" s="2304" t="str">
        <f t="shared" si="2"/>
        <v/>
      </c>
      <c r="BP23" s="2304"/>
      <c r="BQ23" s="2304"/>
      <c r="BR23" s="2304"/>
      <c r="BS23" s="2304"/>
      <c r="BT23" s="2304"/>
      <c r="BU23" s="2304"/>
      <c r="BV23" s="2304"/>
      <c r="BW23" s="2306" t="str">
        <f t="shared" si="3"/>
        <v/>
      </c>
      <c r="BX23" s="2306"/>
      <c r="BY23" s="2306"/>
      <c r="BZ23" s="2306"/>
      <c r="CA23" s="2306"/>
      <c r="CB23" s="2306"/>
      <c r="CC23" s="2306"/>
      <c r="CD23" s="2306"/>
      <c r="CM23" s="2304" t="str">
        <f>IF($AY$35&lt;&gt;"",IF('INGRESO DE DATOS'!AM336&lt;&gt;"",'INGRESO DE DATOS'!AM336,""),"")</f>
        <v/>
      </c>
      <c r="CN23" s="2304"/>
      <c r="CO23" s="2304"/>
      <c r="CP23" s="2304"/>
      <c r="CQ23" s="2304"/>
      <c r="CR23" s="2304"/>
      <c r="CS23" s="2304"/>
      <c r="CT23" s="2304"/>
      <c r="CU23" s="2304" t="str">
        <f>IF($BC$35&lt;&gt;"",IF('INGRESO DE DATOS'!AM336&lt;&gt;"",'INGRESO DE DATOS'!AM336,""),"")</f>
        <v/>
      </c>
      <c r="CV23" s="2304"/>
      <c r="CW23" s="2304"/>
      <c r="CX23" s="2304"/>
      <c r="CY23" s="2304"/>
      <c r="CZ23" s="2304"/>
      <c r="DA23" s="2304"/>
      <c r="DB23" s="2304"/>
      <c r="DK23" s="2304" t="str">
        <f>IF('INGRESO DE DATOS'!AO336&lt;&gt;"",'INGRESO DE DATOS'!AO336,"")</f>
        <v/>
      </c>
      <c r="DL23" s="2304"/>
      <c r="DM23" s="2304"/>
      <c r="DN23" s="2304"/>
      <c r="DO23" s="2304"/>
      <c r="DP23" s="2304"/>
      <c r="DQ23" s="2304"/>
      <c r="DR23" s="2304"/>
      <c r="DU23" s="2312" t="s">
        <v>320</v>
      </c>
      <c r="DV23" s="2312"/>
      <c r="DW23" s="2312"/>
      <c r="DX23" s="2312"/>
      <c r="DY23" s="2312"/>
      <c r="DZ23" s="2312"/>
      <c r="EA23" s="2312"/>
      <c r="EB23" s="2312"/>
      <c r="EC23" s="2312"/>
      <c r="ED23" s="2311">
        <v>50</v>
      </c>
      <c r="EE23" s="2311"/>
      <c r="EF23" s="2311"/>
      <c r="EG23" s="2311"/>
      <c r="EH23" s="2311"/>
      <c r="EI23" s="2311"/>
      <c r="EJ23" s="2311"/>
      <c r="EK23" s="2311"/>
      <c r="EL23" s="2311"/>
      <c r="EM23" s="817"/>
      <c r="EN23" s="817"/>
      <c r="EO23" s="817"/>
      <c r="EP23" s="817"/>
      <c r="EQ23" s="817"/>
      <c r="ER23" s="817"/>
      <c r="ES23" s="817"/>
      <c r="ET23" s="817"/>
      <c r="EU23" s="817"/>
      <c r="EV23" s="817"/>
      <c r="EW23" s="817"/>
      <c r="EX23" s="817"/>
      <c r="EY23" s="817"/>
      <c r="EZ23" s="817"/>
    </row>
    <row r="24" spans="2:156" ht="12" customHeight="1" thickTop="1" thickBot="1" x14ac:dyDescent="0.25">
      <c r="B24" s="1478">
        <v>15</v>
      </c>
      <c r="C24" s="1479"/>
      <c r="D24" s="1479"/>
      <c r="E24" s="1480" t="str">
        <f>IF('INGRESO DE DATOS'!Y335&lt;&gt;"",'INGRESO DE DATOS'!Y335,"")</f>
        <v/>
      </c>
      <c r="F24" s="1480"/>
      <c r="G24" s="1480"/>
      <c r="H24" s="1480"/>
      <c r="I24" s="1637" t="str">
        <f>IF('INGRESO DE DATOS'!Z335&lt;&gt;"",'INGRESO DE DATOS'!Z335,"")</f>
        <v/>
      </c>
      <c r="J24" s="1637"/>
      <c r="K24" s="1637"/>
      <c r="L24" s="2308" t="str">
        <f>IF('INGRESO DE DATOS'!AB335&lt;&gt;"",'INGRESO DE DATOS'!AB335,"")</f>
        <v/>
      </c>
      <c r="M24" s="2308"/>
      <c r="N24" s="2347" t="str">
        <f>IF('INGRESO DE DATOS'!AC335&lt;&gt;"",'INGRESO DE DATOS'!AC335,"")</f>
        <v/>
      </c>
      <c r="O24" s="2347"/>
      <c r="P24" s="2349" t="str">
        <f>IF('FORMATO SULFATOS'!AO31&lt;&gt;"",'FORMATO SULFATOS'!AO31,"")</f>
        <v/>
      </c>
      <c r="Q24" s="2348"/>
      <c r="R24" s="1637" t="str">
        <f>IF('INGRESO DE DATOS'!AD335&lt;&gt;"",'INGRESO DE DATOS'!AD335,"")</f>
        <v/>
      </c>
      <c r="S24" s="1637"/>
      <c r="T24" s="1637"/>
      <c r="U24" s="2308" t="str">
        <f>IF('INGRESO DE DATOS'!AE335&lt;&gt;"",'INGRESO DE DATOS'!AE335,"")</f>
        <v/>
      </c>
      <c r="V24" s="2308"/>
      <c r="W24" s="818" t="str">
        <f>IF('INGRESO DE DATOS'!AF335&lt;&gt;"",'INGRESO DE DATOS'!AF335,"")</f>
        <v/>
      </c>
      <c r="X24" s="2307" t="str">
        <f t="shared" si="0"/>
        <v/>
      </c>
      <c r="Y24" s="2307"/>
      <c r="Z24" s="2308" t="str">
        <f>IF('INGRESO DE DATOS'!AG335&lt;&gt;"",'INGRESO DE DATOS'!AG335,"")</f>
        <v/>
      </c>
      <c r="AA24" s="2308"/>
      <c r="AB24" s="819" t="str">
        <f>IF('INGRESO DE DATOS'!AH335&lt;&gt;"",'INGRESO DE DATOS'!AH335,"")</f>
        <v/>
      </c>
      <c r="AC24" s="819" t="str">
        <f>IF('INGRESO DE DATOS'!AI335&lt;&gt;"",'INGRESO DE DATOS'!AI335,"")</f>
        <v/>
      </c>
      <c r="AD24" s="2307" t="str">
        <f>IF(Z24&lt;&gt;"",((AB24*2*'INGRESO DE DATOS'!$AF$345*1000)/Z24),"")</f>
        <v/>
      </c>
      <c r="AE24" s="2307"/>
      <c r="AF24" s="2307"/>
      <c r="AG24" s="2307"/>
      <c r="AH24" s="2307" t="str">
        <f>IF(Z24&lt;&gt;"",((((AC24-(AB24*2)-$Y$37)*VLOOKUP(DK24,$DU$10:$EL$26,10,FALSE))*'INGRESO DE DATOS'!$AF$345*1000)/Z24),"")</f>
        <v/>
      </c>
      <c r="AI24" s="2307"/>
      <c r="AJ24" s="2307"/>
      <c r="AK24" s="2307"/>
      <c r="AL24" s="819" t="str">
        <f>IF(CONDUCTIVIDAD!AB47&lt;&gt;"",CONDUCTIVIDAD!AB47,"")</f>
        <v/>
      </c>
      <c r="AM24" s="2307" t="str">
        <f t="shared" si="1"/>
        <v/>
      </c>
      <c r="AN24" s="2307"/>
      <c r="AO24" s="2307"/>
      <c r="AP24" s="2309"/>
      <c r="AY24" s="2304" t="str">
        <f>IF($AY$35&lt;&gt;"",IF('INGRESO DE DATOS'!AE335&lt;&gt;"",'INGRESO DE DATOS'!AE335,""),"")</f>
        <v/>
      </c>
      <c r="AZ24" s="2304"/>
      <c r="BA24" s="2304"/>
      <c r="BB24" s="2304"/>
      <c r="BC24" s="2304" t="str">
        <f>IF($AY$35&lt;&gt;"",IF('INGRESO DE DATOS'!AF335&lt;&gt;"",'INGRESO DE DATOS'!AF335,""),"")</f>
        <v/>
      </c>
      <c r="BD24" s="2304"/>
      <c r="BE24" s="2304"/>
      <c r="BF24" s="2304"/>
      <c r="BG24" s="2305" t="str">
        <f>IF($BC$35&lt;&gt;"",IF('INGRESO DE DATOS'!AE335&lt;&gt;"",'INGRESO DE DATOS'!AE335,""),"")</f>
        <v/>
      </c>
      <c r="BH24" s="2305"/>
      <c r="BI24" s="2305"/>
      <c r="BJ24" s="2305"/>
      <c r="BK24" s="2304" t="str">
        <f>IF($BC$35&lt;&gt;"",IF('INGRESO DE DATOS'!AF335&lt;&gt;"",'INGRESO DE DATOS'!AF335,""),"")</f>
        <v/>
      </c>
      <c r="BL24" s="2304"/>
      <c r="BM24" s="2304"/>
      <c r="BN24" s="2304"/>
      <c r="BO24" s="2304" t="str">
        <f t="shared" si="2"/>
        <v/>
      </c>
      <c r="BP24" s="2304"/>
      <c r="BQ24" s="2304"/>
      <c r="BR24" s="2304"/>
      <c r="BS24" s="2304"/>
      <c r="BT24" s="2304"/>
      <c r="BU24" s="2304"/>
      <c r="BV24" s="2304"/>
      <c r="BW24" s="2306" t="str">
        <f t="shared" si="3"/>
        <v/>
      </c>
      <c r="BX24" s="2306"/>
      <c r="BY24" s="2306"/>
      <c r="BZ24" s="2306"/>
      <c r="CA24" s="2306"/>
      <c r="CB24" s="2306"/>
      <c r="CC24" s="2306"/>
      <c r="CD24" s="2306"/>
      <c r="CM24" s="2304" t="str">
        <f>IF($AY$35&lt;&gt;"",IF('INGRESO DE DATOS'!AM337&lt;&gt;"",'INGRESO DE DATOS'!AM337,""),"")</f>
        <v/>
      </c>
      <c r="CN24" s="2304"/>
      <c r="CO24" s="2304"/>
      <c r="CP24" s="2304"/>
      <c r="CQ24" s="2304"/>
      <c r="CR24" s="2304"/>
      <c r="CS24" s="2304"/>
      <c r="CT24" s="2304"/>
      <c r="CU24" s="2304" t="str">
        <f>IF($BC$35&lt;&gt;"",IF('INGRESO DE DATOS'!AM337&lt;&gt;"",'INGRESO DE DATOS'!AM337,""),"")</f>
        <v/>
      </c>
      <c r="CV24" s="2304"/>
      <c r="CW24" s="2304"/>
      <c r="CX24" s="2304"/>
      <c r="CY24" s="2304"/>
      <c r="CZ24" s="2304"/>
      <c r="DA24" s="2304"/>
      <c r="DB24" s="2304"/>
      <c r="DK24" s="2304" t="str">
        <f>IF('INGRESO DE DATOS'!AO337&lt;&gt;"",'INGRESO DE DATOS'!AO337,"")</f>
        <v/>
      </c>
      <c r="DL24" s="2304"/>
      <c r="DM24" s="2304"/>
      <c r="DN24" s="2304"/>
      <c r="DO24" s="2304"/>
      <c r="DP24" s="2304"/>
      <c r="DQ24" s="2304"/>
      <c r="DR24" s="2304"/>
      <c r="DU24" s="2310" t="s">
        <v>321</v>
      </c>
      <c r="DV24" s="2310"/>
      <c r="DW24" s="2310"/>
      <c r="DX24" s="2310"/>
      <c r="DY24" s="2310"/>
      <c r="DZ24" s="2310"/>
      <c r="EA24" s="2310"/>
      <c r="EB24" s="2310"/>
      <c r="EC24" s="2310"/>
      <c r="ED24" s="2313">
        <v>12.5</v>
      </c>
      <c r="EE24" s="2313"/>
      <c r="EF24" s="2313"/>
      <c r="EG24" s="2313"/>
      <c r="EH24" s="2313"/>
      <c r="EI24" s="2313"/>
      <c r="EJ24" s="2313"/>
      <c r="EK24" s="2313"/>
      <c r="EL24" s="2313"/>
      <c r="EM24" s="817"/>
      <c r="EN24" s="817"/>
      <c r="EO24" s="817"/>
      <c r="EP24" s="817"/>
      <c r="EQ24" s="817"/>
      <c r="ER24" s="817"/>
      <c r="ES24" s="817"/>
      <c r="ET24" s="817"/>
      <c r="EU24" s="817"/>
      <c r="EV24" s="817"/>
      <c r="EW24" s="817"/>
      <c r="EX24" s="817"/>
      <c r="EY24" s="817"/>
      <c r="EZ24" s="817"/>
    </row>
    <row r="25" spans="2:156" ht="12" customHeight="1" thickTop="1" thickBot="1" x14ac:dyDescent="0.25">
      <c r="B25" s="1478">
        <v>16</v>
      </c>
      <c r="C25" s="1479"/>
      <c r="D25" s="1479"/>
      <c r="E25" s="1480" t="str">
        <f>IF('INGRESO DE DATOS'!Y336&lt;&gt;"",'INGRESO DE DATOS'!Y336,"")</f>
        <v/>
      </c>
      <c r="F25" s="1480"/>
      <c r="G25" s="1480"/>
      <c r="H25" s="1480"/>
      <c r="I25" s="1637" t="str">
        <f>IF('INGRESO DE DATOS'!Z336&lt;&gt;"",'INGRESO DE DATOS'!Z336,"")</f>
        <v/>
      </c>
      <c r="J25" s="1637"/>
      <c r="K25" s="1637"/>
      <c r="L25" s="2308" t="str">
        <f>IF('INGRESO DE DATOS'!AB336&lt;&gt;"",'INGRESO DE DATOS'!AB336,"")</f>
        <v/>
      </c>
      <c r="M25" s="2308"/>
      <c r="N25" s="2347" t="str">
        <f>IF('INGRESO DE DATOS'!AC336&lt;&gt;"",'INGRESO DE DATOS'!AC336,"")</f>
        <v/>
      </c>
      <c r="O25" s="2347"/>
      <c r="P25" s="2349" t="str">
        <f>IF('FORMATO SULFATOS'!AO32&lt;&gt;"",'FORMATO SULFATOS'!AO32,"")</f>
        <v/>
      </c>
      <c r="Q25" s="2348"/>
      <c r="R25" s="1637" t="str">
        <f>IF('INGRESO DE DATOS'!AD336&lt;&gt;"",'INGRESO DE DATOS'!AD336,"")</f>
        <v/>
      </c>
      <c r="S25" s="1637"/>
      <c r="T25" s="1637"/>
      <c r="U25" s="2308" t="str">
        <f>IF('INGRESO DE DATOS'!AE336&lt;&gt;"",'INGRESO DE DATOS'!AE336,"")</f>
        <v/>
      </c>
      <c r="V25" s="2308"/>
      <c r="W25" s="818" t="str">
        <f>IF('INGRESO DE DATOS'!AF336&lt;&gt;"",'INGRESO DE DATOS'!AF336,"")</f>
        <v/>
      </c>
      <c r="X25" s="2307" t="str">
        <f t="shared" si="0"/>
        <v/>
      </c>
      <c r="Y25" s="2307"/>
      <c r="Z25" s="2308" t="str">
        <f>IF('INGRESO DE DATOS'!AG336&lt;&gt;"",'INGRESO DE DATOS'!AG336,"")</f>
        <v/>
      </c>
      <c r="AA25" s="2308"/>
      <c r="AB25" s="819" t="str">
        <f>IF('INGRESO DE DATOS'!AH336&lt;&gt;"",'INGRESO DE DATOS'!AH336,"")</f>
        <v/>
      </c>
      <c r="AC25" s="819" t="str">
        <f>IF('INGRESO DE DATOS'!AI336&lt;&gt;"",'INGRESO DE DATOS'!AI336,"")</f>
        <v/>
      </c>
      <c r="AD25" s="2307" t="str">
        <f>IF(Z25&lt;&gt;"",((AB25*2*'INGRESO DE DATOS'!$AF$345*1000)/Z25),"")</f>
        <v/>
      </c>
      <c r="AE25" s="2307"/>
      <c r="AF25" s="2307"/>
      <c r="AG25" s="2307"/>
      <c r="AH25" s="2307" t="str">
        <f>IF(Z25&lt;&gt;"",((((AC25-(AB25*2)-$Y$37)*VLOOKUP(DK25,$DU$10:$EL$26,10,FALSE))*'INGRESO DE DATOS'!$AF$345*1000)/Z25),"")</f>
        <v/>
      </c>
      <c r="AI25" s="2307"/>
      <c r="AJ25" s="2307"/>
      <c r="AK25" s="2307"/>
      <c r="AL25" s="819" t="str">
        <f>IF(CONDUCTIVIDAD!AB48&lt;&gt;"",CONDUCTIVIDAD!AB48,"")</f>
        <v/>
      </c>
      <c r="AM25" s="2307" t="str">
        <f t="shared" si="1"/>
        <v/>
      </c>
      <c r="AN25" s="2307"/>
      <c r="AO25" s="2307"/>
      <c r="AP25" s="2309"/>
      <c r="AY25" s="2304" t="str">
        <f>IF($AY$35&lt;&gt;"",IF('INGRESO DE DATOS'!AE336&lt;&gt;"",'INGRESO DE DATOS'!AE336,""),"")</f>
        <v/>
      </c>
      <c r="AZ25" s="2304"/>
      <c r="BA25" s="2304"/>
      <c r="BB25" s="2304"/>
      <c r="BC25" s="2304" t="str">
        <f>IF($AY$35&lt;&gt;"",IF('INGRESO DE DATOS'!AF336&lt;&gt;"",'INGRESO DE DATOS'!AF336,""),"")</f>
        <v/>
      </c>
      <c r="BD25" s="2304"/>
      <c r="BE25" s="2304"/>
      <c r="BF25" s="2304"/>
      <c r="BG25" s="2305" t="str">
        <f>IF($BC$35&lt;&gt;"",IF('INGRESO DE DATOS'!AE336&lt;&gt;"",'INGRESO DE DATOS'!AE336,""),"")</f>
        <v/>
      </c>
      <c r="BH25" s="2305"/>
      <c r="BI25" s="2305"/>
      <c r="BJ25" s="2305"/>
      <c r="BK25" s="2304" t="str">
        <f>IF($BC$35&lt;&gt;"",IF('INGRESO DE DATOS'!AF336&lt;&gt;"",'INGRESO DE DATOS'!AF336,""),"")</f>
        <v/>
      </c>
      <c r="BL25" s="2304"/>
      <c r="BM25" s="2304"/>
      <c r="BN25" s="2304"/>
      <c r="BO25" s="2304" t="str">
        <f t="shared" si="2"/>
        <v/>
      </c>
      <c r="BP25" s="2304"/>
      <c r="BQ25" s="2304"/>
      <c r="BR25" s="2304"/>
      <c r="BS25" s="2304"/>
      <c r="BT25" s="2304"/>
      <c r="BU25" s="2304"/>
      <c r="BV25" s="2304"/>
      <c r="BW25" s="2306" t="str">
        <f t="shared" si="3"/>
        <v/>
      </c>
      <c r="BX25" s="2306"/>
      <c r="BY25" s="2306"/>
      <c r="BZ25" s="2306"/>
      <c r="CA25" s="2306"/>
      <c r="CB25" s="2306"/>
      <c r="CC25" s="2306"/>
      <c r="CD25" s="2306"/>
      <c r="CM25" s="2304" t="str">
        <f>IF($AY$35&lt;&gt;"",IF('INGRESO DE DATOS'!AM338&lt;&gt;"",'INGRESO DE DATOS'!AM338,""),"")</f>
        <v/>
      </c>
      <c r="CN25" s="2304"/>
      <c r="CO25" s="2304"/>
      <c r="CP25" s="2304"/>
      <c r="CQ25" s="2304"/>
      <c r="CR25" s="2304"/>
      <c r="CS25" s="2304"/>
      <c r="CT25" s="2304"/>
      <c r="CU25" s="2304" t="str">
        <f>IF($BC$35&lt;&gt;"",IF('INGRESO DE DATOS'!AM338&lt;&gt;"",'INGRESO DE DATOS'!AM338,""),"")</f>
        <v/>
      </c>
      <c r="CV25" s="2304"/>
      <c r="CW25" s="2304"/>
      <c r="CX25" s="2304"/>
      <c r="CY25" s="2304"/>
      <c r="CZ25" s="2304"/>
      <c r="DA25" s="2304"/>
      <c r="DB25" s="2304"/>
      <c r="DK25" s="2304" t="str">
        <f>IF('INGRESO DE DATOS'!AO338&lt;&gt;"",'INGRESO DE DATOS'!AO338,"")</f>
        <v/>
      </c>
      <c r="DL25" s="2304"/>
      <c r="DM25" s="2304"/>
      <c r="DN25" s="2304"/>
      <c r="DO25" s="2304"/>
      <c r="DP25" s="2304"/>
      <c r="DQ25" s="2304"/>
      <c r="DR25" s="2304"/>
      <c r="DU25" s="2310" t="s">
        <v>322</v>
      </c>
      <c r="DV25" s="2310"/>
      <c r="DW25" s="2310"/>
      <c r="DX25" s="2310"/>
      <c r="DY25" s="2310"/>
      <c r="DZ25" s="2310"/>
      <c r="EA25" s="2310"/>
      <c r="EB25" s="2310"/>
      <c r="EC25" s="2310"/>
      <c r="ED25" s="2311">
        <v>5</v>
      </c>
      <c r="EE25" s="2311"/>
      <c r="EF25" s="2311"/>
      <c r="EG25" s="2311"/>
      <c r="EH25" s="2311"/>
      <c r="EI25" s="2311"/>
      <c r="EJ25" s="2311"/>
      <c r="EK25" s="2311"/>
      <c r="EL25" s="2311"/>
      <c r="EM25" s="817"/>
      <c r="EN25" s="817"/>
      <c r="EO25" s="817"/>
      <c r="EP25" s="817"/>
      <c r="EQ25" s="817"/>
      <c r="ER25" s="817"/>
      <c r="ES25" s="817"/>
      <c r="ET25" s="817"/>
      <c r="EU25" s="817"/>
      <c r="EV25" s="817"/>
      <c r="EW25" s="817"/>
      <c r="EX25" s="817"/>
      <c r="EY25" s="817"/>
      <c r="EZ25" s="817"/>
    </row>
    <row r="26" spans="2:156" ht="12" customHeight="1" thickTop="1" thickBot="1" x14ac:dyDescent="0.25">
      <c r="B26" s="1478">
        <v>17</v>
      </c>
      <c r="C26" s="1479"/>
      <c r="D26" s="1479"/>
      <c r="E26" s="1480" t="str">
        <f>IF('INGRESO DE DATOS'!Y337&lt;&gt;"",'INGRESO DE DATOS'!Y337,"")</f>
        <v/>
      </c>
      <c r="F26" s="1480"/>
      <c r="G26" s="1480"/>
      <c r="H26" s="1480"/>
      <c r="I26" s="1637" t="str">
        <f>IF('INGRESO DE DATOS'!Z337&lt;&gt;"",'INGRESO DE DATOS'!Z337,"")</f>
        <v/>
      </c>
      <c r="J26" s="1637"/>
      <c r="K26" s="1637"/>
      <c r="L26" s="2308" t="str">
        <f>IF('INGRESO DE DATOS'!AB337&lt;&gt;"",'INGRESO DE DATOS'!AB337,"")</f>
        <v/>
      </c>
      <c r="M26" s="2308"/>
      <c r="N26" s="2347" t="str">
        <f>IF('INGRESO DE DATOS'!AC337&lt;&gt;"",'INGRESO DE DATOS'!AC337,"")</f>
        <v/>
      </c>
      <c r="O26" s="2347"/>
      <c r="P26" s="2349" t="str">
        <f>IF('FORMATO SULFATOS'!AO33&lt;&gt;"",'FORMATO SULFATOS'!AO33,"")</f>
        <v/>
      </c>
      <c r="Q26" s="2348"/>
      <c r="R26" s="1637" t="str">
        <f>IF('INGRESO DE DATOS'!AD337&lt;&gt;"",'INGRESO DE DATOS'!AD337,"")</f>
        <v/>
      </c>
      <c r="S26" s="1637"/>
      <c r="T26" s="1637"/>
      <c r="U26" s="2308" t="str">
        <f>IF('INGRESO DE DATOS'!AE337&lt;&gt;"",'INGRESO DE DATOS'!AE337,"")</f>
        <v/>
      </c>
      <c r="V26" s="2308"/>
      <c r="W26" s="818" t="str">
        <f>IF('INGRESO DE DATOS'!AF337&lt;&gt;"",'INGRESO DE DATOS'!AF337,"")</f>
        <v/>
      </c>
      <c r="X26" s="2307" t="str">
        <f t="shared" si="0"/>
        <v/>
      </c>
      <c r="Y26" s="2307"/>
      <c r="Z26" s="2308" t="str">
        <f>IF('INGRESO DE DATOS'!AG337&lt;&gt;"",'INGRESO DE DATOS'!AG337,"")</f>
        <v/>
      </c>
      <c r="AA26" s="2308"/>
      <c r="AB26" s="819" t="str">
        <f>IF('INGRESO DE DATOS'!AH337&lt;&gt;"",'INGRESO DE DATOS'!AH337,"")</f>
        <v/>
      </c>
      <c r="AC26" s="819" t="str">
        <f>IF('INGRESO DE DATOS'!AI337&lt;&gt;"",'INGRESO DE DATOS'!AI337,"")</f>
        <v/>
      </c>
      <c r="AD26" s="2307" t="str">
        <f>IF(Z26&lt;&gt;"",((AB26*2*'INGRESO DE DATOS'!$AF$345*1000)/Z26),"")</f>
        <v/>
      </c>
      <c r="AE26" s="2307"/>
      <c r="AF26" s="2307"/>
      <c r="AG26" s="2307"/>
      <c r="AH26" s="2307" t="str">
        <f>IF(Z26&lt;&gt;"",((((AC26-(AB26*2)-$Y$37)*VLOOKUP(DK26,$DU$10:$EL$26,10,FALSE))*'INGRESO DE DATOS'!$AF$345*1000)/Z26),"")</f>
        <v/>
      </c>
      <c r="AI26" s="2307"/>
      <c r="AJ26" s="2307"/>
      <c r="AK26" s="2307"/>
      <c r="AL26" s="819" t="str">
        <f>IF(CONDUCTIVIDAD!AB49&lt;&gt;"",CONDUCTIVIDAD!AB49,"")</f>
        <v/>
      </c>
      <c r="AM26" s="2307" t="str">
        <f t="shared" si="1"/>
        <v/>
      </c>
      <c r="AN26" s="2307"/>
      <c r="AO26" s="2307"/>
      <c r="AP26" s="2309"/>
      <c r="AY26" s="2304" t="str">
        <f>IF($AY$35&lt;&gt;"",IF('INGRESO DE DATOS'!AE337&lt;&gt;"",'INGRESO DE DATOS'!AE337,""),"")</f>
        <v/>
      </c>
      <c r="AZ26" s="2304"/>
      <c r="BA26" s="2304"/>
      <c r="BB26" s="2304"/>
      <c r="BC26" s="2304" t="str">
        <f>IF($AY$35&lt;&gt;"",IF('INGRESO DE DATOS'!AF337&lt;&gt;"",'INGRESO DE DATOS'!AF337,""),"")</f>
        <v/>
      </c>
      <c r="BD26" s="2304"/>
      <c r="BE26" s="2304"/>
      <c r="BF26" s="2304"/>
      <c r="BG26" s="2305" t="str">
        <f>IF($BC$35&lt;&gt;"",IF('INGRESO DE DATOS'!AE337&lt;&gt;"",'INGRESO DE DATOS'!AE337,""),"")</f>
        <v/>
      </c>
      <c r="BH26" s="2305"/>
      <c r="BI26" s="2305"/>
      <c r="BJ26" s="2305"/>
      <c r="BK26" s="2304" t="str">
        <f>IF($BC$35&lt;&gt;"",IF('INGRESO DE DATOS'!AF337&lt;&gt;"",'INGRESO DE DATOS'!AF337,""),"")</f>
        <v/>
      </c>
      <c r="BL26" s="2304"/>
      <c r="BM26" s="2304"/>
      <c r="BN26" s="2304"/>
      <c r="BO26" s="2304" t="str">
        <f t="shared" si="2"/>
        <v/>
      </c>
      <c r="BP26" s="2304"/>
      <c r="BQ26" s="2304"/>
      <c r="BR26" s="2304"/>
      <c r="BS26" s="2304"/>
      <c r="BT26" s="2304"/>
      <c r="BU26" s="2304"/>
      <c r="BV26" s="2304"/>
      <c r="BW26" s="2306" t="str">
        <f t="shared" si="3"/>
        <v/>
      </c>
      <c r="BX26" s="2306"/>
      <c r="BY26" s="2306"/>
      <c r="BZ26" s="2306"/>
      <c r="CA26" s="2306"/>
      <c r="CB26" s="2306"/>
      <c r="CC26" s="2306"/>
      <c r="CD26" s="2306"/>
      <c r="CM26" s="2304" t="str">
        <f>IF($AY$35&lt;&gt;"",IF('INGRESO DE DATOS'!AM339&lt;&gt;"",'INGRESO DE DATOS'!AM339,""),"")</f>
        <v/>
      </c>
      <c r="CN26" s="2304"/>
      <c r="CO26" s="2304"/>
      <c r="CP26" s="2304"/>
      <c r="CQ26" s="2304"/>
      <c r="CR26" s="2304"/>
      <c r="CS26" s="2304"/>
      <c r="CT26" s="2304"/>
      <c r="CU26" s="2304" t="str">
        <f>IF($BC$35&lt;&gt;"",IF('INGRESO DE DATOS'!AM339&lt;&gt;"",'INGRESO DE DATOS'!AM339,""),"")</f>
        <v/>
      </c>
      <c r="CV26" s="2304"/>
      <c r="CW26" s="2304"/>
      <c r="CX26" s="2304"/>
      <c r="CY26" s="2304"/>
      <c r="CZ26" s="2304"/>
      <c r="DA26" s="2304"/>
      <c r="DB26" s="2304"/>
      <c r="DK26" s="2304" t="str">
        <f>IF('INGRESO DE DATOS'!AO339&lt;&gt;"",'INGRESO DE DATOS'!AO339,"")</f>
        <v/>
      </c>
      <c r="DL26" s="2304"/>
      <c r="DM26" s="2304"/>
      <c r="DN26" s="2304"/>
      <c r="DO26" s="2304"/>
      <c r="DP26" s="2304"/>
      <c r="DQ26" s="2304"/>
      <c r="DR26" s="2304"/>
      <c r="DU26" s="2310" t="s">
        <v>101</v>
      </c>
      <c r="DV26" s="2310"/>
      <c r="DW26" s="2310"/>
      <c r="DX26" s="2310"/>
      <c r="DY26" s="2310"/>
      <c r="DZ26" s="2310"/>
      <c r="EA26" s="2310"/>
      <c r="EB26" s="2310"/>
      <c r="EC26" s="2310"/>
      <c r="ED26" s="2311">
        <v>1</v>
      </c>
      <c r="EE26" s="2311"/>
      <c r="EF26" s="2311"/>
      <c r="EG26" s="2311"/>
      <c r="EH26" s="2311"/>
      <c r="EI26" s="2311"/>
      <c r="EJ26" s="2311"/>
      <c r="EK26" s="2311"/>
      <c r="EL26" s="2311"/>
      <c r="EM26" s="817"/>
      <c r="EN26" s="817"/>
      <c r="EO26" s="817"/>
      <c r="EP26" s="817"/>
      <c r="EQ26" s="817"/>
      <c r="ER26" s="817"/>
      <c r="ES26" s="817"/>
      <c r="ET26" s="817"/>
      <c r="EU26" s="817"/>
      <c r="EV26" s="817"/>
      <c r="EW26" s="817"/>
      <c r="EX26" s="817"/>
      <c r="EY26" s="817"/>
      <c r="EZ26" s="817"/>
    </row>
    <row r="27" spans="2:156" ht="12" customHeight="1" thickTop="1" x14ac:dyDescent="0.2">
      <c r="B27" s="1478">
        <v>18</v>
      </c>
      <c r="C27" s="1479"/>
      <c r="D27" s="1479"/>
      <c r="E27" s="1480" t="str">
        <f>IF('INGRESO DE DATOS'!Y338&lt;&gt;"",'INGRESO DE DATOS'!Y338,"")</f>
        <v/>
      </c>
      <c r="F27" s="1480"/>
      <c r="G27" s="1480"/>
      <c r="H27" s="1480"/>
      <c r="I27" s="1637" t="str">
        <f>IF('INGRESO DE DATOS'!Z338&lt;&gt;"",'INGRESO DE DATOS'!Z338,"")</f>
        <v/>
      </c>
      <c r="J27" s="1637"/>
      <c r="K27" s="1637"/>
      <c r="L27" s="2308" t="str">
        <f>IF('INGRESO DE DATOS'!AB338&lt;&gt;"",'INGRESO DE DATOS'!AB338,"")</f>
        <v/>
      </c>
      <c r="M27" s="2308"/>
      <c r="N27" s="2347" t="str">
        <f>IF('INGRESO DE DATOS'!AC338&lt;&gt;"",'INGRESO DE DATOS'!AC338,"")</f>
        <v/>
      </c>
      <c r="O27" s="2347"/>
      <c r="P27" s="2349" t="str">
        <f>IF('FORMATO SULFATOS'!AO34&lt;&gt;"",'FORMATO SULFATOS'!AO34,"")</f>
        <v/>
      </c>
      <c r="Q27" s="2348"/>
      <c r="R27" s="1637" t="str">
        <f>IF('INGRESO DE DATOS'!AD338&lt;&gt;"",'INGRESO DE DATOS'!AD338,"")</f>
        <v/>
      </c>
      <c r="S27" s="1637"/>
      <c r="T27" s="1637"/>
      <c r="U27" s="2308" t="str">
        <f>IF('INGRESO DE DATOS'!AE338&lt;&gt;"",'INGRESO DE DATOS'!AE338,"")</f>
        <v/>
      </c>
      <c r="V27" s="2308"/>
      <c r="W27" s="818" t="str">
        <f>IF('INGRESO DE DATOS'!AF338&lt;&gt;"",'INGRESO DE DATOS'!AF338,"")</f>
        <v/>
      </c>
      <c r="X27" s="2307" t="str">
        <f t="shared" si="0"/>
        <v/>
      </c>
      <c r="Y27" s="2307"/>
      <c r="Z27" s="2308" t="str">
        <f>IF('INGRESO DE DATOS'!AG338&lt;&gt;"",'INGRESO DE DATOS'!AG338,"")</f>
        <v/>
      </c>
      <c r="AA27" s="2308"/>
      <c r="AB27" s="819" t="str">
        <f>IF('INGRESO DE DATOS'!AH338&lt;&gt;"",'INGRESO DE DATOS'!AH338,"")</f>
        <v/>
      </c>
      <c r="AC27" s="819" t="str">
        <f>IF('INGRESO DE DATOS'!AI338&lt;&gt;"",'INGRESO DE DATOS'!AI338,"")</f>
        <v/>
      </c>
      <c r="AD27" s="2307" t="str">
        <f>IF(Z27&lt;&gt;"",((AB27*2*'INGRESO DE DATOS'!$AF$345*1000)/Z27),"")</f>
        <v/>
      </c>
      <c r="AE27" s="2307"/>
      <c r="AF27" s="2307"/>
      <c r="AG27" s="2307"/>
      <c r="AH27" s="2307" t="str">
        <f>IF(Z27&lt;&gt;"",((((AC27-(AB27*2)-$Y$37)*VLOOKUP(DK27,$DU$10:$EL$26,10,FALSE))*'INGRESO DE DATOS'!$AF$345*1000)/Z27),"")</f>
        <v/>
      </c>
      <c r="AI27" s="2307"/>
      <c r="AJ27" s="2307"/>
      <c r="AK27" s="2307"/>
      <c r="AL27" s="819" t="str">
        <f>IF(CONDUCTIVIDAD!AB50&lt;&gt;"",CONDUCTIVIDAD!AB50,"")</f>
        <v/>
      </c>
      <c r="AM27" s="2307" t="str">
        <f t="shared" si="1"/>
        <v/>
      </c>
      <c r="AN27" s="2307"/>
      <c r="AO27" s="2307"/>
      <c r="AP27" s="2309"/>
      <c r="AY27" s="2304" t="str">
        <f>IF($AY$35&lt;&gt;"",IF('INGRESO DE DATOS'!AE338&lt;&gt;"",'INGRESO DE DATOS'!AE338,""),"")</f>
        <v/>
      </c>
      <c r="AZ27" s="2304"/>
      <c r="BA27" s="2304"/>
      <c r="BB27" s="2304"/>
      <c r="BC27" s="2304" t="str">
        <f>IF($AY$35&lt;&gt;"",IF('INGRESO DE DATOS'!AF338&lt;&gt;"",'INGRESO DE DATOS'!AF338,""),"")</f>
        <v/>
      </c>
      <c r="BD27" s="2304"/>
      <c r="BE27" s="2304"/>
      <c r="BF27" s="2304"/>
      <c r="BG27" s="2305" t="str">
        <f>IF($BC$35&lt;&gt;"",IF('INGRESO DE DATOS'!AE338&lt;&gt;"",'INGRESO DE DATOS'!AE338,""),"")</f>
        <v/>
      </c>
      <c r="BH27" s="2305"/>
      <c r="BI27" s="2305"/>
      <c r="BJ27" s="2305"/>
      <c r="BK27" s="2304" t="str">
        <f>IF($BC$35&lt;&gt;"",IF('INGRESO DE DATOS'!AF338&lt;&gt;"",'INGRESO DE DATOS'!AF338,""),"")</f>
        <v/>
      </c>
      <c r="BL27" s="2304"/>
      <c r="BM27" s="2304"/>
      <c r="BN27" s="2304"/>
      <c r="BO27" s="2304" t="str">
        <f t="shared" si="2"/>
        <v/>
      </c>
      <c r="BP27" s="2304"/>
      <c r="BQ27" s="2304"/>
      <c r="BR27" s="2304"/>
      <c r="BS27" s="2304"/>
      <c r="BT27" s="2304"/>
      <c r="BU27" s="2304"/>
      <c r="BV27" s="2304"/>
      <c r="BW27" s="2306" t="str">
        <f t="shared" si="3"/>
        <v/>
      </c>
      <c r="BX27" s="2306"/>
      <c r="BY27" s="2306"/>
      <c r="BZ27" s="2306"/>
      <c r="CA27" s="2306"/>
      <c r="CB27" s="2306"/>
      <c r="CC27" s="2306"/>
      <c r="CD27" s="2306"/>
      <c r="CM27" s="2304" t="str">
        <f>IF($AY$35&lt;&gt;"",IF('INGRESO DE DATOS'!AM340&lt;&gt;"",'INGRESO DE DATOS'!AM340,""),"")</f>
        <v/>
      </c>
      <c r="CN27" s="2304"/>
      <c r="CO27" s="2304"/>
      <c r="CP27" s="2304"/>
      <c r="CQ27" s="2304"/>
      <c r="CR27" s="2304"/>
      <c r="CS27" s="2304"/>
      <c r="CT27" s="2304"/>
      <c r="CU27" s="2304" t="str">
        <f>IF($BC$35&lt;&gt;"",IF('INGRESO DE DATOS'!AM340&lt;&gt;"",'INGRESO DE DATOS'!AM340,""),"")</f>
        <v/>
      </c>
      <c r="CV27" s="2304"/>
      <c r="CW27" s="2304"/>
      <c r="CX27" s="2304"/>
      <c r="CY27" s="2304"/>
      <c r="CZ27" s="2304"/>
      <c r="DA27" s="2304"/>
      <c r="DB27" s="2304"/>
      <c r="DK27" s="2304" t="str">
        <f>IF('INGRESO DE DATOS'!AO340&lt;&gt;"",'INGRESO DE DATOS'!AO340,"")</f>
        <v/>
      </c>
      <c r="DL27" s="2304"/>
      <c r="DM27" s="2304"/>
      <c r="DN27" s="2304"/>
      <c r="DO27" s="2304"/>
      <c r="DP27" s="2304"/>
      <c r="DQ27" s="2304"/>
      <c r="DR27" s="2304"/>
      <c r="DU27" s="817"/>
      <c r="DV27" s="817"/>
      <c r="DW27" s="817"/>
      <c r="DX27" s="817"/>
      <c r="DY27" s="817"/>
      <c r="DZ27" s="817"/>
      <c r="EA27" s="817"/>
      <c r="EB27" s="817"/>
      <c r="EC27" s="817"/>
      <c r="ED27" s="817"/>
      <c r="EE27" s="817"/>
      <c r="EF27" s="817"/>
      <c r="EG27" s="817"/>
      <c r="EH27" s="817"/>
      <c r="EI27" s="817"/>
      <c r="EJ27" s="817"/>
      <c r="EK27" s="817"/>
      <c r="EL27" s="817"/>
      <c r="EM27" s="817"/>
      <c r="EN27" s="817"/>
      <c r="EO27" s="817"/>
      <c r="EP27" s="817"/>
      <c r="EQ27" s="817"/>
      <c r="ER27" s="817"/>
      <c r="ES27" s="817"/>
      <c r="ET27" s="817"/>
      <c r="EU27" s="817"/>
      <c r="EV27" s="817"/>
      <c r="EW27" s="817"/>
      <c r="EX27" s="817"/>
      <c r="EY27" s="817"/>
      <c r="EZ27" s="817"/>
    </row>
    <row r="28" spans="2:156" ht="12" customHeight="1" x14ac:dyDescent="0.2">
      <c r="B28" s="1478">
        <v>19</v>
      </c>
      <c r="C28" s="1479"/>
      <c r="D28" s="1479"/>
      <c r="E28" s="1480" t="str">
        <f>IF('INGRESO DE DATOS'!Y339&lt;&gt;"",'INGRESO DE DATOS'!Y339,"")</f>
        <v/>
      </c>
      <c r="F28" s="1480"/>
      <c r="G28" s="1480"/>
      <c r="H28" s="1480"/>
      <c r="I28" s="1637" t="str">
        <f>IF('INGRESO DE DATOS'!Z339&lt;&gt;"",'INGRESO DE DATOS'!Z339,"")</f>
        <v/>
      </c>
      <c r="J28" s="1637"/>
      <c r="K28" s="1637"/>
      <c r="L28" s="2308" t="str">
        <f>IF('INGRESO DE DATOS'!AB339&lt;&gt;"",'INGRESO DE DATOS'!AB339,"")</f>
        <v/>
      </c>
      <c r="M28" s="2308"/>
      <c r="N28" s="2347" t="str">
        <f>IF('INGRESO DE DATOS'!AC339&lt;&gt;"",'INGRESO DE DATOS'!AC339,"")</f>
        <v/>
      </c>
      <c r="O28" s="2347"/>
      <c r="P28" s="2349" t="str">
        <f>IF('FORMATO SULFATOS'!AO35&lt;&gt;"",'FORMATO SULFATOS'!AO35,"")</f>
        <v/>
      </c>
      <c r="Q28" s="2348"/>
      <c r="R28" s="1637" t="str">
        <f>IF('INGRESO DE DATOS'!AD339&lt;&gt;"",'INGRESO DE DATOS'!AD339,"")</f>
        <v/>
      </c>
      <c r="S28" s="1637"/>
      <c r="T28" s="1637"/>
      <c r="U28" s="2308" t="str">
        <f>IF('INGRESO DE DATOS'!AE339&lt;&gt;"",'INGRESO DE DATOS'!AE339,"")</f>
        <v/>
      </c>
      <c r="V28" s="2308"/>
      <c r="W28" s="818" t="str">
        <f>IF('INGRESO DE DATOS'!AF339&lt;&gt;"",'INGRESO DE DATOS'!AF339,"")</f>
        <v/>
      </c>
      <c r="X28" s="2307" t="str">
        <f t="shared" si="0"/>
        <v/>
      </c>
      <c r="Y28" s="2307"/>
      <c r="Z28" s="2308" t="str">
        <f>IF('INGRESO DE DATOS'!AG339&lt;&gt;"",'INGRESO DE DATOS'!AG339,"")</f>
        <v/>
      </c>
      <c r="AA28" s="2308"/>
      <c r="AB28" s="819" t="str">
        <f>IF('INGRESO DE DATOS'!AH339&lt;&gt;"",'INGRESO DE DATOS'!AH339,"")</f>
        <v/>
      </c>
      <c r="AC28" s="819" t="str">
        <f>IF('INGRESO DE DATOS'!AI339&lt;&gt;"",'INGRESO DE DATOS'!AI339,"")</f>
        <v/>
      </c>
      <c r="AD28" s="2307" t="str">
        <f>IF(Z28&lt;&gt;"",((AB28*2*'INGRESO DE DATOS'!$AF$345*1000)/Z28),"")</f>
        <v/>
      </c>
      <c r="AE28" s="2307"/>
      <c r="AF28" s="2307"/>
      <c r="AG28" s="2307"/>
      <c r="AH28" s="2307" t="str">
        <f>IF(Z28&lt;&gt;"",((((AC28-(AB28*2)-$Y$37)*VLOOKUP(DK28,$DU$10:$EL$26,10,FALSE))*'INGRESO DE DATOS'!$AF$345*1000)/Z28),"")</f>
        <v/>
      </c>
      <c r="AI28" s="2307"/>
      <c r="AJ28" s="2307"/>
      <c r="AK28" s="2307"/>
      <c r="AL28" s="819" t="str">
        <f>IF(CONDUCTIVIDAD!AB51&lt;&gt;"",CONDUCTIVIDAD!AB51,"")</f>
        <v/>
      </c>
      <c r="AM28" s="2307" t="str">
        <f t="shared" si="1"/>
        <v/>
      </c>
      <c r="AN28" s="2307"/>
      <c r="AO28" s="2307"/>
      <c r="AP28" s="2309"/>
      <c r="AY28" s="2304" t="str">
        <f>IF($AY$35&lt;&gt;"",IF('INGRESO DE DATOS'!AE339&lt;&gt;"",'INGRESO DE DATOS'!AE339,""),"")</f>
        <v/>
      </c>
      <c r="AZ28" s="2304"/>
      <c r="BA28" s="2304"/>
      <c r="BB28" s="2304"/>
      <c r="BC28" s="2304" t="str">
        <f>IF($AY$35&lt;&gt;"",IF('INGRESO DE DATOS'!AF339&lt;&gt;"",'INGRESO DE DATOS'!AF339,""),"")</f>
        <v/>
      </c>
      <c r="BD28" s="2304"/>
      <c r="BE28" s="2304"/>
      <c r="BF28" s="2304"/>
      <c r="BG28" s="2305" t="str">
        <f>IF($BC$35&lt;&gt;"",IF('INGRESO DE DATOS'!AE339&lt;&gt;"",'INGRESO DE DATOS'!AE339,""),"")</f>
        <v/>
      </c>
      <c r="BH28" s="2305"/>
      <c r="BI28" s="2305"/>
      <c r="BJ28" s="2305"/>
      <c r="BK28" s="2304" t="str">
        <f>IF($BC$35&lt;&gt;"",IF('INGRESO DE DATOS'!AF339&lt;&gt;"",'INGRESO DE DATOS'!AF339,""),"")</f>
        <v/>
      </c>
      <c r="BL28" s="2304"/>
      <c r="BM28" s="2304"/>
      <c r="BN28" s="2304"/>
      <c r="BO28" s="2304" t="str">
        <f t="shared" si="2"/>
        <v/>
      </c>
      <c r="BP28" s="2304"/>
      <c r="BQ28" s="2304"/>
      <c r="BR28" s="2304"/>
      <c r="BS28" s="2304"/>
      <c r="BT28" s="2304"/>
      <c r="BU28" s="2304"/>
      <c r="BV28" s="2304"/>
      <c r="BW28" s="2306" t="str">
        <f t="shared" si="3"/>
        <v/>
      </c>
      <c r="BX28" s="2306"/>
      <c r="BY28" s="2306"/>
      <c r="BZ28" s="2306"/>
      <c r="CA28" s="2306"/>
      <c r="CB28" s="2306"/>
      <c r="CC28" s="2306"/>
      <c r="CD28" s="2306"/>
      <c r="CM28" s="2304" t="str">
        <f>IF($AY$35&lt;&gt;"",IF('INGRESO DE DATOS'!AM341&lt;&gt;"",'INGRESO DE DATOS'!AM341,""),"")</f>
        <v/>
      </c>
      <c r="CN28" s="2304"/>
      <c r="CO28" s="2304"/>
      <c r="CP28" s="2304"/>
      <c r="CQ28" s="2304"/>
      <c r="CR28" s="2304"/>
      <c r="CS28" s="2304"/>
      <c r="CT28" s="2304"/>
      <c r="CU28" s="2304" t="str">
        <f>IF($BC$35&lt;&gt;"",IF('INGRESO DE DATOS'!AM341&lt;&gt;"",'INGRESO DE DATOS'!AM341,""),"")</f>
        <v/>
      </c>
      <c r="CV28" s="2304"/>
      <c r="CW28" s="2304"/>
      <c r="CX28" s="2304"/>
      <c r="CY28" s="2304"/>
      <c r="CZ28" s="2304"/>
      <c r="DA28" s="2304"/>
      <c r="DB28" s="2304"/>
      <c r="DK28" s="2304" t="str">
        <f>IF('INGRESO DE DATOS'!AO341&lt;&gt;"",'INGRESO DE DATOS'!AO341,"")</f>
        <v/>
      </c>
      <c r="DL28" s="2304"/>
      <c r="DM28" s="2304"/>
      <c r="DN28" s="2304"/>
      <c r="DO28" s="2304"/>
      <c r="DP28" s="2304"/>
      <c r="DQ28" s="2304"/>
      <c r="DR28" s="2304"/>
      <c r="DU28" s="817"/>
      <c r="DV28" s="817"/>
      <c r="DW28" s="817"/>
      <c r="DX28" s="817"/>
      <c r="DY28" s="817"/>
      <c r="DZ28" s="817"/>
      <c r="EA28" s="817"/>
      <c r="EB28" s="817"/>
      <c r="EC28" s="817"/>
      <c r="ED28" s="817"/>
      <c r="EE28" s="817"/>
      <c r="EF28" s="817"/>
      <c r="EG28" s="817"/>
      <c r="EH28" s="817"/>
      <c r="EI28" s="817"/>
      <c r="EJ28" s="817"/>
      <c r="EK28" s="817"/>
      <c r="EL28" s="817"/>
      <c r="EM28" s="817"/>
      <c r="EN28" s="817"/>
      <c r="EO28" s="817"/>
      <c r="EP28" s="817"/>
      <c r="EQ28" s="817"/>
      <c r="ER28" s="817"/>
      <c r="ES28" s="817"/>
      <c r="ET28" s="817"/>
      <c r="EU28" s="817"/>
      <c r="EV28" s="817"/>
      <c r="EW28" s="817"/>
      <c r="EX28" s="817"/>
      <c r="EY28" s="817"/>
      <c r="EZ28" s="817"/>
    </row>
    <row r="29" spans="2:156" ht="12" customHeight="1" x14ac:dyDescent="0.2">
      <c r="B29" s="1478">
        <v>20</v>
      </c>
      <c r="C29" s="1479"/>
      <c r="D29" s="1479"/>
      <c r="E29" s="1480" t="str">
        <f>IF('INGRESO DE DATOS'!Y340&lt;&gt;"",'INGRESO DE DATOS'!Y340,"")</f>
        <v/>
      </c>
      <c r="F29" s="1480"/>
      <c r="G29" s="1480"/>
      <c r="H29" s="1480"/>
      <c r="I29" s="1637" t="str">
        <f>IF('INGRESO DE DATOS'!Z340&lt;&gt;"",'INGRESO DE DATOS'!Z340,"")</f>
        <v/>
      </c>
      <c r="J29" s="1637"/>
      <c r="K29" s="1637"/>
      <c r="L29" s="2308" t="str">
        <f>IF('INGRESO DE DATOS'!AB340&lt;&gt;"",'INGRESO DE DATOS'!AB340,"")</f>
        <v/>
      </c>
      <c r="M29" s="2308"/>
      <c r="N29" s="2347" t="str">
        <f>IF('INGRESO DE DATOS'!AC340&lt;&gt;"",'INGRESO DE DATOS'!AC340,"")</f>
        <v/>
      </c>
      <c r="O29" s="2347"/>
      <c r="P29" s="2349" t="str">
        <f>IF('FORMATO SULFATOS'!AO37&lt;&gt;"",'FORMATO SULFATOS'!AO37,"")</f>
        <v/>
      </c>
      <c r="Q29" s="2348"/>
      <c r="R29" s="1637" t="str">
        <f>IF('INGRESO DE DATOS'!AD340&lt;&gt;"",'INGRESO DE DATOS'!AD340,"")</f>
        <v/>
      </c>
      <c r="S29" s="1637"/>
      <c r="T29" s="1637"/>
      <c r="U29" s="2308" t="str">
        <f>IF('INGRESO DE DATOS'!AE340&lt;&gt;"",'INGRESO DE DATOS'!AE340,"")</f>
        <v/>
      </c>
      <c r="V29" s="2308"/>
      <c r="W29" s="818" t="str">
        <f>IF('INGRESO DE DATOS'!AF340&lt;&gt;"",'INGRESO DE DATOS'!AF340,"")</f>
        <v/>
      </c>
      <c r="X29" s="2307" t="str">
        <f t="shared" si="0"/>
        <v/>
      </c>
      <c r="Y29" s="2307"/>
      <c r="Z29" s="2308" t="str">
        <f>IF('INGRESO DE DATOS'!AG340&lt;&gt;"",'INGRESO DE DATOS'!AG340,"")</f>
        <v/>
      </c>
      <c r="AA29" s="2308"/>
      <c r="AB29" s="819" t="str">
        <f>IF('INGRESO DE DATOS'!AH340&lt;&gt;"",'INGRESO DE DATOS'!AH340,"")</f>
        <v/>
      </c>
      <c r="AC29" s="819" t="str">
        <f>IF('INGRESO DE DATOS'!AI340&lt;&gt;"",'INGRESO DE DATOS'!AI340,"")</f>
        <v/>
      </c>
      <c r="AD29" s="2307" t="str">
        <f>IF(Z29&lt;&gt;"",((AB29*2*'INGRESO DE DATOS'!$AF$345*1000)/Z29),"")</f>
        <v/>
      </c>
      <c r="AE29" s="2307"/>
      <c r="AF29" s="2307"/>
      <c r="AG29" s="2307"/>
      <c r="AH29" s="2307" t="str">
        <f>IF(Z29&lt;&gt;"",((((AC29-(AB29*2)-$Y$37)*VLOOKUP(DK29,$DU$10:$EL$26,10,FALSE))*'INGRESO DE DATOS'!$AF$345*1000)/Z29),"")</f>
        <v/>
      </c>
      <c r="AI29" s="2307"/>
      <c r="AJ29" s="2307"/>
      <c r="AK29" s="2307"/>
      <c r="AL29" s="819" t="str">
        <f>IF(CONDUCTIVIDAD!AB52&lt;&gt;"",CONDUCTIVIDAD!AB52,"")</f>
        <v/>
      </c>
      <c r="AM29" s="2307" t="str">
        <f t="shared" si="1"/>
        <v/>
      </c>
      <c r="AN29" s="2307"/>
      <c r="AO29" s="2307"/>
      <c r="AP29" s="2309"/>
      <c r="AY29" s="2304" t="str">
        <f>IF($AY$35&lt;&gt;"",IF('INGRESO DE DATOS'!AE340&lt;&gt;"",'INGRESO DE DATOS'!AE340,""),"")</f>
        <v/>
      </c>
      <c r="AZ29" s="2304"/>
      <c r="BA29" s="2304"/>
      <c r="BB29" s="2304"/>
      <c r="BC29" s="2304" t="str">
        <f>IF($AY$35&lt;&gt;"",IF('INGRESO DE DATOS'!AF340&lt;&gt;"",'INGRESO DE DATOS'!AF340,""),"")</f>
        <v/>
      </c>
      <c r="BD29" s="2304"/>
      <c r="BE29" s="2304"/>
      <c r="BF29" s="2304"/>
      <c r="BG29" s="2305" t="str">
        <f>IF($BC$35&lt;&gt;"",IF('INGRESO DE DATOS'!AE340&lt;&gt;"",'INGRESO DE DATOS'!AE340,""),"")</f>
        <v/>
      </c>
      <c r="BH29" s="2305"/>
      <c r="BI29" s="2305"/>
      <c r="BJ29" s="2305"/>
      <c r="BK29" s="2304" t="str">
        <f>IF($BC$35&lt;&gt;"",IF('INGRESO DE DATOS'!AF340&lt;&gt;"",'INGRESO DE DATOS'!AF340,""),"")</f>
        <v/>
      </c>
      <c r="BL29" s="2304"/>
      <c r="BM29" s="2304"/>
      <c r="BN29" s="2304"/>
      <c r="BO29" s="2304" t="str">
        <f t="shared" si="2"/>
        <v/>
      </c>
      <c r="BP29" s="2304"/>
      <c r="BQ29" s="2304"/>
      <c r="BR29" s="2304"/>
      <c r="BS29" s="2304"/>
      <c r="BT29" s="2304"/>
      <c r="BU29" s="2304"/>
      <c r="BV29" s="2304"/>
      <c r="BW29" s="2306" t="str">
        <f t="shared" si="3"/>
        <v/>
      </c>
      <c r="BX29" s="2306"/>
      <c r="BY29" s="2306"/>
      <c r="BZ29" s="2306"/>
      <c r="CA29" s="2306"/>
      <c r="CB29" s="2306"/>
      <c r="CC29" s="2306"/>
      <c r="CD29" s="2306"/>
      <c r="CM29" s="2304" t="str">
        <f>IF($AY$35&lt;&gt;"",IF('INGRESO DE DATOS'!AM342&lt;&gt;"",'INGRESO DE DATOS'!AM342,""),"")</f>
        <v/>
      </c>
      <c r="CN29" s="2304"/>
      <c r="CO29" s="2304"/>
      <c r="CP29" s="2304"/>
      <c r="CQ29" s="2304"/>
      <c r="CR29" s="2304"/>
      <c r="CS29" s="2304"/>
      <c r="CT29" s="2304"/>
      <c r="CU29" s="2304" t="str">
        <f>IF($BC$35&lt;&gt;"",IF('INGRESO DE DATOS'!AM342&lt;&gt;"",'INGRESO DE DATOS'!AM342,""),"")</f>
        <v/>
      </c>
      <c r="CV29" s="2304"/>
      <c r="CW29" s="2304"/>
      <c r="CX29" s="2304"/>
      <c r="CY29" s="2304"/>
      <c r="CZ29" s="2304"/>
      <c r="DA29" s="2304"/>
      <c r="DB29" s="2304"/>
      <c r="DK29" s="2304" t="str">
        <f>IF('INGRESO DE DATOS'!AO342&lt;&gt;"",'INGRESO DE DATOS'!AO342,"")</f>
        <v/>
      </c>
      <c r="DL29" s="2304"/>
      <c r="DM29" s="2304"/>
      <c r="DN29" s="2304"/>
      <c r="DO29" s="2304"/>
      <c r="DP29" s="2304"/>
      <c r="DQ29" s="2304"/>
      <c r="DR29" s="2304"/>
      <c r="DU29" s="817"/>
      <c r="DV29" s="817"/>
      <c r="DW29" s="817"/>
      <c r="DX29" s="817"/>
      <c r="DY29" s="817"/>
      <c r="DZ29" s="817"/>
      <c r="EA29" s="817"/>
      <c r="EB29" s="817"/>
      <c r="EC29" s="817"/>
      <c r="ED29" s="817"/>
      <c r="EE29" s="817"/>
      <c r="EF29" s="817"/>
      <c r="EG29" s="817"/>
      <c r="EH29" s="817"/>
      <c r="EI29" s="817"/>
      <c r="EJ29" s="817"/>
      <c r="EK29" s="817"/>
      <c r="EL29" s="817"/>
      <c r="EM29" s="817"/>
      <c r="EN29" s="817"/>
      <c r="EO29" s="817"/>
      <c r="EP29" s="817"/>
      <c r="EQ29" s="817"/>
      <c r="ER29" s="817"/>
      <c r="ES29" s="817"/>
      <c r="ET29" s="817"/>
      <c r="EU29" s="817"/>
      <c r="EV29" s="817"/>
      <c r="EW29" s="817"/>
      <c r="EX29" s="817"/>
      <c r="EY29" s="817"/>
      <c r="EZ29" s="817"/>
    </row>
    <row r="30" spans="2:156" ht="12" customHeight="1" x14ac:dyDescent="0.2">
      <c r="B30" s="1478">
        <v>21</v>
      </c>
      <c r="C30" s="1479"/>
      <c r="D30" s="1479"/>
      <c r="E30" s="1480" t="str">
        <f>IF('INGRESO DE DATOS'!Y341&lt;&gt;"",'INGRESO DE DATOS'!Y341,"")</f>
        <v/>
      </c>
      <c r="F30" s="1480"/>
      <c r="G30" s="1480"/>
      <c r="H30" s="1480"/>
      <c r="I30" s="1637" t="str">
        <f>IF('INGRESO DE DATOS'!Z341&lt;&gt;"",'INGRESO DE DATOS'!Z341,"")</f>
        <v/>
      </c>
      <c r="J30" s="1637"/>
      <c r="K30" s="1637"/>
      <c r="L30" s="2308" t="str">
        <f>IF('INGRESO DE DATOS'!AB341&lt;&gt;"",'INGRESO DE DATOS'!AB341,"")</f>
        <v/>
      </c>
      <c r="M30" s="2308"/>
      <c r="N30" s="2347" t="str">
        <f>IF('INGRESO DE DATOS'!AC341&lt;&gt;"",'INGRESO DE DATOS'!AC341,"")</f>
        <v/>
      </c>
      <c r="O30" s="2347"/>
      <c r="P30" s="2349" t="str">
        <f>IF('FORMATO SULFATOS'!AO38&lt;&gt;"",'FORMATO SULFATOS'!AO38,"")</f>
        <v/>
      </c>
      <c r="Q30" s="2348"/>
      <c r="R30" s="1637" t="str">
        <f>IF('INGRESO DE DATOS'!AD341&lt;&gt;"",'INGRESO DE DATOS'!AD341,"")</f>
        <v/>
      </c>
      <c r="S30" s="1637"/>
      <c r="T30" s="1637"/>
      <c r="U30" s="2308" t="str">
        <f>IF('INGRESO DE DATOS'!AE341&lt;&gt;"",'INGRESO DE DATOS'!AE341,"")</f>
        <v/>
      </c>
      <c r="V30" s="2308"/>
      <c r="W30" s="818" t="str">
        <f>IF('INGRESO DE DATOS'!AF341&lt;&gt;"",'INGRESO DE DATOS'!AF341,"")</f>
        <v/>
      </c>
      <c r="X30" s="2307" t="str">
        <f t="shared" si="0"/>
        <v/>
      </c>
      <c r="Y30" s="2307"/>
      <c r="Z30" s="2308" t="str">
        <f>IF('INGRESO DE DATOS'!AG341&lt;&gt;"",'INGRESO DE DATOS'!AG341,"")</f>
        <v/>
      </c>
      <c r="AA30" s="2308"/>
      <c r="AB30" s="819" t="str">
        <f>IF('INGRESO DE DATOS'!AH341&lt;&gt;"",'INGRESO DE DATOS'!AH341,"")</f>
        <v/>
      </c>
      <c r="AC30" s="819" t="str">
        <f>IF('INGRESO DE DATOS'!AI341&lt;&gt;"",'INGRESO DE DATOS'!AI341,"")</f>
        <v/>
      </c>
      <c r="AD30" s="2307" t="str">
        <f>IF(Z30&lt;&gt;"",((AB30*2*'INGRESO DE DATOS'!$AF$345*1000)/Z30),"")</f>
        <v/>
      </c>
      <c r="AE30" s="2307"/>
      <c r="AF30" s="2307"/>
      <c r="AG30" s="2307"/>
      <c r="AH30" s="2307" t="str">
        <f>IF(Z30&lt;&gt;"",((((AC30-(AB30*2)-$Y$37)*VLOOKUP(DK30,$DU$10:$EL$26,10,FALSE))*'INGRESO DE DATOS'!$AF$345*1000)/Z30),"")</f>
        <v/>
      </c>
      <c r="AI30" s="2307"/>
      <c r="AJ30" s="2307"/>
      <c r="AK30" s="2307"/>
      <c r="AL30" s="819" t="str">
        <f>IF(CONDUCTIVIDAD!AB53&lt;&gt;"",CONDUCTIVIDAD!AB53,"")</f>
        <v/>
      </c>
      <c r="AM30" s="2307" t="str">
        <f t="shared" si="1"/>
        <v/>
      </c>
      <c r="AN30" s="2307"/>
      <c r="AO30" s="2307"/>
      <c r="AP30" s="2309"/>
      <c r="AY30" s="2304" t="str">
        <f>IF($AY$35&lt;&gt;"",IF('INGRESO DE DATOS'!AE341&lt;&gt;"",'INGRESO DE DATOS'!AE341,""),"")</f>
        <v/>
      </c>
      <c r="AZ30" s="2304"/>
      <c r="BA30" s="2304"/>
      <c r="BB30" s="2304"/>
      <c r="BC30" s="2304" t="str">
        <f>IF($AY$35&lt;&gt;"",IF('INGRESO DE DATOS'!AF341&lt;&gt;"",'INGRESO DE DATOS'!AF341,""),"")</f>
        <v/>
      </c>
      <c r="BD30" s="2304"/>
      <c r="BE30" s="2304"/>
      <c r="BF30" s="2304"/>
      <c r="BG30" s="2305" t="str">
        <f>IF($BC$35&lt;&gt;"",IF('INGRESO DE DATOS'!AE341&lt;&gt;"",'INGRESO DE DATOS'!AE341,""),"")</f>
        <v/>
      </c>
      <c r="BH30" s="2305"/>
      <c r="BI30" s="2305"/>
      <c r="BJ30" s="2305"/>
      <c r="BK30" s="2304" t="str">
        <f>IF($BC$35&lt;&gt;"",IF('INGRESO DE DATOS'!AF341&lt;&gt;"",'INGRESO DE DATOS'!AF341,""),"")</f>
        <v/>
      </c>
      <c r="BL30" s="2304"/>
      <c r="BM30" s="2304"/>
      <c r="BN30" s="2304"/>
      <c r="BO30" s="2304" t="str">
        <f t="shared" si="2"/>
        <v/>
      </c>
      <c r="BP30" s="2304"/>
      <c r="BQ30" s="2304"/>
      <c r="BR30" s="2304"/>
      <c r="BS30" s="2304"/>
      <c r="BT30" s="2304"/>
      <c r="BU30" s="2304"/>
      <c r="BV30" s="2304"/>
      <c r="BW30" s="2306" t="str">
        <f t="shared" si="3"/>
        <v/>
      </c>
      <c r="BX30" s="2306"/>
      <c r="BY30" s="2306"/>
      <c r="BZ30" s="2306"/>
      <c r="CA30" s="2306"/>
      <c r="CB30" s="2306"/>
      <c r="CC30" s="2306"/>
      <c r="CD30" s="2306"/>
      <c r="CM30" s="2304" t="str">
        <f>IF($AY$35&lt;&gt;"",IF('INGRESO DE DATOS'!AM343&lt;&gt;"",'INGRESO DE DATOS'!AM343,""),"")</f>
        <v/>
      </c>
      <c r="CN30" s="2304"/>
      <c r="CO30" s="2304"/>
      <c r="CP30" s="2304"/>
      <c r="CQ30" s="2304"/>
      <c r="CR30" s="2304"/>
      <c r="CS30" s="2304"/>
      <c r="CT30" s="2304"/>
      <c r="CU30" s="2304" t="str">
        <f>IF($BC$35&lt;&gt;"",IF('INGRESO DE DATOS'!AM343&lt;&gt;"",'INGRESO DE DATOS'!AM343,""),"")</f>
        <v/>
      </c>
      <c r="CV30" s="2304"/>
      <c r="CW30" s="2304"/>
      <c r="CX30" s="2304"/>
      <c r="CY30" s="2304"/>
      <c r="CZ30" s="2304"/>
      <c r="DA30" s="2304"/>
      <c r="DB30" s="2304"/>
      <c r="DK30" s="2304" t="str">
        <f>IF('INGRESO DE DATOS'!AO343&lt;&gt;"",'INGRESO DE DATOS'!AO343,"")</f>
        <v/>
      </c>
      <c r="DL30" s="2304"/>
      <c r="DM30" s="2304"/>
      <c r="DN30" s="2304"/>
      <c r="DO30" s="2304"/>
      <c r="DP30" s="2304"/>
      <c r="DQ30" s="2304"/>
      <c r="DR30" s="2304"/>
      <c r="DU30" s="817"/>
      <c r="DV30" s="817"/>
      <c r="DW30" s="817"/>
      <c r="DX30" s="817"/>
      <c r="DY30" s="817"/>
      <c r="DZ30" s="817"/>
      <c r="EA30" s="817"/>
      <c r="EB30" s="817"/>
      <c r="EC30" s="817"/>
      <c r="ED30" s="817"/>
      <c r="EE30" s="817"/>
      <c r="EF30" s="817"/>
      <c r="EG30" s="817"/>
      <c r="EH30" s="817"/>
      <c r="EI30" s="817"/>
      <c r="EJ30" s="817"/>
      <c r="EK30" s="817"/>
      <c r="EL30" s="817"/>
      <c r="EM30" s="817"/>
      <c r="EN30" s="817"/>
      <c r="EO30" s="817"/>
      <c r="EP30" s="817"/>
      <c r="EQ30" s="817"/>
      <c r="ER30" s="817"/>
      <c r="ES30" s="817"/>
      <c r="ET30" s="817"/>
      <c r="EU30" s="817"/>
      <c r="EV30" s="817"/>
      <c r="EW30" s="817"/>
      <c r="EX30" s="817"/>
      <c r="EY30" s="817"/>
      <c r="EZ30" s="817"/>
    </row>
    <row r="31" spans="2:156" ht="12" customHeight="1" x14ac:dyDescent="0.2">
      <c r="B31" s="1478">
        <v>22</v>
      </c>
      <c r="C31" s="1479"/>
      <c r="D31" s="1479"/>
      <c r="E31" s="1473" t="str">
        <f>IF('INGRESO DE DATOS'!Y342&lt;&gt;"",'INGRESO DE DATOS'!Y342,"")</f>
        <v>MUESTRA CONTROL</v>
      </c>
      <c r="F31" s="1473"/>
      <c r="G31" s="1473"/>
      <c r="H31" s="1473"/>
      <c r="I31" s="1637" t="str">
        <f>IF('INGRESO DE DATOS'!Z342&lt;&gt;"",'INGRESO DE DATOS'!Z342,"")</f>
        <v/>
      </c>
      <c r="J31" s="1637"/>
      <c r="K31" s="1637"/>
      <c r="L31" s="2308" t="str">
        <f>IF('INGRESO DE DATOS'!AB342&lt;&gt;"",'INGRESO DE DATOS'!AB342,"")</f>
        <v/>
      </c>
      <c r="M31" s="2308"/>
      <c r="N31" s="2347" t="str">
        <f>IF('INGRESO DE DATOS'!AC342&lt;&gt;"",'INGRESO DE DATOS'!AC342,"")</f>
        <v/>
      </c>
      <c r="O31" s="2347"/>
      <c r="P31" s="2349" t="str">
        <f>IF('FORMATO SULFATOS'!AO39&lt;&gt;"",'FORMATO SULFATOS'!AO39,"")</f>
        <v/>
      </c>
      <c r="Q31" s="2348"/>
      <c r="R31" s="1637" t="str">
        <f>IF('INGRESO DE DATOS'!AD342&lt;&gt;"",'INGRESO DE DATOS'!AD342,"")</f>
        <v/>
      </c>
      <c r="S31" s="1637"/>
      <c r="T31" s="1637"/>
      <c r="U31" s="2308" t="str">
        <f>IF('INGRESO DE DATOS'!AE342&lt;&gt;"",'INGRESO DE DATOS'!AE342,"")</f>
        <v/>
      </c>
      <c r="V31" s="2308"/>
      <c r="W31" s="818" t="str">
        <f>IF('INGRESO DE DATOS'!AF342&lt;&gt;"",'INGRESO DE DATOS'!AF342,"")</f>
        <v/>
      </c>
      <c r="X31" s="2307" t="str">
        <f t="shared" si="0"/>
        <v/>
      </c>
      <c r="Y31" s="2307"/>
      <c r="Z31" s="2308" t="str">
        <f>IF('INGRESO DE DATOS'!AG342&lt;&gt;"",'INGRESO DE DATOS'!AG342,"")</f>
        <v/>
      </c>
      <c r="AA31" s="2308"/>
      <c r="AB31" s="819" t="str">
        <f>IF('INGRESO DE DATOS'!AH342&lt;&gt;"",'INGRESO DE DATOS'!AH342,"")</f>
        <v/>
      </c>
      <c r="AC31" s="819" t="str">
        <f>IF('INGRESO DE DATOS'!AI342&lt;&gt;"",'INGRESO DE DATOS'!AI342,"")</f>
        <v/>
      </c>
      <c r="AD31" s="2307" t="str">
        <f>IF(Z31&lt;&gt;"",((AB31*2*'INGRESO DE DATOS'!$AF$345*1000)/Z31),"")</f>
        <v/>
      </c>
      <c r="AE31" s="2307"/>
      <c r="AF31" s="2307"/>
      <c r="AG31" s="2307"/>
      <c r="AH31" s="2307" t="str">
        <f>IF(Z31&lt;&gt;"",((((AC31-(AB31*2)-$Y$37)*VLOOKUP(DK31,$DU$10:$EL$26,10,FALSE))*'INGRESO DE DATOS'!$AF$345*1000)/Z31),"")</f>
        <v/>
      </c>
      <c r="AI31" s="2307"/>
      <c r="AJ31" s="2307"/>
      <c r="AK31" s="2307"/>
      <c r="AL31" s="819" t="str">
        <f>IF(CONDUCTIVIDAD!AB54&lt;&gt;"",CONDUCTIVIDAD!AB54,"")</f>
        <v/>
      </c>
      <c r="AM31" s="2307" t="str">
        <f t="shared" si="1"/>
        <v/>
      </c>
      <c r="AN31" s="2307"/>
      <c r="AO31" s="2307"/>
      <c r="AP31" s="2309"/>
      <c r="AY31" s="2304" t="str">
        <f>IF($AY$35&lt;&gt;"",IF('INGRESO DE DATOS'!AE342&lt;&gt;"",'INGRESO DE DATOS'!AE342,""),"")</f>
        <v/>
      </c>
      <c r="AZ31" s="2304"/>
      <c r="BA31" s="2304"/>
      <c r="BB31" s="2304"/>
      <c r="BC31" s="2304" t="str">
        <f>IF($AY$35&lt;&gt;"",IF('INGRESO DE DATOS'!AF342&lt;&gt;"",'INGRESO DE DATOS'!AF342,""),"")</f>
        <v/>
      </c>
      <c r="BD31" s="2304"/>
      <c r="BE31" s="2304"/>
      <c r="BF31" s="2304"/>
      <c r="BG31" s="2305" t="str">
        <f>IF($BC$35&lt;&gt;"",IF('INGRESO DE DATOS'!AE342&lt;&gt;"",'INGRESO DE DATOS'!AE342,""),"")</f>
        <v/>
      </c>
      <c r="BH31" s="2305"/>
      <c r="BI31" s="2305"/>
      <c r="BJ31" s="2305"/>
      <c r="BK31" s="2304" t="str">
        <f>IF($BC$35&lt;&gt;"",IF('INGRESO DE DATOS'!AF342&lt;&gt;"",'INGRESO DE DATOS'!AF342,""),"")</f>
        <v/>
      </c>
      <c r="BL31" s="2304"/>
      <c r="BM31" s="2304"/>
      <c r="BN31" s="2304"/>
      <c r="BO31" s="2304" t="str">
        <f t="shared" si="2"/>
        <v/>
      </c>
      <c r="BP31" s="2304"/>
      <c r="BQ31" s="2304"/>
      <c r="BR31" s="2304"/>
      <c r="BS31" s="2304"/>
      <c r="BT31" s="2304"/>
      <c r="BU31" s="2304"/>
      <c r="BV31" s="2304"/>
      <c r="BW31" s="2306" t="str">
        <f t="shared" si="3"/>
        <v/>
      </c>
      <c r="BX31" s="2306"/>
      <c r="BY31" s="2306"/>
      <c r="BZ31" s="2306"/>
      <c r="CA31" s="2306"/>
      <c r="CB31" s="2306"/>
      <c r="CC31" s="2306"/>
      <c r="CD31" s="2306"/>
      <c r="CM31" s="2304" t="str">
        <f>IF($AY$35&lt;&gt;"",IF('INGRESO DE DATOS'!AM344&lt;&gt;"",'INGRESO DE DATOS'!AM344,""),"")</f>
        <v/>
      </c>
      <c r="CN31" s="2304"/>
      <c r="CO31" s="2304"/>
      <c r="CP31" s="2304"/>
      <c r="CQ31" s="2304"/>
      <c r="CR31" s="2304"/>
      <c r="CS31" s="2304"/>
      <c r="CT31" s="2304"/>
      <c r="CU31" s="2304" t="str">
        <f>IF($BC$35&lt;&gt;"",IF('INGRESO DE DATOS'!AM344&lt;&gt;"",'INGRESO DE DATOS'!AM344,""),"")</f>
        <v/>
      </c>
      <c r="CV31" s="2304"/>
      <c r="CW31" s="2304"/>
      <c r="CX31" s="2304"/>
      <c r="CY31" s="2304"/>
      <c r="CZ31" s="2304"/>
      <c r="DA31" s="2304"/>
      <c r="DB31" s="2304"/>
      <c r="DK31" s="2304" t="str">
        <f>IF('INGRESO DE DATOS'!AO344&lt;&gt;"",'INGRESO DE DATOS'!AO344,"")</f>
        <v/>
      </c>
      <c r="DL31" s="2304"/>
      <c r="DM31" s="2304"/>
      <c r="DN31" s="2304"/>
      <c r="DO31" s="2304"/>
      <c r="DP31" s="2304"/>
      <c r="DQ31" s="2304"/>
      <c r="DR31" s="2304"/>
      <c r="DU31" s="817"/>
      <c r="DV31" s="817"/>
      <c r="DW31" s="817"/>
      <c r="DX31" s="817"/>
      <c r="DY31" s="817"/>
      <c r="DZ31" s="817"/>
      <c r="EA31" s="817"/>
      <c r="EB31" s="817"/>
      <c r="EC31" s="817"/>
      <c r="ED31" s="817"/>
      <c r="EE31" s="817"/>
      <c r="EF31" s="817"/>
      <c r="EG31" s="817"/>
      <c r="EH31" s="817"/>
      <c r="EI31" s="817"/>
      <c r="EJ31" s="817"/>
      <c r="EK31" s="817"/>
      <c r="EL31" s="817"/>
      <c r="EM31" s="817"/>
      <c r="EN31" s="817"/>
      <c r="EO31" s="817"/>
      <c r="EP31" s="817"/>
      <c r="EQ31" s="817"/>
      <c r="ER31" s="817"/>
      <c r="ES31" s="817"/>
      <c r="ET31" s="817"/>
      <c r="EU31" s="817"/>
      <c r="EV31" s="817"/>
      <c r="EW31" s="817"/>
      <c r="EX31" s="817"/>
      <c r="EY31" s="817"/>
      <c r="EZ31" s="817"/>
    </row>
    <row r="32" spans="2:156" ht="6" customHeight="1" x14ac:dyDescent="0.2">
      <c r="B32" s="738"/>
      <c r="C32" s="723"/>
      <c r="D32" s="723"/>
      <c r="E32" s="739"/>
      <c r="F32" s="739"/>
      <c r="G32" s="739"/>
      <c r="H32" s="739"/>
      <c r="I32" s="741"/>
      <c r="J32" s="741"/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U32" s="741"/>
      <c r="V32" s="741"/>
      <c r="W32" s="741"/>
      <c r="X32" s="741"/>
      <c r="Y32" s="741"/>
      <c r="Z32" s="741"/>
      <c r="AA32" s="741"/>
      <c r="AB32" s="741"/>
      <c r="AC32" s="741"/>
      <c r="AD32" s="741"/>
      <c r="AE32" s="741"/>
      <c r="AF32" s="741"/>
      <c r="AG32" s="741"/>
      <c r="AH32" s="741"/>
      <c r="AI32" s="741"/>
      <c r="AJ32" s="741"/>
      <c r="AK32" s="741"/>
      <c r="AL32" s="741"/>
      <c r="AM32" s="741"/>
      <c r="AN32" s="741"/>
      <c r="AO32" s="741"/>
      <c r="AP32" s="820"/>
      <c r="DU32" s="817"/>
      <c r="DV32" s="817"/>
      <c r="DW32" s="817"/>
      <c r="DX32" s="817"/>
      <c r="DY32" s="817"/>
      <c r="DZ32" s="817"/>
      <c r="EA32" s="817"/>
      <c r="EB32" s="817"/>
      <c r="EC32" s="817"/>
      <c r="ED32" s="817"/>
      <c r="EE32" s="817"/>
      <c r="EF32" s="817"/>
      <c r="EG32" s="817"/>
      <c r="EH32" s="817"/>
      <c r="EI32" s="817"/>
      <c r="EJ32" s="817"/>
      <c r="EK32" s="817"/>
      <c r="EL32" s="817"/>
      <c r="EM32" s="817"/>
      <c r="EN32" s="817"/>
      <c r="EO32" s="817"/>
      <c r="EP32" s="817"/>
      <c r="EQ32" s="817"/>
      <c r="ER32" s="817"/>
      <c r="ES32" s="817"/>
      <c r="ET32" s="817"/>
      <c r="EU32" s="817"/>
      <c r="EV32" s="817"/>
      <c r="EW32" s="817"/>
      <c r="EX32" s="817"/>
      <c r="EY32" s="817"/>
      <c r="EZ32" s="817"/>
    </row>
    <row r="33" spans="2:156" ht="12" customHeight="1" x14ac:dyDescent="0.2">
      <c r="B33" s="2286" t="s">
        <v>370</v>
      </c>
      <c r="C33" s="2286"/>
      <c r="D33" s="2286"/>
      <c r="E33" s="2286"/>
      <c r="F33" s="2286"/>
      <c r="G33" s="2286"/>
      <c r="H33" s="2286"/>
      <c r="I33" s="739"/>
      <c r="J33" s="2286" t="s">
        <v>371</v>
      </c>
      <c r="K33" s="2286"/>
      <c r="L33" s="2286"/>
      <c r="M33" s="2286"/>
      <c r="N33" s="2286"/>
      <c r="O33" s="2286"/>
      <c r="P33" s="2286"/>
      <c r="Q33" s="739"/>
      <c r="R33" s="2286" t="s">
        <v>372</v>
      </c>
      <c r="S33" s="2286"/>
      <c r="T33" s="2286"/>
      <c r="U33" s="2286"/>
      <c r="V33" s="2286"/>
      <c r="W33" s="2286"/>
      <c r="X33" s="2286"/>
      <c r="Y33" s="2286"/>
      <c r="Z33" s="2286"/>
      <c r="AA33" s="2286"/>
      <c r="AB33" s="739"/>
      <c r="AC33" s="38"/>
      <c r="AD33" s="1611" t="s">
        <v>373</v>
      </c>
      <c r="AE33" s="1611"/>
      <c r="AF33" s="1611"/>
      <c r="AG33" s="1611"/>
      <c r="AH33" s="1611"/>
      <c r="AI33" s="1611"/>
      <c r="AJ33" s="1611" t="s">
        <v>374</v>
      </c>
      <c r="AK33" s="1611"/>
      <c r="AL33" s="1611"/>
      <c r="AM33" s="739"/>
      <c r="AN33" s="739"/>
      <c r="AO33" s="739"/>
      <c r="AP33" s="821"/>
      <c r="AY33" s="2300" t="s">
        <v>375</v>
      </c>
      <c r="AZ33" s="2300"/>
      <c r="BA33" s="2300"/>
      <c r="BB33" s="2300"/>
      <c r="BC33" s="2300" t="s">
        <v>376</v>
      </c>
      <c r="BD33" s="2300"/>
      <c r="BE33" s="2300"/>
      <c r="BF33" s="2300"/>
      <c r="BK33" s="2300" t="s">
        <v>69</v>
      </c>
      <c r="BL33" s="2300"/>
      <c r="BM33" s="2300"/>
      <c r="BN33" s="2300"/>
      <c r="BO33" s="2300" t="s">
        <v>181</v>
      </c>
      <c r="BP33" s="2300"/>
      <c r="BQ33" s="2300"/>
      <c r="BR33" s="2300"/>
      <c r="BS33" s="2300" t="s">
        <v>69</v>
      </c>
      <c r="BT33" s="2300"/>
      <c r="BU33" s="2300"/>
      <c r="BV33" s="2300"/>
      <c r="BW33" s="2300" t="s">
        <v>181</v>
      </c>
      <c r="BX33" s="2300"/>
      <c r="BY33" s="2300"/>
      <c r="BZ33" s="2300"/>
      <c r="DU33" s="817"/>
      <c r="DV33" s="817"/>
      <c r="DW33" s="817"/>
      <c r="DX33" s="817"/>
      <c r="DY33" s="817"/>
      <c r="DZ33" s="817"/>
      <c r="EA33" s="817"/>
      <c r="EB33" s="817"/>
      <c r="EC33" s="817"/>
      <c r="ED33" s="817"/>
      <c r="EE33" s="817"/>
      <c r="EF33" s="817"/>
      <c r="EG33" s="817"/>
      <c r="EH33" s="817"/>
      <c r="EI33" s="817"/>
      <c r="EJ33" s="817"/>
      <c r="EK33" s="817"/>
      <c r="EL33" s="817"/>
      <c r="EM33" s="817"/>
      <c r="EN33" s="817"/>
      <c r="EO33" s="817"/>
      <c r="EP33" s="817"/>
      <c r="EQ33" s="817"/>
      <c r="ER33" s="817"/>
      <c r="ES33" s="817"/>
      <c r="ET33" s="817"/>
      <c r="EU33" s="817"/>
      <c r="EV33" s="817"/>
      <c r="EW33" s="817"/>
      <c r="EX33" s="817"/>
      <c r="EY33" s="817"/>
      <c r="EZ33" s="817"/>
    </row>
    <row r="34" spans="2:156" ht="12" customHeight="1" x14ac:dyDescent="0.2">
      <c r="B34" s="2286" t="s">
        <v>54</v>
      </c>
      <c r="C34" s="2286"/>
      <c r="D34" s="2286"/>
      <c r="E34" s="2286"/>
      <c r="F34" s="2287" t="str">
        <f>IF('FORMATO SULFATOS'!D43&lt;&gt;"",'FORMATO SULFATOS'!D43,"")</f>
        <v/>
      </c>
      <c r="G34" s="2287"/>
      <c r="H34" s="2287"/>
      <c r="I34" s="739"/>
      <c r="J34" s="2286" t="s">
        <v>54</v>
      </c>
      <c r="K34" s="2286"/>
      <c r="L34" s="2286"/>
      <c r="M34" s="2286"/>
      <c r="N34" s="2287" t="str">
        <f>IF($AY$35&lt;&gt;"",BO34,IF($BC$35&lt;&gt;"",BW34,""))</f>
        <v/>
      </c>
      <c r="O34" s="2287"/>
      <c r="P34" s="2287"/>
      <c r="Q34" s="739"/>
      <c r="R34" s="2286" t="s">
        <v>54</v>
      </c>
      <c r="S34" s="2286"/>
      <c r="T34" s="2286"/>
      <c r="U34" s="2286"/>
      <c r="V34" s="1611"/>
      <c r="W34" s="1611"/>
      <c r="X34" s="1611"/>
      <c r="Y34" s="2288" t="str">
        <f>IF('INGRESO DE DATOS'!AH345&lt;&gt;"",'INGRESO DE DATOS'!AH345,"")</f>
        <v/>
      </c>
      <c r="Z34" s="2289"/>
      <c r="AA34" s="2290"/>
      <c r="AB34" s="739"/>
      <c r="AC34" s="754" t="s">
        <v>377</v>
      </c>
      <c r="AD34" s="2297">
        <f>IF('[1]FORMATO SULFATOS ESPEC Q087'!I43&lt;&gt;"",'[1]FORMATO SULFATOS ESPEC Q087'!I43,"")</f>
        <v>20</v>
      </c>
      <c r="AE34" s="2298"/>
      <c r="AF34" s="2298"/>
      <c r="AG34" s="2298"/>
      <c r="AH34" s="2298"/>
      <c r="AI34" s="2299"/>
      <c r="AJ34" s="2301" t="str">
        <f>IF('FORMATO SULFATOS'!L43&lt;&gt;"",'FORMATO SULFATOS'!L43,"")</f>
        <v/>
      </c>
      <c r="AK34" s="2302"/>
      <c r="AL34" s="2303"/>
      <c r="AM34" s="739"/>
      <c r="AN34" s="739"/>
      <c r="AO34" s="739"/>
      <c r="AP34" s="821"/>
      <c r="AY34" s="2300"/>
      <c r="AZ34" s="2300"/>
      <c r="BA34" s="2300"/>
      <c r="BB34" s="2300"/>
      <c r="BC34" s="2300"/>
      <c r="BD34" s="2300"/>
      <c r="BE34" s="2300"/>
      <c r="BF34" s="2300"/>
      <c r="BK34" s="2236">
        <v>1</v>
      </c>
      <c r="BL34" s="2237"/>
      <c r="BM34" s="2237"/>
      <c r="BN34" s="2238"/>
      <c r="BO34" s="2245" t="str">
        <f>IF(AY35&lt;&gt;"",IF('INGRESO DE DATOS'!AE345&lt;&gt;"",'INGRESO DE DATOS'!AE345,""),"")</f>
        <v/>
      </c>
      <c r="BP34" s="2271"/>
      <c r="BQ34" s="2271"/>
      <c r="BR34" s="2272"/>
      <c r="BS34" s="2236">
        <v>1</v>
      </c>
      <c r="BT34" s="2237"/>
      <c r="BU34" s="2237"/>
      <c r="BV34" s="2238"/>
      <c r="BW34" s="2245" t="str">
        <f>IF(BC35&lt;&gt;"",IF('INGRESO DE DATOS'!AE345&lt;&gt;"",'INGRESO DE DATOS'!AE345,""),"")</f>
        <v/>
      </c>
      <c r="BX34" s="2271"/>
      <c r="BY34" s="2271"/>
      <c r="BZ34" s="2272"/>
      <c r="DU34" s="817"/>
      <c r="DV34" s="817"/>
      <c r="DW34" s="817"/>
      <c r="DX34" s="817"/>
      <c r="DY34" s="817"/>
      <c r="DZ34" s="817"/>
      <c r="EA34" s="817"/>
      <c r="EB34" s="817"/>
      <c r="EC34" s="817"/>
      <c r="ED34" s="817"/>
      <c r="EE34" s="817"/>
      <c r="EF34" s="817"/>
      <c r="EG34" s="817"/>
      <c r="EH34" s="817"/>
      <c r="EI34" s="817"/>
      <c r="EJ34" s="817"/>
      <c r="EK34" s="817"/>
      <c r="EL34" s="817"/>
      <c r="EM34" s="817"/>
      <c r="EN34" s="817"/>
      <c r="EO34" s="817"/>
      <c r="EP34" s="817"/>
      <c r="EQ34" s="817"/>
      <c r="ER34" s="817"/>
      <c r="ES34" s="817"/>
      <c r="ET34" s="817"/>
      <c r="EU34" s="817"/>
      <c r="EV34" s="817"/>
      <c r="EW34" s="817"/>
      <c r="EX34" s="817"/>
      <c r="EY34" s="817"/>
      <c r="EZ34" s="817"/>
    </row>
    <row r="35" spans="2:156" ht="12" customHeight="1" x14ac:dyDescent="0.2">
      <c r="B35" s="2286" t="s">
        <v>54</v>
      </c>
      <c r="C35" s="2286"/>
      <c r="D35" s="2286"/>
      <c r="E35" s="2286"/>
      <c r="F35" s="2287" t="str">
        <f>IF('FORMATO SULFATOS'!D44&lt;&gt;"",'FORMATO SULFATOS'!D44,"")</f>
        <v/>
      </c>
      <c r="G35" s="2287"/>
      <c r="H35" s="2287"/>
      <c r="I35" s="739"/>
      <c r="J35" s="2286" t="s">
        <v>54</v>
      </c>
      <c r="K35" s="2286"/>
      <c r="L35" s="2286"/>
      <c r="M35" s="2286"/>
      <c r="N35" s="2287" t="str">
        <f>IF($AY$35&lt;&gt;"",BO36,IF($BC$35&lt;&gt;"",BW36,""))</f>
        <v/>
      </c>
      <c r="O35" s="2287"/>
      <c r="P35" s="2287"/>
      <c r="Q35" s="739"/>
      <c r="R35" s="2286" t="s">
        <v>54</v>
      </c>
      <c r="S35" s="2286"/>
      <c r="T35" s="2286"/>
      <c r="U35" s="2286"/>
      <c r="V35" s="1611"/>
      <c r="W35" s="1611"/>
      <c r="X35" s="1611"/>
      <c r="Y35" s="2288" t="str">
        <f>IF('INGRESO DE DATOS'!AH347&lt;&gt;"",'INGRESO DE DATOS'!AH347,"")</f>
        <v/>
      </c>
      <c r="Z35" s="2289"/>
      <c r="AA35" s="2290"/>
      <c r="AB35" s="739"/>
      <c r="AC35" s="754" t="s">
        <v>378</v>
      </c>
      <c r="AD35" s="2297">
        <f>IF('[1]FORMATO SULFATOS ESPEC Q087'!I45&lt;&gt;"",'[1]FORMATO SULFATOS ESPEC Q087'!I45,"")</f>
        <v>50</v>
      </c>
      <c r="AE35" s="2298"/>
      <c r="AF35" s="2298"/>
      <c r="AG35" s="2298"/>
      <c r="AH35" s="2298"/>
      <c r="AI35" s="2299"/>
      <c r="AJ35" s="2301" t="str">
        <f>IF('FORMATO SULFATOS'!L45&lt;&gt;"",'FORMATO SULFATOS'!L45,"")</f>
        <v/>
      </c>
      <c r="AK35" s="2302"/>
      <c r="AL35" s="2303"/>
      <c r="AM35" s="739"/>
      <c r="AN35" s="739"/>
      <c r="AO35" s="739"/>
      <c r="AP35" s="821"/>
      <c r="AY35" s="2291" t="str">
        <f>IF('INGRESO DE DATOS'!AC345&lt;&gt;"",'INGRESO DE DATOS'!AC345,"")</f>
        <v/>
      </c>
      <c r="AZ35" s="2292"/>
      <c r="BA35" s="2292"/>
      <c r="BB35" s="2293"/>
      <c r="BC35" s="2291" t="str">
        <f>IF('INGRESO DE DATOS'!AC349&lt;&gt;"",'INGRESO DE DATOS'!AC349,"")</f>
        <v/>
      </c>
      <c r="BD35" s="2292"/>
      <c r="BE35" s="2292"/>
      <c r="BF35" s="2293"/>
      <c r="BK35" s="2242"/>
      <c r="BL35" s="2243"/>
      <c r="BM35" s="2243"/>
      <c r="BN35" s="2244"/>
      <c r="BO35" s="2276"/>
      <c r="BP35" s="2277"/>
      <c r="BQ35" s="2277"/>
      <c r="BR35" s="2278"/>
      <c r="BS35" s="2242"/>
      <c r="BT35" s="2243"/>
      <c r="BU35" s="2243"/>
      <c r="BV35" s="2244"/>
      <c r="BW35" s="2276"/>
      <c r="BX35" s="2277"/>
      <c r="BY35" s="2277"/>
      <c r="BZ35" s="2278"/>
      <c r="DU35" s="817"/>
      <c r="DV35" s="817"/>
      <c r="DW35" s="817"/>
      <c r="DX35" s="817"/>
      <c r="DY35" s="817"/>
      <c r="DZ35" s="817"/>
      <c r="EA35" s="817"/>
      <c r="EB35" s="817"/>
      <c r="EC35" s="817"/>
      <c r="ED35" s="817"/>
      <c r="EE35" s="817"/>
      <c r="EF35" s="817"/>
      <c r="EG35" s="817"/>
      <c r="EH35" s="817"/>
      <c r="EI35" s="817"/>
      <c r="EJ35" s="817"/>
      <c r="EK35" s="817"/>
      <c r="EL35" s="817"/>
      <c r="EM35" s="817"/>
      <c r="EN35" s="817"/>
      <c r="EO35" s="817"/>
      <c r="EP35" s="817"/>
      <c r="EQ35" s="817"/>
      <c r="ER35" s="817"/>
      <c r="ES35" s="817"/>
      <c r="ET35" s="817"/>
      <c r="EU35" s="817"/>
      <c r="EV35" s="817"/>
      <c r="EW35" s="817"/>
      <c r="EX35" s="817"/>
      <c r="EY35" s="817"/>
      <c r="EZ35" s="817"/>
    </row>
    <row r="36" spans="2:156" ht="12" customHeight="1" x14ac:dyDescent="0.2">
      <c r="B36" s="2286" t="s">
        <v>54</v>
      </c>
      <c r="C36" s="2286"/>
      <c r="D36" s="2286"/>
      <c r="E36" s="2286"/>
      <c r="F36" s="2287" t="str">
        <f>IF('FORMATO SULFATOS'!D45&lt;&gt;"",'FORMATO SULFATOS'!D45,"")</f>
        <v/>
      </c>
      <c r="G36" s="2287"/>
      <c r="H36" s="2287"/>
      <c r="I36" s="739"/>
      <c r="J36" s="2286" t="s">
        <v>54</v>
      </c>
      <c r="K36" s="2286"/>
      <c r="L36" s="2286"/>
      <c r="M36" s="2286"/>
      <c r="N36" s="2287" t="str">
        <f>IF($AY$35&lt;&gt;"",BO38,IF($BC$35&lt;&gt;"",BW38,""))</f>
        <v/>
      </c>
      <c r="O36" s="2287"/>
      <c r="P36" s="2287"/>
      <c r="Q36" s="739"/>
      <c r="R36" s="2286" t="s">
        <v>54</v>
      </c>
      <c r="S36" s="2286"/>
      <c r="T36" s="2286"/>
      <c r="U36" s="2286"/>
      <c r="V36" s="1611"/>
      <c r="W36" s="1611"/>
      <c r="X36" s="1611"/>
      <c r="Y36" s="2288" t="str">
        <f>IF('INGRESO DE DATOS'!AH349&lt;&gt;"",'INGRESO DE DATOS'!AH349,"")</f>
        <v/>
      </c>
      <c r="Z36" s="2289"/>
      <c r="AA36" s="2290"/>
      <c r="AB36" s="739"/>
      <c r="AC36" s="739"/>
      <c r="AD36" s="739"/>
      <c r="AE36" s="739"/>
      <c r="AF36" s="739"/>
      <c r="AG36" s="739"/>
      <c r="AH36" s="739"/>
      <c r="AI36" s="739"/>
      <c r="AJ36" s="739"/>
      <c r="AK36" s="739"/>
      <c r="AL36" s="739"/>
      <c r="AM36" s="739"/>
      <c r="AN36" s="739"/>
      <c r="AO36" s="739"/>
      <c r="AP36" s="821"/>
      <c r="AY36" s="2294"/>
      <c r="AZ36" s="2295"/>
      <c r="BA36" s="2295"/>
      <c r="BB36" s="2296"/>
      <c r="BC36" s="2294"/>
      <c r="BD36" s="2295"/>
      <c r="BE36" s="2295"/>
      <c r="BF36" s="2296"/>
      <c r="BK36" s="2236">
        <v>2</v>
      </c>
      <c r="BL36" s="2237"/>
      <c r="BM36" s="2237"/>
      <c r="BN36" s="2238"/>
      <c r="BO36" s="2245" t="str">
        <f>IF(AY35&lt;&gt;"",IF('INGRESO DE DATOS'!AE347&lt;&gt;"",'INGRESO DE DATOS'!AE347,""),"")</f>
        <v/>
      </c>
      <c r="BP36" s="2271"/>
      <c r="BQ36" s="2271"/>
      <c r="BR36" s="2272"/>
      <c r="BS36" s="2236">
        <v>2</v>
      </c>
      <c r="BT36" s="2237"/>
      <c r="BU36" s="2237"/>
      <c r="BV36" s="2238"/>
      <c r="BW36" s="2245" t="str">
        <f>IF(BC35&lt;&gt;"",IF('INGRESO DE DATOS'!AE347&lt;&gt;"",'INGRESO DE DATOS'!AE347,""),"")</f>
        <v/>
      </c>
      <c r="BX36" s="2271"/>
      <c r="BY36" s="2271"/>
      <c r="BZ36" s="2272"/>
      <c r="DU36" s="817"/>
      <c r="DV36" s="817"/>
      <c r="DW36" s="817"/>
      <c r="DX36" s="817"/>
      <c r="DY36" s="817"/>
      <c r="DZ36" s="817"/>
      <c r="EA36" s="817"/>
      <c r="EB36" s="817"/>
      <c r="EC36" s="817"/>
      <c r="ED36" s="817"/>
      <c r="EE36" s="817"/>
      <c r="EF36" s="817"/>
      <c r="EG36" s="817"/>
      <c r="EH36" s="817"/>
      <c r="EI36" s="817"/>
      <c r="EJ36" s="817"/>
      <c r="EK36" s="817"/>
      <c r="EL36" s="817"/>
      <c r="EM36" s="817"/>
      <c r="EN36" s="817"/>
      <c r="EO36" s="817"/>
      <c r="EP36" s="817"/>
      <c r="EQ36" s="817"/>
      <c r="ER36" s="817"/>
      <c r="ES36" s="817"/>
      <c r="ET36" s="817"/>
      <c r="EU36" s="817"/>
      <c r="EV36" s="817"/>
      <c r="EW36" s="817"/>
      <c r="EX36" s="817"/>
      <c r="EY36" s="817"/>
      <c r="EZ36" s="817"/>
    </row>
    <row r="37" spans="2:156" ht="12" customHeight="1" x14ac:dyDescent="0.2">
      <c r="B37" s="2286" t="s">
        <v>70</v>
      </c>
      <c r="C37" s="2286"/>
      <c r="D37" s="2286"/>
      <c r="E37" s="2286"/>
      <c r="F37" s="2287" t="str">
        <f>IF('FORMATO SULFATOS'!D47&lt;&gt;"",'FORMATO SULFATOS'!D47,"")</f>
        <v/>
      </c>
      <c r="G37" s="2287"/>
      <c r="H37" s="2287"/>
      <c r="I37" s="739"/>
      <c r="J37" s="2286" t="s">
        <v>70</v>
      </c>
      <c r="K37" s="2286"/>
      <c r="L37" s="2286"/>
      <c r="M37" s="2286"/>
      <c r="N37" s="2287" t="str">
        <f>IF($AY$35&lt;&gt;"",BO42,IF($BC$35&lt;&gt;"",BW42,""))</f>
        <v/>
      </c>
      <c r="O37" s="2287"/>
      <c r="P37" s="2287"/>
      <c r="Q37" s="739"/>
      <c r="R37" s="2286" t="s">
        <v>70</v>
      </c>
      <c r="S37" s="2286"/>
      <c r="T37" s="2286"/>
      <c r="U37" s="2286"/>
      <c r="V37" s="1611"/>
      <c r="W37" s="1611"/>
      <c r="X37" s="1611"/>
      <c r="Y37" s="2288" t="str">
        <f>IF('INGRESO DE DATOS'!AI345&lt;&gt;"",'INGRESO DE DATOS'!AI345:AJ346,"")</f>
        <v/>
      </c>
      <c r="Z37" s="2289"/>
      <c r="AA37" s="2290"/>
      <c r="AB37" s="739"/>
      <c r="AC37" s="739"/>
      <c r="AD37" s="739"/>
      <c r="AE37" s="739"/>
      <c r="AF37" s="739"/>
      <c r="AG37" s="739"/>
      <c r="AH37" s="739"/>
      <c r="AI37" s="739"/>
      <c r="AJ37" s="739"/>
      <c r="AK37" s="739"/>
      <c r="AL37" s="739"/>
      <c r="AM37" s="739"/>
      <c r="AN37" s="739"/>
      <c r="AO37" s="739"/>
      <c r="AP37" s="821"/>
      <c r="BK37" s="2242"/>
      <c r="BL37" s="2243"/>
      <c r="BM37" s="2243"/>
      <c r="BN37" s="2244"/>
      <c r="BO37" s="2276"/>
      <c r="BP37" s="2277"/>
      <c r="BQ37" s="2277"/>
      <c r="BR37" s="2278"/>
      <c r="BS37" s="2242"/>
      <c r="BT37" s="2243"/>
      <c r="BU37" s="2243"/>
      <c r="BV37" s="2244"/>
      <c r="BW37" s="2276"/>
      <c r="BX37" s="2277"/>
      <c r="BY37" s="2277"/>
      <c r="BZ37" s="2278"/>
      <c r="DU37" s="817"/>
      <c r="DV37" s="817"/>
      <c r="DW37" s="817"/>
      <c r="DX37" s="817"/>
      <c r="DY37" s="817"/>
      <c r="DZ37" s="817"/>
      <c r="EA37" s="817"/>
      <c r="EB37" s="817"/>
      <c r="EC37" s="817"/>
      <c r="ED37" s="817"/>
      <c r="EE37" s="817"/>
      <c r="EF37" s="817"/>
      <c r="EG37" s="817"/>
      <c r="EH37" s="817"/>
      <c r="EI37" s="817"/>
      <c r="EJ37" s="817"/>
      <c r="EK37" s="817"/>
      <c r="EL37" s="817"/>
      <c r="EM37" s="817"/>
      <c r="EN37" s="817"/>
      <c r="EO37" s="817"/>
      <c r="EP37" s="817"/>
      <c r="EQ37" s="817"/>
      <c r="ER37" s="817"/>
      <c r="ES37" s="817"/>
      <c r="ET37" s="817"/>
      <c r="EU37" s="817"/>
      <c r="EV37" s="817"/>
      <c r="EW37" s="817"/>
      <c r="EX37" s="817"/>
      <c r="EY37" s="817"/>
      <c r="EZ37" s="817"/>
    </row>
    <row r="38" spans="2:156" ht="8.25" customHeight="1" x14ac:dyDescent="0.2">
      <c r="B38" s="738"/>
      <c r="C38" s="723"/>
      <c r="D38" s="723"/>
      <c r="E38" s="739"/>
      <c r="F38" s="739"/>
      <c r="G38" s="739"/>
      <c r="H38" s="739"/>
      <c r="I38" s="739"/>
      <c r="J38" s="741"/>
      <c r="K38" s="741"/>
      <c r="L38" s="741"/>
      <c r="M38" s="741"/>
      <c r="N38" s="741"/>
      <c r="O38" s="741"/>
      <c r="P38" s="741"/>
      <c r="Q38" s="739"/>
      <c r="R38" s="739"/>
      <c r="S38" s="739"/>
      <c r="T38" s="739"/>
      <c r="U38" s="739"/>
      <c r="V38" s="739"/>
      <c r="W38" s="739"/>
      <c r="X38" s="739"/>
      <c r="Y38" s="739"/>
      <c r="Z38" s="739"/>
      <c r="AA38" s="739"/>
      <c r="AB38" s="739"/>
      <c r="AC38" s="739"/>
      <c r="AD38" s="739"/>
      <c r="AE38" s="739"/>
      <c r="AF38" s="739"/>
      <c r="AG38" s="739"/>
      <c r="AH38" s="739"/>
      <c r="AI38" s="739"/>
      <c r="AJ38" s="739"/>
      <c r="AK38" s="739"/>
      <c r="AL38" s="739"/>
      <c r="AM38" s="739"/>
      <c r="AN38" s="739"/>
      <c r="AO38" s="739"/>
      <c r="AP38" s="822"/>
      <c r="BK38" s="2236">
        <v>3</v>
      </c>
      <c r="BL38" s="2237"/>
      <c r="BM38" s="2237"/>
      <c r="BN38" s="2238"/>
      <c r="BO38" s="2245" t="str">
        <f>IF(AY35&lt;&gt;"",IF('INGRESO DE DATOS'!AE349&lt;&gt;"",'INGRESO DE DATOS'!AE349,""),"")</f>
        <v/>
      </c>
      <c r="BP38" s="2271"/>
      <c r="BQ38" s="2271"/>
      <c r="BR38" s="2272"/>
      <c r="BS38" s="2236">
        <v>3</v>
      </c>
      <c r="BT38" s="2237"/>
      <c r="BU38" s="2237"/>
      <c r="BV38" s="2238"/>
      <c r="BW38" s="2245" t="str">
        <f>IF(BC35&lt;&gt;"",IF('INGRESO DE DATOS'!AE349&lt;&gt;"",'INGRESO DE DATOS'!AE349,""),"")</f>
        <v/>
      </c>
      <c r="BX38" s="2271"/>
      <c r="BY38" s="2271"/>
      <c r="BZ38" s="2272"/>
    </row>
    <row r="39" spans="2:156" ht="23.25" customHeight="1" x14ac:dyDescent="0.2">
      <c r="B39" s="2279" t="s">
        <v>153</v>
      </c>
      <c r="C39" s="2280"/>
      <c r="D39" s="2280"/>
      <c r="E39" s="2280"/>
      <c r="F39" s="2280"/>
      <c r="G39" s="2281"/>
      <c r="H39" s="2279" t="s">
        <v>151</v>
      </c>
      <c r="I39" s="2280"/>
      <c r="J39" s="2280"/>
      <c r="K39" s="2281"/>
      <c r="L39" s="2279" t="s">
        <v>154</v>
      </c>
      <c r="M39" s="2280"/>
      <c r="N39" s="2280"/>
      <c r="O39" s="2281"/>
      <c r="P39" s="2282" t="s">
        <v>155</v>
      </c>
      <c r="Q39" s="2280"/>
      <c r="R39" s="2280"/>
      <c r="S39" s="1465"/>
      <c r="T39" s="1464" t="s">
        <v>156</v>
      </c>
      <c r="U39" s="2280"/>
      <c r="V39" s="2280"/>
      <c r="W39" s="2280"/>
      <c r="X39" s="2280"/>
      <c r="Y39" s="2280"/>
      <c r="Z39" s="1621" t="s">
        <v>277</v>
      </c>
      <c r="AA39" s="1621"/>
      <c r="AB39" s="1621"/>
      <c r="AC39" s="1621"/>
      <c r="AD39" s="1621"/>
      <c r="AE39" s="1628"/>
      <c r="AF39" s="1628" t="s">
        <v>254</v>
      </c>
      <c r="AG39" s="1629"/>
      <c r="AH39" s="1629"/>
      <c r="AI39" s="1629"/>
      <c r="AJ39" s="1629"/>
      <c r="AK39" s="1629"/>
      <c r="AL39" s="1629"/>
      <c r="AM39" s="1629"/>
      <c r="AN39" s="1629"/>
      <c r="AO39" s="1629"/>
      <c r="AP39" s="1630"/>
      <c r="BK39" s="2239"/>
      <c r="BL39" s="2240"/>
      <c r="BM39" s="2240"/>
      <c r="BN39" s="2241"/>
      <c r="BO39" s="2273"/>
      <c r="BP39" s="2274"/>
      <c r="BQ39" s="2274"/>
      <c r="BR39" s="2275"/>
      <c r="BS39" s="2239"/>
      <c r="BT39" s="2240"/>
      <c r="BU39" s="2240"/>
      <c r="BV39" s="2241"/>
      <c r="BW39" s="2273"/>
      <c r="BX39" s="2274"/>
      <c r="BY39" s="2274"/>
      <c r="BZ39" s="2275"/>
    </row>
    <row r="40" spans="2:156" ht="11.25" customHeight="1" x14ac:dyDescent="0.2">
      <c r="B40" s="2254" t="s">
        <v>157</v>
      </c>
      <c r="C40" s="2255"/>
      <c r="D40" s="2255"/>
      <c r="E40" s="2255"/>
      <c r="F40" s="2255"/>
      <c r="G40" s="2256"/>
      <c r="H40" s="2257" t="s">
        <v>158</v>
      </c>
      <c r="I40" s="2258"/>
      <c r="J40" s="2258"/>
      <c r="K40" s="2259"/>
      <c r="L40" s="2257">
        <v>5</v>
      </c>
      <c r="M40" s="2258"/>
      <c r="N40" s="2258"/>
      <c r="O40" s="2259"/>
      <c r="P40" s="2260" t="s">
        <v>159</v>
      </c>
      <c r="Q40" s="2261"/>
      <c r="R40" s="2261"/>
      <c r="S40" s="2262"/>
      <c r="T40" s="2263">
        <v>50</v>
      </c>
      <c r="U40" s="2261"/>
      <c r="V40" s="2261"/>
      <c r="W40" s="2261"/>
      <c r="X40" s="2261"/>
      <c r="Y40" s="2262"/>
      <c r="Z40" s="2283" t="s">
        <v>159</v>
      </c>
      <c r="AA40" s="2284"/>
      <c r="AB40" s="2284"/>
      <c r="AC40" s="2284"/>
      <c r="AD40" s="2284"/>
      <c r="AE40" s="2284"/>
      <c r="AF40" s="2266" t="s">
        <v>273</v>
      </c>
      <c r="AG40" s="2266"/>
      <c r="AH40" s="2266"/>
      <c r="AI40" s="2266"/>
      <c r="AJ40" s="2266"/>
      <c r="AK40" s="2266"/>
      <c r="AL40" s="2267" t="str">
        <f>IF('INGRESO DE DATOS'!AK304&lt;&gt;"",'INGRESO DE DATOS'!AK304,"")</f>
        <v/>
      </c>
      <c r="AM40" s="2268"/>
      <c r="AN40" s="2268"/>
      <c r="AO40" s="2268"/>
      <c r="AP40" s="2269"/>
      <c r="BK40" s="2239"/>
      <c r="BL40" s="2240"/>
      <c r="BM40" s="2240"/>
      <c r="BN40" s="2241"/>
      <c r="BO40" s="2273"/>
      <c r="BP40" s="2274"/>
      <c r="BQ40" s="2274"/>
      <c r="BR40" s="2275"/>
      <c r="BS40" s="2239"/>
      <c r="BT40" s="2240"/>
      <c r="BU40" s="2240"/>
      <c r="BV40" s="2241"/>
      <c r="BW40" s="2273"/>
      <c r="BX40" s="2274"/>
      <c r="BY40" s="2274"/>
      <c r="BZ40" s="2275"/>
    </row>
    <row r="41" spans="2:156" ht="11.25" customHeight="1" x14ac:dyDescent="0.2">
      <c r="B41" s="2254" t="s">
        <v>160</v>
      </c>
      <c r="C41" s="2255"/>
      <c r="D41" s="2255"/>
      <c r="E41" s="2255"/>
      <c r="F41" s="2255"/>
      <c r="G41" s="2256"/>
      <c r="H41" s="2257" t="s">
        <v>161</v>
      </c>
      <c r="I41" s="2258"/>
      <c r="J41" s="2258"/>
      <c r="K41" s="2259"/>
      <c r="L41" s="2257">
        <v>2</v>
      </c>
      <c r="M41" s="2258"/>
      <c r="N41" s="2258"/>
      <c r="O41" s="2259"/>
      <c r="P41" s="2285">
        <v>2</v>
      </c>
      <c r="Q41" s="2261"/>
      <c r="R41" s="2261"/>
      <c r="S41" s="2262"/>
      <c r="T41" s="2263">
        <v>25</v>
      </c>
      <c r="U41" s="2261"/>
      <c r="V41" s="2261"/>
      <c r="W41" s="2261"/>
      <c r="X41" s="2261"/>
      <c r="Y41" s="2262"/>
      <c r="Z41" s="2264" t="s">
        <v>162</v>
      </c>
      <c r="AA41" s="2265"/>
      <c r="AB41" s="2265"/>
      <c r="AC41" s="2265"/>
      <c r="AD41" s="2265"/>
      <c r="AE41" s="2265"/>
      <c r="AF41" s="2266" t="s">
        <v>275</v>
      </c>
      <c r="AG41" s="2266"/>
      <c r="AH41" s="2266"/>
      <c r="AI41" s="2266"/>
      <c r="AJ41" s="2266"/>
      <c r="AK41" s="2266"/>
      <c r="AL41" s="2267" t="str">
        <f>IF('INGRESO DE DATOS'!AK308&lt;&gt;"",'INGRESO DE DATOS'!AK308,"")</f>
        <v/>
      </c>
      <c r="AM41" s="2268"/>
      <c r="AN41" s="2268"/>
      <c r="AO41" s="2268"/>
      <c r="AP41" s="2269"/>
      <c r="BK41" s="2242"/>
      <c r="BL41" s="2243"/>
      <c r="BM41" s="2243"/>
      <c r="BN41" s="2244"/>
      <c r="BO41" s="2276"/>
      <c r="BP41" s="2277"/>
      <c r="BQ41" s="2277"/>
      <c r="BR41" s="2278"/>
      <c r="BS41" s="2242"/>
      <c r="BT41" s="2243"/>
      <c r="BU41" s="2243"/>
      <c r="BV41" s="2244"/>
      <c r="BW41" s="2276"/>
      <c r="BX41" s="2277"/>
      <c r="BY41" s="2277"/>
      <c r="BZ41" s="2278"/>
    </row>
    <row r="42" spans="2:156" ht="11.25" customHeight="1" x14ac:dyDescent="0.2">
      <c r="B42" s="2254" t="s">
        <v>163</v>
      </c>
      <c r="C42" s="2255"/>
      <c r="D42" s="2255"/>
      <c r="E42" s="2255"/>
      <c r="F42" s="2255"/>
      <c r="G42" s="2256"/>
      <c r="H42" s="2257" t="s">
        <v>164</v>
      </c>
      <c r="I42" s="2258"/>
      <c r="J42" s="2258"/>
      <c r="K42" s="2259"/>
      <c r="L42" s="2257">
        <v>1</v>
      </c>
      <c r="M42" s="2258"/>
      <c r="N42" s="2258"/>
      <c r="O42" s="2259"/>
      <c r="P42" s="2285">
        <v>1</v>
      </c>
      <c r="Q42" s="2261"/>
      <c r="R42" s="2261"/>
      <c r="S42" s="2262"/>
      <c r="T42" s="2263">
        <v>1</v>
      </c>
      <c r="U42" s="2261"/>
      <c r="V42" s="2261"/>
      <c r="W42" s="2261"/>
      <c r="X42" s="2261"/>
      <c r="Y42" s="2262"/>
      <c r="Z42" s="2264" t="s">
        <v>165</v>
      </c>
      <c r="AA42" s="2265"/>
      <c r="AB42" s="2265"/>
      <c r="AC42" s="2265"/>
      <c r="AD42" s="2265"/>
      <c r="AE42" s="2265"/>
      <c r="AF42" s="2266" t="s">
        <v>278</v>
      </c>
      <c r="AG42" s="2266"/>
      <c r="AH42" s="2266"/>
      <c r="AI42" s="2266"/>
      <c r="AJ42" s="2266"/>
      <c r="AK42" s="2266"/>
      <c r="AL42" s="2267" t="str">
        <f>IF('INGRESO DE DATOS'!AK312&lt;&gt;"",'INGRESO DE DATOS'!AK312,"")</f>
        <v/>
      </c>
      <c r="AM42" s="2268"/>
      <c r="AN42" s="2268"/>
      <c r="AO42" s="2268"/>
      <c r="AP42" s="2269"/>
      <c r="BK42" s="2236" t="s">
        <v>70</v>
      </c>
      <c r="BL42" s="2237"/>
      <c r="BM42" s="2237"/>
      <c r="BN42" s="2238"/>
      <c r="BO42" s="2245" t="str">
        <f>IF(BO34&lt;&gt;"",AVERAGE(BO34:BR41),"")</f>
        <v/>
      </c>
      <c r="BP42" s="2246"/>
      <c r="BQ42" s="2246"/>
      <c r="BR42" s="2247"/>
      <c r="BS42" s="2236" t="s">
        <v>70</v>
      </c>
      <c r="BT42" s="2237"/>
      <c r="BU42" s="2237"/>
      <c r="BV42" s="2238"/>
      <c r="BW42" s="2245" t="str">
        <f>IF(BW34&lt;&gt;"",AVERAGE(BW34:BZ41),"")</f>
        <v/>
      </c>
      <c r="BX42" s="2246"/>
      <c r="BY42" s="2246"/>
      <c r="BZ42" s="2247"/>
    </row>
    <row r="43" spans="2:156" ht="14.25" customHeight="1" x14ac:dyDescent="0.2">
      <c r="B43" s="2254" t="s">
        <v>166</v>
      </c>
      <c r="C43" s="2255"/>
      <c r="D43" s="2255"/>
      <c r="E43" s="2255"/>
      <c r="F43" s="2255"/>
      <c r="G43" s="2256"/>
      <c r="H43" s="2257" t="s">
        <v>167</v>
      </c>
      <c r="I43" s="2258"/>
      <c r="J43" s="2258"/>
      <c r="K43" s="2259"/>
      <c r="L43" s="2257" t="s">
        <v>168</v>
      </c>
      <c r="M43" s="2258"/>
      <c r="N43" s="2258"/>
      <c r="O43" s="2259"/>
      <c r="P43" s="2260" t="s">
        <v>168</v>
      </c>
      <c r="Q43" s="2261"/>
      <c r="R43" s="2261"/>
      <c r="S43" s="2262"/>
      <c r="T43" s="2263" t="s">
        <v>168</v>
      </c>
      <c r="U43" s="2261"/>
      <c r="V43" s="2261"/>
      <c r="W43" s="2261"/>
      <c r="X43" s="2261"/>
      <c r="Y43" s="2262"/>
      <c r="Z43" s="2264" t="s">
        <v>168</v>
      </c>
      <c r="AA43" s="2265"/>
      <c r="AB43" s="2265"/>
      <c r="AC43" s="2265"/>
      <c r="AD43" s="2265"/>
      <c r="AE43" s="2265"/>
      <c r="AF43" s="2266" t="s">
        <v>279</v>
      </c>
      <c r="AG43" s="2266"/>
      <c r="AH43" s="2266"/>
      <c r="AI43" s="2266"/>
      <c r="AJ43" s="2266"/>
      <c r="AK43" s="2266"/>
      <c r="AL43" s="2267" t="str">
        <f>IF('INGRESO DE DATOS'!AK316&lt;&gt;"",'INGRESO DE DATOS'!AK316,"")</f>
        <v/>
      </c>
      <c r="AM43" s="2268"/>
      <c r="AN43" s="2268"/>
      <c r="AO43" s="2268"/>
      <c r="AP43" s="2269"/>
      <c r="BK43" s="2239"/>
      <c r="BL43" s="2240"/>
      <c r="BM43" s="2240"/>
      <c r="BN43" s="2241"/>
      <c r="BO43" s="2248"/>
      <c r="BP43" s="2249"/>
      <c r="BQ43" s="2249"/>
      <c r="BR43" s="2250"/>
      <c r="BS43" s="2239"/>
      <c r="BT43" s="2240"/>
      <c r="BU43" s="2240"/>
      <c r="BV43" s="2241"/>
      <c r="BW43" s="2248"/>
      <c r="BX43" s="2249"/>
      <c r="BY43" s="2249"/>
      <c r="BZ43" s="2250"/>
    </row>
    <row r="44" spans="2:156" ht="5.25" customHeight="1" x14ac:dyDescent="0.2">
      <c r="B44" s="746"/>
      <c r="C44" s="747"/>
      <c r="D44" s="747"/>
      <c r="E44" s="748"/>
      <c r="F44" s="748"/>
      <c r="G44" s="748"/>
      <c r="H44" s="748"/>
      <c r="I44" s="748"/>
      <c r="J44" s="748"/>
      <c r="K44" s="748"/>
      <c r="L44" s="748"/>
      <c r="M44" s="748"/>
      <c r="N44" s="748"/>
      <c r="O44" s="748"/>
      <c r="P44" s="748"/>
      <c r="Q44" s="748"/>
      <c r="R44" s="748"/>
      <c r="S44" s="748"/>
      <c r="T44" s="748"/>
      <c r="U44" s="748"/>
      <c r="V44" s="748"/>
      <c r="W44" s="748"/>
      <c r="X44" s="748"/>
      <c r="Y44" s="748"/>
      <c r="Z44" s="748"/>
      <c r="AA44" s="748"/>
      <c r="AB44" s="748"/>
      <c r="AC44" s="748"/>
      <c r="AD44" s="748"/>
      <c r="AE44" s="748"/>
      <c r="AF44" s="748"/>
      <c r="AG44" s="748"/>
      <c r="AH44" s="748"/>
      <c r="AI44" s="748"/>
      <c r="AJ44" s="748"/>
      <c r="AK44" s="748"/>
      <c r="AL44" s="748"/>
      <c r="AM44" s="748"/>
      <c r="AN44" s="748"/>
      <c r="AO44" s="748"/>
      <c r="AP44" s="749"/>
      <c r="BK44" s="2239"/>
      <c r="BL44" s="2240"/>
      <c r="BM44" s="2240"/>
      <c r="BN44" s="2241"/>
      <c r="BO44" s="2248"/>
      <c r="BP44" s="2249"/>
      <c r="BQ44" s="2249"/>
      <c r="BR44" s="2250"/>
      <c r="BS44" s="2239"/>
      <c r="BT44" s="2240"/>
      <c r="BU44" s="2240"/>
      <c r="BV44" s="2241"/>
      <c r="BW44" s="2248"/>
      <c r="BX44" s="2249"/>
      <c r="BY44" s="2249"/>
      <c r="BZ44" s="2250"/>
    </row>
    <row r="45" spans="2:156" ht="12" customHeight="1" x14ac:dyDescent="0.2">
      <c r="B45" s="627"/>
      <c r="C45" s="823" t="s">
        <v>55</v>
      </c>
      <c r="D45" s="628"/>
      <c r="E45" s="628"/>
      <c r="F45" s="628"/>
      <c r="G45" s="628"/>
      <c r="H45" s="2270"/>
      <c r="I45" s="2270"/>
      <c r="J45" s="2270"/>
      <c r="K45" s="2270"/>
      <c r="L45" s="2270"/>
      <c r="M45" s="2270"/>
      <c r="N45" s="2270"/>
      <c r="O45" s="2270"/>
      <c r="P45" s="2270"/>
      <c r="Q45" s="2270"/>
      <c r="R45" s="2270"/>
      <c r="S45" s="2270"/>
      <c r="T45" s="2270"/>
      <c r="U45" s="2270"/>
      <c r="V45" s="2270"/>
      <c r="W45" s="2270"/>
      <c r="X45" s="2270"/>
      <c r="Y45" s="2270"/>
      <c r="Z45" s="2270"/>
      <c r="AA45" s="2270"/>
      <c r="AB45" s="2270"/>
      <c r="AC45" s="2270"/>
      <c r="AD45" s="2270"/>
      <c r="AE45" s="2270"/>
      <c r="AF45" s="2270"/>
      <c r="AG45" s="2270"/>
      <c r="AH45" s="2270"/>
      <c r="AI45" s="2270"/>
      <c r="AJ45" s="2270"/>
      <c r="AK45" s="2270"/>
      <c r="AL45" s="2270"/>
      <c r="AM45" s="2270"/>
      <c r="AN45" s="2270"/>
      <c r="AO45" s="2270"/>
      <c r="AP45" s="34"/>
      <c r="BK45" s="2242"/>
      <c r="BL45" s="2243"/>
      <c r="BM45" s="2243"/>
      <c r="BN45" s="2244"/>
      <c r="BO45" s="2251"/>
      <c r="BP45" s="2252"/>
      <c r="BQ45" s="2252"/>
      <c r="BR45" s="2253"/>
      <c r="BS45" s="2242"/>
      <c r="BT45" s="2243"/>
      <c r="BU45" s="2243"/>
      <c r="BV45" s="2244"/>
      <c r="BW45" s="2251"/>
      <c r="BX45" s="2252"/>
      <c r="BY45" s="2252"/>
      <c r="BZ45" s="2253"/>
    </row>
    <row r="46" spans="2:156" ht="12" customHeight="1" x14ac:dyDescent="0.2">
      <c r="B46" s="629"/>
      <c r="C46" s="2351"/>
      <c r="D46" s="2351"/>
      <c r="E46" s="2351"/>
      <c r="F46" s="2351"/>
      <c r="G46" s="2351"/>
      <c r="H46" s="2351"/>
      <c r="I46" s="2351"/>
      <c r="J46" s="2351"/>
      <c r="K46" s="2351"/>
      <c r="L46" s="2351"/>
      <c r="M46" s="2351"/>
      <c r="N46" s="2351"/>
      <c r="O46" s="2351"/>
      <c r="P46" s="2351"/>
      <c r="Q46" s="2351"/>
      <c r="R46" s="2351"/>
      <c r="S46" s="2351"/>
      <c r="T46" s="2351"/>
      <c r="U46" s="2351"/>
      <c r="V46" s="2351"/>
      <c r="W46" s="2351"/>
      <c r="X46" s="2351"/>
      <c r="Y46" s="2351"/>
      <c r="Z46" s="2351"/>
      <c r="AA46" s="2351"/>
      <c r="AB46" s="2351"/>
      <c r="AC46" s="2351"/>
      <c r="AD46" s="2351"/>
      <c r="AE46" s="2351"/>
      <c r="AF46" s="2351"/>
      <c r="AG46" s="2351"/>
      <c r="AH46" s="2351"/>
      <c r="AI46" s="2351"/>
      <c r="AJ46" s="2351"/>
      <c r="AK46" s="2351"/>
      <c r="AL46" s="2351"/>
      <c r="AM46" s="2351"/>
      <c r="AN46" s="2351"/>
      <c r="AO46" s="2351"/>
      <c r="AP46" s="106"/>
    </row>
    <row r="47" spans="2:156" ht="12" customHeight="1" x14ac:dyDescent="0.2">
      <c r="B47" s="629"/>
      <c r="C47" s="2351"/>
      <c r="D47" s="2351"/>
      <c r="E47" s="2351"/>
      <c r="F47" s="2351"/>
      <c r="G47" s="2351"/>
      <c r="H47" s="2351"/>
      <c r="I47" s="2351"/>
      <c r="J47" s="2351"/>
      <c r="K47" s="2351"/>
      <c r="L47" s="2351"/>
      <c r="M47" s="2351"/>
      <c r="N47" s="2351"/>
      <c r="O47" s="2351"/>
      <c r="P47" s="2351"/>
      <c r="Q47" s="2351"/>
      <c r="R47" s="2351"/>
      <c r="S47" s="2351"/>
      <c r="T47" s="2351"/>
      <c r="U47" s="2351"/>
      <c r="V47" s="2351"/>
      <c r="W47" s="2351"/>
      <c r="X47" s="2351"/>
      <c r="Y47" s="2351"/>
      <c r="Z47" s="2351"/>
      <c r="AA47" s="2351"/>
      <c r="AB47" s="2351"/>
      <c r="AC47" s="2351"/>
      <c r="AD47" s="2351"/>
      <c r="AE47" s="2351"/>
      <c r="AF47" s="2351"/>
      <c r="AG47" s="2351"/>
      <c r="AH47" s="2351"/>
      <c r="AI47" s="2351"/>
      <c r="AJ47" s="2351"/>
      <c r="AK47" s="2351"/>
      <c r="AL47" s="2351"/>
      <c r="AM47" s="2351"/>
      <c r="AN47" s="2351"/>
      <c r="AO47" s="2351"/>
      <c r="AP47" s="106"/>
    </row>
    <row r="48" spans="2:156" ht="12" customHeight="1" x14ac:dyDescent="0.2">
      <c r="B48" s="629"/>
      <c r="C48" s="2351"/>
      <c r="D48" s="2351"/>
      <c r="E48" s="2351"/>
      <c r="F48" s="2351"/>
      <c r="G48" s="2351"/>
      <c r="H48" s="2351"/>
      <c r="I48" s="2351"/>
      <c r="J48" s="2351"/>
      <c r="K48" s="2351"/>
      <c r="L48" s="2351"/>
      <c r="M48" s="2351"/>
      <c r="N48" s="2351"/>
      <c r="O48" s="2351"/>
      <c r="P48" s="2351"/>
      <c r="Q48" s="2351"/>
      <c r="R48" s="2351"/>
      <c r="S48" s="2351"/>
      <c r="T48" s="2351"/>
      <c r="U48" s="2351"/>
      <c r="V48" s="2351"/>
      <c r="W48" s="2351"/>
      <c r="X48" s="2351"/>
      <c r="Y48" s="2351"/>
      <c r="Z48" s="2351"/>
      <c r="AA48" s="2351"/>
      <c r="AB48" s="2351"/>
      <c r="AC48" s="2351"/>
      <c r="AD48" s="2351"/>
      <c r="AE48" s="2351"/>
      <c r="AF48" s="2351"/>
      <c r="AG48" s="2351"/>
      <c r="AH48" s="2351"/>
      <c r="AI48" s="2351"/>
      <c r="AJ48" s="2351"/>
      <c r="AK48" s="2351"/>
      <c r="AL48" s="2351"/>
      <c r="AM48" s="2351"/>
      <c r="AN48" s="2351"/>
      <c r="AO48" s="2351"/>
      <c r="AP48" s="106"/>
    </row>
    <row r="49" spans="2:42" ht="18" customHeight="1" x14ac:dyDescent="0.2">
      <c r="B49" s="629"/>
      <c r="C49" s="2352"/>
      <c r="D49" s="2352"/>
      <c r="E49" s="2352"/>
      <c r="F49" s="2352"/>
      <c r="G49" s="2352"/>
      <c r="H49" s="2352"/>
      <c r="I49" s="2352"/>
      <c r="J49" s="2352"/>
      <c r="K49" s="2352"/>
      <c r="L49" s="2352"/>
      <c r="M49" s="2352"/>
      <c r="N49" s="2352"/>
      <c r="O49" s="2352"/>
      <c r="P49" s="2352"/>
      <c r="Q49" s="2352"/>
      <c r="R49" s="2352"/>
      <c r="S49" s="2352"/>
      <c r="T49" s="2352"/>
      <c r="U49" s="2352"/>
      <c r="V49" s="2352"/>
      <c r="W49" s="2352"/>
      <c r="X49" s="2352"/>
      <c r="Y49" s="2352"/>
      <c r="Z49" s="2352"/>
      <c r="AA49" s="2352"/>
      <c r="AB49" s="2352"/>
      <c r="AC49" s="2352"/>
      <c r="AD49" s="2352"/>
      <c r="AE49" s="2352"/>
      <c r="AF49" s="2352"/>
      <c r="AG49" s="2352"/>
      <c r="AH49" s="2352"/>
      <c r="AI49" s="2352"/>
      <c r="AJ49" s="2352"/>
      <c r="AK49" s="2352"/>
      <c r="AL49" s="2352"/>
      <c r="AM49" s="2352"/>
      <c r="AN49" s="2352"/>
      <c r="AO49" s="2352"/>
      <c r="AP49" s="106"/>
    </row>
    <row r="50" spans="2:42" ht="2.25" customHeight="1" x14ac:dyDescent="0.2">
      <c r="B50" s="633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634"/>
      <c r="Z50" s="634"/>
      <c r="AA50" s="634"/>
      <c r="AB50" s="634"/>
      <c r="AC50" s="634"/>
      <c r="AD50" s="634"/>
      <c r="AE50" s="634"/>
      <c r="AF50" s="634"/>
      <c r="AG50" s="634"/>
      <c r="AH50" s="634"/>
      <c r="AI50" s="634"/>
      <c r="AJ50" s="634"/>
      <c r="AK50" s="634"/>
      <c r="AL50" s="634"/>
      <c r="AM50" s="634"/>
      <c r="AN50" s="634"/>
      <c r="AO50" s="634"/>
      <c r="AP50" s="34"/>
    </row>
    <row r="51" spans="2:42" ht="12" customHeight="1" x14ac:dyDescent="0.2">
      <c r="B51" s="635"/>
      <c r="C51" s="636" t="s">
        <v>86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824" t="s">
        <v>61</v>
      </c>
      <c r="Q51" s="38"/>
      <c r="R51" s="38"/>
      <c r="S51" s="38"/>
      <c r="T51" s="38"/>
      <c r="U51" s="38"/>
      <c r="V51" s="38"/>
      <c r="W51" s="38"/>
      <c r="X51" s="638"/>
      <c r="Y51" s="638"/>
      <c r="Z51" s="638"/>
      <c r="AA51" s="638"/>
      <c r="AB51" s="638"/>
      <c r="AC51" s="638"/>
      <c r="AD51" s="638"/>
      <c r="AE51" s="638"/>
      <c r="AF51" s="638"/>
      <c r="AG51" s="638"/>
      <c r="AH51" s="38"/>
      <c r="AI51" s="2233" t="s">
        <v>87</v>
      </c>
      <c r="AJ51" s="1493"/>
      <c r="AK51" s="1493"/>
      <c r="AL51" s="1493"/>
      <c r="AM51" s="1493"/>
      <c r="AN51" s="1493"/>
      <c r="AO51" s="1494"/>
      <c r="AP51" s="106"/>
    </row>
    <row r="52" spans="2:42" ht="33" customHeight="1" x14ac:dyDescent="0.2">
      <c r="B52" s="635"/>
      <c r="C52" s="1495" t="str">
        <f>IF('INGRESO DE DATOS'!AB351&lt;&gt;"",'INGRESO DE DATOS'!AB351,"")</f>
        <v/>
      </c>
      <c r="D52" s="1495"/>
      <c r="E52" s="1495"/>
      <c r="F52" s="1495"/>
      <c r="G52" s="1495"/>
      <c r="H52" s="1495"/>
      <c r="I52" s="1495"/>
      <c r="J52" s="1495"/>
      <c r="K52" s="1495"/>
      <c r="L52" s="1495"/>
      <c r="M52" s="1495"/>
      <c r="N52" s="1495"/>
      <c r="O52" s="38"/>
      <c r="P52" s="1495"/>
      <c r="Q52" s="1495"/>
      <c r="R52" s="1495"/>
      <c r="S52" s="1495"/>
      <c r="T52" s="1495"/>
      <c r="U52" s="1495"/>
      <c r="V52" s="1495"/>
      <c r="W52" s="1495"/>
      <c r="X52" s="1495"/>
      <c r="Y52" s="1495"/>
      <c r="Z52" s="1495"/>
      <c r="AA52" s="1495"/>
      <c r="AB52" s="1495"/>
      <c r="AC52" s="1495"/>
      <c r="AD52" s="1495"/>
      <c r="AE52" s="1495"/>
      <c r="AF52" s="639"/>
      <c r="AG52" s="639"/>
      <c r="AH52" s="640"/>
      <c r="AI52" s="2234" t="s">
        <v>72</v>
      </c>
      <c r="AJ52" s="1497"/>
      <c r="AK52" s="1497"/>
      <c r="AL52" s="1497"/>
      <c r="AM52" s="1497"/>
      <c r="AN52" s="1497"/>
      <c r="AO52" s="1498"/>
      <c r="AP52" s="106"/>
    </row>
    <row r="53" spans="2:42" ht="13.5" customHeight="1" x14ac:dyDescent="0.2">
      <c r="B53" s="635"/>
      <c r="C53" s="1499" t="s">
        <v>88</v>
      </c>
      <c r="D53" s="1499"/>
      <c r="E53" s="1499"/>
      <c r="F53" s="1499"/>
      <c r="G53" s="1499"/>
      <c r="H53" s="1499"/>
      <c r="I53" s="1499"/>
      <c r="J53" s="1499"/>
      <c r="K53" s="1499"/>
      <c r="L53" s="1499"/>
      <c r="M53" s="1499"/>
      <c r="N53" s="1499"/>
      <c r="O53" s="38"/>
      <c r="P53" s="2235" t="s">
        <v>88</v>
      </c>
      <c r="Q53" s="1499"/>
      <c r="R53" s="1499"/>
      <c r="S53" s="1499"/>
      <c r="T53" s="1499"/>
      <c r="U53" s="1499"/>
      <c r="V53" s="1499"/>
      <c r="W53" s="1499"/>
      <c r="X53" s="1499"/>
      <c r="Y53" s="1499"/>
      <c r="Z53" s="1499"/>
      <c r="AA53" s="1499"/>
      <c r="AB53" s="1499"/>
      <c r="AC53" s="1499"/>
      <c r="AD53" s="1499"/>
      <c r="AE53" s="1499"/>
      <c r="AF53" s="640"/>
      <c r="AG53" s="640"/>
      <c r="AH53" s="640"/>
      <c r="AI53" s="1608"/>
      <c r="AJ53" s="1609"/>
      <c r="AK53" s="1609"/>
      <c r="AL53" s="1609"/>
      <c r="AM53" s="1609"/>
      <c r="AN53" s="1609"/>
      <c r="AO53" s="1610"/>
      <c r="AP53" s="106"/>
    </row>
    <row r="54" spans="2:42" ht="3" customHeight="1" x14ac:dyDescent="0.2">
      <c r="B54" s="641"/>
      <c r="C54" s="642"/>
      <c r="D54" s="643"/>
      <c r="E54" s="642"/>
      <c r="F54" s="642"/>
      <c r="G54" s="643"/>
      <c r="H54" s="643"/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2"/>
      <c r="V54" s="642"/>
      <c r="W54" s="642"/>
      <c r="X54" s="642"/>
      <c r="Y54" s="642"/>
      <c r="Z54" s="642"/>
      <c r="AA54" s="642"/>
      <c r="AB54" s="642"/>
      <c r="AC54" s="642"/>
      <c r="AD54" s="644"/>
      <c r="AE54" s="644"/>
      <c r="AF54" s="644"/>
      <c r="AG54" s="644"/>
      <c r="AH54" s="644"/>
      <c r="AI54" s="644"/>
      <c r="AJ54" s="644"/>
      <c r="AK54" s="644"/>
      <c r="AL54" s="644"/>
      <c r="AM54" s="644"/>
      <c r="AN54" s="644"/>
      <c r="AO54" s="644"/>
      <c r="AP54" s="645"/>
    </row>
    <row r="55" spans="2:42" s="646" customFormat="1" ht="9" customHeight="1" x14ac:dyDescent="0.15">
      <c r="B55" s="1490" t="s">
        <v>290</v>
      </c>
      <c r="C55" s="1490"/>
      <c r="D55" s="1490"/>
      <c r="E55" s="1490"/>
      <c r="F55" s="1490"/>
      <c r="G55" s="1490"/>
      <c r="H55" s="1490"/>
      <c r="I55" s="1490"/>
      <c r="J55" s="1490"/>
      <c r="K55" s="1490"/>
      <c r="L55" s="1490"/>
      <c r="M55" s="1490"/>
      <c r="N55" s="1490"/>
      <c r="AK55" s="2350" t="s">
        <v>379</v>
      </c>
      <c r="AL55" s="2350"/>
      <c r="AM55" s="2350"/>
      <c r="AN55" s="2350"/>
      <c r="AO55" s="2350"/>
      <c r="AP55" s="2350"/>
    </row>
  </sheetData>
  <mergeCells count="682">
    <mergeCell ref="AY4:BN5"/>
    <mergeCell ref="BO4:BV5"/>
    <mergeCell ref="BW4:CD5"/>
    <mergeCell ref="AY6:BF7"/>
    <mergeCell ref="BG6:BN7"/>
    <mergeCell ref="BO6:BV7"/>
    <mergeCell ref="BW6:CD7"/>
    <mergeCell ref="B2:E4"/>
    <mergeCell ref="F2:Z3"/>
    <mergeCell ref="AA2:AH2"/>
    <mergeCell ref="AI2:AP2"/>
    <mergeCell ref="AA3:AH3"/>
    <mergeCell ref="AI3:AP3"/>
    <mergeCell ref="F4:Z4"/>
    <mergeCell ref="AA4:AH4"/>
    <mergeCell ref="AI4:AP4"/>
    <mergeCell ref="CE6:CL7"/>
    <mergeCell ref="CM6:DB7"/>
    <mergeCell ref="DK6:DR7"/>
    <mergeCell ref="B8:D9"/>
    <mergeCell ref="E8:H9"/>
    <mergeCell ref="I8:Q8"/>
    <mergeCell ref="R8:Y8"/>
    <mergeCell ref="Z8:AK8"/>
    <mergeCell ref="AL8:AL9"/>
    <mergeCell ref="AM8:AP9"/>
    <mergeCell ref="DK8:DR9"/>
    <mergeCell ref="I9:K9"/>
    <mergeCell ref="L9:M9"/>
    <mergeCell ref="N9:O9"/>
    <mergeCell ref="P9:Q9"/>
    <mergeCell ref="R9:T9"/>
    <mergeCell ref="U9:V9"/>
    <mergeCell ref="X9:Y9"/>
    <mergeCell ref="Z9:AA9"/>
    <mergeCell ref="AD9:AG9"/>
    <mergeCell ref="BO8:BV9"/>
    <mergeCell ref="BW8:CD9"/>
    <mergeCell ref="CE8:CL9"/>
    <mergeCell ref="CM8:CT9"/>
    <mergeCell ref="CU8:DB9"/>
    <mergeCell ref="DC8:DJ9"/>
    <mergeCell ref="AQ8:AT9"/>
    <mergeCell ref="AU8:AX9"/>
    <mergeCell ref="AY8:BB9"/>
    <mergeCell ref="BC8:BF9"/>
    <mergeCell ref="BG8:BJ9"/>
    <mergeCell ref="BK8:BN9"/>
    <mergeCell ref="AH9:AK9"/>
    <mergeCell ref="B10:D10"/>
    <mergeCell ref="E10:H10"/>
    <mergeCell ref="I10:K10"/>
    <mergeCell ref="L10:M10"/>
    <mergeCell ref="N10:O10"/>
    <mergeCell ref="P10:Q10"/>
    <mergeCell ref="R10:T10"/>
    <mergeCell ref="U10:V10"/>
    <mergeCell ref="X10:Y10"/>
    <mergeCell ref="ED10:EL10"/>
    <mergeCell ref="BW10:CD10"/>
    <mergeCell ref="CM10:CT10"/>
    <mergeCell ref="CU10:DB10"/>
    <mergeCell ref="ED11:EL11"/>
    <mergeCell ref="B11:D11"/>
    <mergeCell ref="E11:H11"/>
    <mergeCell ref="I11:K11"/>
    <mergeCell ref="L11:M11"/>
    <mergeCell ref="N11:O11"/>
    <mergeCell ref="P11:Q11"/>
    <mergeCell ref="BG10:BJ10"/>
    <mergeCell ref="BK10:BN10"/>
    <mergeCell ref="BO10:BV10"/>
    <mergeCell ref="Z10:AA10"/>
    <mergeCell ref="AD10:AG10"/>
    <mergeCell ref="AH10:AK10"/>
    <mergeCell ref="AM10:AP10"/>
    <mergeCell ref="AY10:BB10"/>
    <mergeCell ref="BC10:BF10"/>
    <mergeCell ref="R11:T11"/>
    <mergeCell ref="U11:V11"/>
    <mergeCell ref="X11:Y11"/>
    <mergeCell ref="Z11:AA11"/>
    <mergeCell ref="X12:Y12"/>
    <mergeCell ref="Z12:AA12"/>
    <mergeCell ref="R12:T12"/>
    <mergeCell ref="AD12:AG12"/>
    <mergeCell ref="AH12:AK12"/>
    <mergeCell ref="DK10:DR10"/>
    <mergeCell ref="DU10:EC10"/>
    <mergeCell ref="BW11:CD11"/>
    <mergeCell ref="CM11:CT11"/>
    <mergeCell ref="CU11:DB11"/>
    <mergeCell ref="DK11:DR11"/>
    <mergeCell ref="DU11:EC11"/>
    <mergeCell ref="AD11:AG11"/>
    <mergeCell ref="DC10:DJ10"/>
    <mergeCell ref="DK12:DR12"/>
    <mergeCell ref="DU12:EC12"/>
    <mergeCell ref="ED12:EL12"/>
    <mergeCell ref="AH11:AK11"/>
    <mergeCell ref="B12:D12"/>
    <mergeCell ref="E12:H12"/>
    <mergeCell ref="I12:K12"/>
    <mergeCell ref="L12:M12"/>
    <mergeCell ref="N12:O12"/>
    <mergeCell ref="P12:Q12"/>
    <mergeCell ref="BW12:CD12"/>
    <mergeCell ref="CM12:CT12"/>
    <mergeCell ref="CU12:DB12"/>
    <mergeCell ref="AM12:AP12"/>
    <mergeCell ref="AY12:BB12"/>
    <mergeCell ref="BC12:BF12"/>
    <mergeCell ref="BG12:BJ12"/>
    <mergeCell ref="BK12:BN12"/>
    <mergeCell ref="BO12:BV12"/>
    <mergeCell ref="AM11:AP11"/>
    <mergeCell ref="AY11:BB11"/>
    <mergeCell ref="BC11:BF11"/>
    <mergeCell ref="BG11:BJ11"/>
    <mergeCell ref="BK11:BN11"/>
    <mergeCell ref="BO11:BV11"/>
    <mergeCell ref="U12:V12"/>
    <mergeCell ref="R13:T13"/>
    <mergeCell ref="U13:V13"/>
    <mergeCell ref="X13:Y13"/>
    <mergeCell ref="Z13:AA13"/>
    <mergeCell ref="AD13:AG13"/>
    <mergeCell ref="AH13:AK13"/>
    <mergeCell ref="B13:D13"/>
    <mergeCell ref="E13:H13"/>
    <mergeCell ref="I13:K13"/>
    <mergeCell ref="L13:M13"/>
    <mergeCell ref="N13:O13"/>
    <mergeCell ref="P13:Q13"/>
    <mergeCell ref="BW13:CD13"/>
    <mergeCell ref="CM13:CT13"/>
    <mergeCell ref="CU13:DB13"/>
    <mergeCell ref="DK13:DR13"/>
    <mergeCell ref="DU13:EC13"/>
    <mergeCell ref="ED13:EL13"/>
    <mergeCell ref="AM13:AP13"/>
    <mergeCell ref="AY13:BB13"/>
    <mergeCell ref="BC13:BF13"/>
    <mergeCell ref="BG13:BJ13"/>
    <mergeCell ref="BK13:BN13"/>
    <mergeCell ref="BO13:BV13"/>
    <mergeCell ref="R14:T14"/>
    <mergeCell ref="U14:V14"/>
    <mergeCell ref="X14:Y14"/>
    <mergeCell ref="Z14:AA14"/>
    <mergeCell ref="AD14:AG14"/>
    <mergeCell ref="AH14:AK14"/>
    <mergeCell ref="B14:D14"/>
    <mergeCell ref="E14:H14"/>
    <mergeCell ref="I14:K14"/>
    <mergeCell ref="L14:M14"/>
    <mergeCell ref="N14:O14"/>
    <mergeCell ref="P14:Q14"/>
    <mergeCell ref="BW14:CD14"/>
    <mergeCell ref="CM14:CT14"/>
    <mergeCell ref="CU14:DB14"/>
    <mergeCell ref="DK14:DR14"/>
    <mergeCell ref="DU14:EC14"/>
    <mergeCell ref="ED14:EL14"/>
    <mergeCell ref="AM14:AP14"/>
    <mergeCell ref="AY14:BB14"/>
    <mergeCell ref="BC14:BF14"/>
    <mergeCell ref="BG14:BJ14"/>
    <mergeCell ref="BK14:BN14"/>
    <mergeCell ref="BO14:BV14"/>
    <mergeCell ref="R15:T15"/>
    <mergeCell ref="U15:V15"/>
    <mergeCell ref="X15:Y15"/>
    <mergeCell ref="Z15:AA15"/>
    <mergeCell ref="AD15:AG15"/>
    <mergeCell ref="AH15:AK15"/>
    <mergeCell ref="B15:D15"/>
    <mergeCell ref="E15:H15"/>
    <mergeCell ref="I15:K15"/>
    <mergeCell ref="L15:M15"/>
    <mergeCell ref="N15:O15"/>
    <mergeCell ref="P15:Q15"/>
    <mergeCell ref="BW15:CD15"/>
    <mergeCell ref="CM15:CT15"/>
    <mergeCell ref="CU15:DB15"/>
    <mergeCell ref="DK15:DR15"/>
    <mergeCell ref="DU15:EC15"/>
    <mergeCell ref="ED15:EL15"/>
    <mergeCell ref="AM15:AP15"/>
    <mergeCell ref="AY15:BB15"/>
    <mergeCell ref="BC15:BF15"/>
    <mergeCell ref="BG15:BJ15"/>
    <mergeCell ref="BK15:BN15"/>
    <mergeCell ref="BO15:BV15"/>
    <mergeCell ref="R16:T16"/>
    <mergeCell ref="U16:V16"/>
    <mergeCell ref="X16:Y16"/>
    <mergeCell ref="Z16:AA16"/>
    <mergeCell ref="AD16:AG16"/>
    <mergeCell ref="AH16:AK16"/>
    <mergeCell ref="B16:D16"/>
    <mergeCell ref="E16:H16"/>
    <mergeCell ref="I16:K16"/>
    <mergeCell ref="L16:M16"/>
    <mergeCell ref="N16:O16"/>
    <mergeCell ref="P16:Q16"/>
    <mergeCell ref="BW16:CD16"/>
    <mergeCell ref="CM16:CT16"/>
    <mergeCell ref="CU16:DB16"/>
    <mergeCell ref="DK16:DR16"/>
    <mergeCell ref="DU16:EC16"/>
    <mergeCell ref="ED16:EL16"/>
    <mergeCell ref="AM16:AP16"/>
    <mergeCell ref="AY16:BB16"/>
    <mergeCell ref="BC16:BF16"/>
    <mergeCell ref="BG16:BJ16"/>
    <mergeCell ref="BK16:BN16"/>
    <mergeCell ref="BO16:BV16"/>
    <mergeCell ref="R17:T17"/>
    <mergeCell ref="U17:V17"/>
    <mergeCell ref="X17:Y17"/>
    <mergeCell ref="Z17:AA17"/>
    <mergeCell ref="AD17:AG17"/>
    <mergeCell ref="AH17:AK17"/>
    <mergeCell ref="B17:D17"/>
    <mergeCell ref="E17:H17"/>
    <mergeCell ref="I17:K17"/>
    <mergeCell ref="L17:M17"/>
    <mergeCell ref="N17:O17"/>
    <mergeCell ref="P17:Q17"/>
    <mergeCell ref="BW17:CD17"/>
    <mergeCell ref="CM17:CT17"/>
    <mergeCell ref="CU17:DB17"/>
    <mergeCell ref="DK17:DR17"/>
    <mergeCell ref="DU17:EC17"/>
    <mergeCell ref="ED17:EL17"/>
    <mergeCell ref="AM17:AP17"/>
    <mergeCell ref="AY17:BB17"/>
    <mergeCell ref="BC17:BF17"/>
    <mergeCell ref="BG17:BJ17"/>
    <mergeCell ref="BK17:BN17"/>
    <mergeCell ref="BO17:BV17"/>
    <mergeCell ref="R18:T18"/>
    <mergeCell ref="U18:V18"/>
    <mergeCell ref="X18:Y18"/>
    <mergeCell ref="Z18:AA18"/>
    <mergeCell ref="AD18:AG18"/>
    <mergeCell ref="AH18:AK18"/>
    <mergeCell ref="B18:D18"/>
    <mergeCell ref="E18:H18"/>
    <mergeCell ref="I18:K18"/>
    <mergeCell ref="L18:M18"/>
    <mergeCell ref="N18:O18"/>
    <mergeCell ref="P18:Q18"/>
    <mergeCell ref="BW18:CD18"/>
    <mergeCell ref="CM18:CT18"/>
    <mergeCell ref="CU18:DB18"/>
    <mergeCell ref="DK18:DR18"/>
    <mergeCell ref="DU18:EC18"/>
    <mergeCell ref="ED18:EL18"/>
    <mergeCell ref="AM18:AP18"/>
    <mergeCell ref="AY18:BB18"/>
    <mergeCell ref="BC18:BF18"/>
    <mergeCell ref="BG18:BJ18"/>
    <mergeCell ref="BK18:BN18"/>
    <mergeCell ref="BO18:BV18"/>
    <mergeCell ref="R19:T19"/>
    <mergeCell ref="U19:V19"/>
    <mergeCell ref="X19:Y19"/>
    <mergeCell ref="Z19:AA19"/>
    <mergeCell ref="AD19:AG19"/>
    <mergeCell ref="AH19:AK19"/>
    <mergeCell ref="B19:D19"/>
    <mergeCell ref="E19:H19"/>
    <mergeCell ref="I19:K19"/>
    <mergeCell ref="L19:M19"/>
    <mergeCell ref="N19:O19"/>
    <mergeCell ref="P19:Q19"/>
    <mergeCell ref="BW19:CD19"/>
    <mergeCell ref="CM19:CT19"/>
    <mergeCell ref="CU19:DB19"/>
    <mergeCell ref="DK19:DR19"/>
    <mergeCell ref="DU19:EC19"/>
    <mergeCell ref="ED19:EL19"/>
    <mergeCell ref="AM19:AP19"/>
    <mergeCell ref="AY19:BB19"/>
    <mergeCell ref="BC19:BF19"/>
    <mergeCell ref="BG19:BJ19"/>
    <mergeCell ref="BK19:BN19"/>
    <mergeCell ref="BO19:BV19"/>
    <mergeCell ref="R20:T20"/>
    <mergeCell ref="U20:V20"/>
    <mergeCell ref="X20:Y20"/>
    <mergeCell ref="Z20:AA20"/>
    <mergeCell ref="AD20:AG20"/>
    <mergeCell ref="AH20:AK20"/>
    <mergeCell ref="B20:D20"/>
    <mergeCell ref="E20:H20"/>
    <mergeCell ref="I20:K20"/>
    <mergeCell ref="L20:M20"/>
    <mergeCell ref="N20:O20"/>
    <mergeCell ref="P20:Q20"/>
    <mergeCell ref="BW20:CD20"/>
    <mergeCell ref="CM20:CT20"/>
    <mergeCell ref="CU20:DB20"/>
    <mergeCell ref="DK20:DR20"/>
    <mergeCell ref="DU20:EC20"/>
    <mergeCell ref="ED20:EL20"/>
    <mergeCell ref="AM20:AP20"/>
    <mergeCell ref="AY20:BB20"/>
    <mergeCell ref="BC20:BF20"/>
    <mergeCell ref="BG20:BJ20"/>
    <mergeCell ref="BK20:BN20"/>
    <mergeCell ref="BO20:BV20"/>
    <mergeCell ref="R21:T21"/>
    <mergeCell ref="U21:V21"/>
    <mergeCell ref="X21:Y21"/>
    <mergeCell ref="Z21:AA21"/>
    <mergeCell ref="AD21:AG21"/>
    <mergeCell ref="AH21:AK21"/>
    <mergeCell ref="B21:D21"/>
    <mergeCell ref="E21:H21"/>
    <mergeCell ref="I21:K21"/>
    <mergeCell ref="L21:M21"/>
    <mergeCell ref="N21:O21"/>
    <mergeCell ref="P21:Q21"/>
    <mergeCell ref="BW21:CD21"/>
    <mergeCell ref="CM21:CT21"/>
    <mergeCell ref="CU21:DB21"/>
    <mergeCell ref="DK21:DR21"/>
    <mergeCell ref="DU21:EC21"/>
    <mergeCell ref="ED21:EL21"/>
    <mergeCell ref="AM21:AP21"/>
    <mergeCell ref="AY21:BB21"/>
    <mergeCell ref="BC21:BF21"/>
    <mergeCell ref="BG21:BJ21"/>
    <mergeCell ref="BK21:BN21"/>
    <mergeCell ref="BO21:BV21"/>
    <mergeCell ref="R22:T22"/>
    <mergeCell ref="U22:V22"/>
    <mergeCell ref="X22:Y22"/>
    <mergeCell ref="Z22:AA22"/>
    <mergeCell ref="AD22:AG22"/>
    <mergeCell ref="AH22:AK22"/>
    <mergeCell ref="B22:D22"/>
    <mergeCell ref="E22:H22"/>
    <mergeCell ref="I22:K22"/>
    <mergeCell ref="L22:M22"/>
    <mergeCell ref="N22:O22"/>
    <mergeCell ref="P22:Q22"/>
    <mergeCell ref="BW22:CD22"/>
    <mergeCell ref="CM22:CT22"/>
    <mergeCell ref="CU22:DB22"/>
    <mergeCell ref="DK22:DR22"/>
    <mergeCell ref="DU22:EC22"/>
    <mergeCell ref="ED22:EL22"/>
    <mergeCell ref="AM22:AP22"/>
    <mergeCell ref="AY22:BB22"/>
    <mergeCell ref="BC22:BF22"/>
    <mergeCell ref="BG22:BJ22"/>
    <mergeCell ref="BK22:BN22"/>
    <mergeCell ref="BO22:BV22"/>
    <mergeCell ref="R23:T23"/>
    <mergeCell ref="U23:V23"/>
    <mergeCell ref="X23:Y23"/>
    <mergeCell ref="Z23:AA23"/>
    <mergeCell ref="AD23:AG23"/>
    <mergeCell ref="AH23:AK23"/>
    <mergeCell ref="B23:D23"/>
    <mergeCell ref="E23:H23"/>
    <mergeCell ref="I23:K23"/>
    <mergeCell ref="L23:M23"/>
    <mergeCell ref="N23:O23"/>
    <mergeCell ref="P23:Q23"/>
    <mergeCell ref="BW23:CD23"/>
    <mergeCell ref="CM23:CT23"/>
    <mergeCell ref="CU23:DB23"/>
    <mergeCell ref="DK23:DR23"/>
    <mergeCell ref="DU23:EC23"/>
    <mergeCell ref="ED23:EL23"/>
    <mergeCell ref="AM23:AP23"/>
    <mergeCell ref="AY23:BB23"/>
    <mergeCell ref="BC23:BF23"/>
    <mergeCell ref="BG23:BJ23"/>
    <mergeCell ref="BK23:BN23"/>
    <mergeCell ref="BO23:BV23"/>
    <mergeCell ref="R24:T24"/>
    <mergeCell ref="U24:V24"/>
    <mergeCell ref="X24:Y24"/>
    <mergeCell ref="Z24:AA24"/>
    <mergeCell ref="AD24:AG24"/>
    <mergeCell ref="AH24:AK24"/>
    <mergeCell ref="B24:D24"/>
    <mergeCell ref="E24:H24"/>
    <mergeCell ref="I24:K24"/>
    <mergeCell ref="L24:M24"/>
    <mergeCell ref="N24:O24"/>
    <mergeCell ref="P24:Q24"/>
    <mergeCell ref="BW24:CD24"/>
    <mergeCell ref="CM24:CT24"/>
    <mergeCell ref="CU24:DB24"/>
    <mergeCell ref="DK24:DR24"/>
    <mergeCell ref="DU24:EC24"/>
    <mergeCell ref="ED24:EL24"/>
    <mergeCell ref="AM24:AP24"/>
    <mergeCell ref="AY24:BB24"/>
    <mergeCell ref="BC24:BF24"/>
    <mergeCell ref="BG24:BJ24"/>
    <mergeCell ref="BK24:BN24"/>
    <mergeCell ref="BO24:BV24"/>
    <mergeCell ref="B25:D25"/>
    <mergeCell ref="E25:H25"/>
    <mergeCell ref="I25:K25"/>
    <mergeCell ref="L25:M25"/>
    <mergeCell ref="N25:O25"/>
    <mergeCell ref="P25:Q25"/>
    <mergeCell ref="DK25:DR25"/>
    <mergeCell ref="DU25:EC25"/>
    <mergeCell ref="ED25:EL25"/>
    <mergeCell ref="AM25:AP25"/>
    <mergeCell ref="AY25:BB25"/>
    <mergeCell ref="BC25:BF25"/>
    <mergeCell ref="BG25:BJ25"/>
    <mergeCell ref="BK25:BN25"/>
    <mergeCell ref="BO25:BV25"/>
    <mergeCell ref="BW25:CD25"/>
    <mergeCell ref="CM25:CT25"/>
    <mergeCell ref="CU25:DB25"/>
    <mergeCell ref="R25:T25"/>
    <mergeCell ref="U25:V25"/>
    <mergeCell ref="X25:Y25"/>
    <mergeCell ref="Z25:AA25"/>
    <mergeCell ref="AD25:AG25"/>
    <mergeCell ref="AH25:AK25"/>
    <mergeCell ref="R26:T26"/>
    <mergeCell ref="U26:V26"/>
    <mergeCell ref="X26:Y26"/>
    <mergeCell ref="Z26:AA26"/>
    <mergeCell ref="AD26:AG26"/>
    <mergeCell ref="AH26:AK26"/>
    <mergeCell ref="B26:D26"/>
    <mergeCell ref="E26:H26"/>
    <mergeCell ref="I26:K26"/>
    <mergeCell ref="L26:M26"/>
    <mergeCell ref="N26:O26"/>
    <mergeCell ref="P26:Q26"/>
    <mergeCell ref="BG27:BJ27"/>
    <mergeCell ref="BK27:BN27"/>
    <mergeCell ref="BO27:BV27"/>
    <mergeCell ref="ED26:EL26"/>
    <mergeCell ref="AM26:AP26"/>
    <mergeCell ref="AY26:BB26"/>
    <mergeCell ref="BC26:BF26"/>
    <mergeCell ref="BG26:BJ26"/>
    <mergeCell ref="BK26:BN26"/>
    <mergeCell ref="BO26:BV26"/>
    <mergeCell ref="BW26:CD26"/>
    <mergeCell ref="CM26:CT26"/>
    <mergeCell ref="CU26:DB26"/>
    <mergeCell ref="DK26:DR26"/>
    <mergeCell ref="DU26:EC26"/>
    <mergeCell ref="BW27:CD27"/>
    <mergeCell ref="CM27:CT27"/>
    <mergeCell ref="CU27:DB27"/>
    <mergeCell ref="DK27:DR27"/>
    <mergeCell ref="B28:D28"/>
    <mergeCell ref="E28:H28"/>
    <mergeCell ref="I28:K28"/>
    <mergeCell ref="L28:M28"/>
    <mergeCell ref="N28:O28"/>
    <mergeCell ref="P28:Q28"/>
    <mergeCell ref="AM27:AP27"/>
    <mergeCell ref="AY27:BB27"/>
    <mergeCell ref="BC27:BF27"/>
    <mergeCell ref="R27:T27"/>
    <mergeCell ref="U27:V27"/>
    <mergeCell ref="X27:Y27"/>
    <mergeCell ref="Z27:AA27"/>
    <mergeCell ref="AD27:AG27"/>
    <mergeCell ref="AH27:AK27"/>
    <mergeCell ref="B27:D27"/>
    <mergeCell ref="E27:H27"/>
    <mergeCell ref="I27:K27"/>
    <mergeCell ref="L27:M27"/>
    <mergeCell ref="N27:O27"/>
    <mergeCell ref="P27:Q27"/>
    <mergeCell ref="BW28:CD28"/>
    <mergeCell ref="CM28:CT28"/>
    <mergeCell ref="CU28:DB28"/>
    <mergeCell ref="DK28:DR28"/>
    <mergeCell ref="B29:D29"/>
    <mergeCell ref="E29:H29"/>
    <mergeCell ref="I29:K29"/>
    <mergeCell ref="L29:M29"/>
    <mergeCell ref="N29:O29"/>
    <mergeCell ref="P29:Q29"/>
    <mergeCell ref="AM28:AP28"/>
    <mergeCell ref="AY28:BB28"/>
    <mergeCell ref="BC28:BF28"/>
    <mergeCell ref="BG28:BJ28"/>
    <mergeCell ref="BK28:BN28"/>
    <mergeCell ref="BO28:BV28"/>
    <mergeCell ref="R28:T28"/>
    <mergeCell ref="U28:V28"/>
    <mergeCell ref="X28:Y28"/>
    <mergeCell ref="Z28:AA28"/>
    <mergeCell ref="AD28:AG28"/>
    <mergeCell ref="AH28:AK28"/>
    <mergeCell ref="BW29:CD29"/>
    <mergeCell ref="CM29:CT29"/>
    <mergeCell ref="CU29:DB29"/>
    <mergeCell ref="DK29:DR29"/>
    <mergeCell ref="B30:D30"/>
    <mergeCell ref="E30:H30"/>
    <mergeCell ref="I30:K30"/>
    <mergeCell ref="L30:M30"/>
    <mergeCell ref="N30:O30"/>
    <mergeCell ref="P30:Q30"/>
    <mergeCell ref="AM29:AP29"/>
    <mergeCell ref="AY29:BB29"/>
    <mergeCell ref="BC29:BF29"/>
    <mergeCell ref="BG29:BJ29"/>
    <mergeCell ref="BK29:BN29"/>
    <mergeCell ref="BO29:BV29"/>
    <mergeCell ref="R29:T29"/>
    <mergeCell ref="U29:V29"/>
    <mergeCell ref="X29:Y29"/>
    <mergeCell ref="Z29:AA29"/>
    <mergeCell ref="AD29:AG29"/>
    <mergeCell ref="AH29:AK29"/>
    <mergeCell ref="BW30:CD30"/>
    <mergeCell ref="CM30:CT30"/>
    <mergeCell ref="CU30:DB30"/>
    <mergeCell ref="DK30:DR30"/>
    <mergeCell ref="B31:D31"/>
    <mergeCell ref="E31:H31"/>
    <mergeCell ref="I31:K31"/>
    <mergeCell ref="L31:M31"/>
    <mergeCell ref="N31:O31"/>
    <mergeCell ref="P31:Q31"/>
    <mergeCell ref="AM30:AP30"/>
    <mergeCell ref="AY30:BB30"/>
    <mergeCell ref="BC30:BF30"/>
    <mergeCell ref="BG30:BJ30"/>
    <mergeCell ref="BK30:BN30"/>
    <mergeCell ref="BO30:BV30"/>
    <mergeCell ref="R30:T30"/>
    <mergeCell ref="U30:V30"/>
    <mergeCell ref="X30:Y30"/>
    <mergeCell ref="Z30:AA30"/>
    <mergeCell ref="AD30:AG30"/>
    <mergeCell ref="AH30:AK30"/>
    <mergeCell ref="CM31:CT31"/>
    <mergeCell ref="CU31:DB31"/>
    <mergeCell ref="DK31:DR31"/>
    <mergeCell ref="B33:H33"/>
    <mergeCell ref="J33:P33"/>
    <mergeCell ref="R33:AA33"/>
    <mergeCell ref="AD33:AI33"/>
    <mergeCell ref="AJ33:AL33"/>
    <mergeCell ref="AY33:BB34"/>
    <mergeCell ref="AM31:AP31"/>
    <mergeCell ref="AY31:BB31"/>
    <mergeCell ref="BC31:BF31"/>
    <mergeCell ref="BG31:BJ31"/>
    <mergeCell ref="BK31:BN31"/>
    <mergeCell ref="BO31:BV31"/>
    <mergeCell ref="R31:T31"/>
    <mergeCell ref="U31:V31"/>
    <mergeCell ref="X31:Y31"/>
    <mergeCell ref="Z31:AA31"/>
    <mergeCell ref="AD31:AG31"/>
    <mergeCell ref="AH31:AK31"/>
    <mergeCell ref="BO33:BR33"/>
    <mergeCell ref="BS33:BV33"/>
    <mergeCell ref="BW33:BZ33"/>
    <mergeCell ref="B34:E34"/>
    <mergeCell ref="F34:H34"/>
    <mergeCell ref="J34:M34"/>
    <mergeCell ref="N34:P34"/>
    <mergeCell ref="R34:U34"/>
    <mergeCell ref="BW31:CD31"/>
    <mergeCell ref="R36:U36"/>
    <mergeCell ref="V36:X36"/>
    <mergeCell ref="BS34:BV35"/>
    <mergeCell ref="BW34:BZ35"/>
    <mergeCell ref="B35:E35"/>
    <mergeCell ref="F35:H35"/>
    <mergeCell ref="J35:M35"/>
    <mergeCell ref="N35:P35"/>
    <mergeCell ref="R35:U35"/>
    <mergeCell ref="V35:X35"/>
    <mergeCell ref="BO36:BR37"/>
    <mergeCell ref="Y35:AA35"/>
    <mergeCell ref="AD35:AI35"/>
    <mergeCell ref="V34:X34"/>
    <mergeCell ref="Y34:AA34"/>
    <mergeCell ref="AD34:AI34"/>
    <mergeCell ref="AJ34:AL34"/>
    <mergeCell ref="F36:H36"/>
    <mergeCell ref="T39:Y39"/>
    <mergeCell ref="BK34:BN35"/>
    <mergeCell ref="BO34:BR35"/>
    <mergeCell ref="AJ35:AL35"/>
    <mergeCell ref="AY35:BB36"/>
    <mergeCell ref="BC35:BF36"/>
    <mergeCell ref="Y36:AA36"/>
    <mergeCell ref="BC33:BF34"/>
    <mergeCell ref="BK33:BN33"/>
    <mergeCell ref="BK36:BN37"/>
    <mergeCell ref="Y37:AA37"/>
    <mergeCell ref="BK38:BN41"/>
    <mergeCell ref="BO38:BR41"/>
    <mergeCell ref="AL41:AP41"/>
    <mergeCell ref="BS38:BV41"/>
    <mergeCell ref="BW38:BZ41"/>
    <mergeCell ref="B39:G39"/>
    <mergeCell ref="H39:K39"/>
    <mergeCell ref="L39:O39"/>
    <mergeCell ref="P39:S39"/>
    <mergeCell ref="Z40:AE40"/>
    <mergeCell ref="BS36:BV37"/>
    <mergeCell ref="BW36:BZ37"/>
    <mergeCell ref="B37:E37"/>
    <mergeCell ref="F37:H37"/>
    <mergeCell ref="J37:M37"/>
    <mergeCell ref="N37:P37"/>
    <mergeCell ref="R37:U37"/>
    <mergeCell ref="V37:X37"/>
    <mergeCell ref="B36:E36"/>
    <mergeCell ref="AF41:AK41"/>
    <mergeCell ref="J36:M36"/>
    <mergeCell ref="N36:P36"/>
    <mergeCell ref="Z39:AE39"/>
    <mergeCell ref="AF39:AP39"/>
    <mergeCell ref="B40:G40"/>
    <mergeCell ref="H40:K40"/>
    <mergeCell ref="L40:O40"/>
    <mergeCell ref="BW42:BZ45"/>
    <mergeCell ref="B43:G43"/>
    <mergeCell ref="H43:K43"/>
    <mergeCell ref="L43:O43"/>
    <mergeCell ref="P43:S43"/>
    <mergeCell ref="T43:Y43"/>
    <mergeCell ref="Z43:AE43"/>
    <mergeCell ref="B42:G42"/>
    <mergeCell ref="H42:K42"/>
    <mergeCell ref="L42:O42"/>
    <mergeCell ref="P42:S42"/>
    <mergeCell ref="T42:Y42"/>
    <mergeCell ref="Z42:AE42"/>
    <mergeCell ref="BK42:BN45"/>
    <mergeCell ref="AF42:AK42"/>
    <mergeCell ref="AL42:AP42"/>
    <mergeCell ref="AL43:AP43"/>
    <mergeCell ref="H45:AO45"/>
    <mergeCell ref="P40:S40"/>
    <mergeCell ref="T40:Y40"/>
    <mergeCell ref="B41:G41"/>
    <mergeCell ref="AF40:AK40"/>
    <mergeCell ref="AL40:AP40"/>
    <mergeCell ref="H41:K41"/>
    <mergeCell ref="L41:O41"/>
    <mergeCell ref="P41:S41"/>
    <mergeCell ref="T41:Y41"/>
    <mergeCell ref="Z41:AE41"/>
    <mergeCell ref="P53:AE53"/>
    <mergeCell ref="AI53:AO53"/>
    <mergeCell ref="BO42:BR45"/>
    <mergeCell ref="BS42:BV45"/>
    <mergeCell ref="B55:N55"/>
    <mergeCell ref="AK55:AP55"/>
    <mergeCell ref="C49:AO49"/>
    <mergeCell ref="AI51:AO51"/>
    <mergeCell ref="C52:N52"/>
    <mergeCell ref="P52:AE52"/>
    <mergeCell ref="AI52:AO52"/>
    <mergeCell ref="C53:N53"/>
    <mergeCell ref="AF43:AK43"/>
    <mergeCell ref="C46:AO46"/>
    <mergeCell ref="C47:AO47"/>
    <mergeCell ref="C48:AO48"/>
  </mergeCells>
  <printOptions horizontalCentered="1" verticalCentered="1"/>
  <pageMargins left="0" right="0" top="0" bottom="0" header="0" footer="0"/>
  <pageSetup scale="94" orientation="portrait" horizontalDpi="4294967295" verticalDpi="4294967295" r:id="rId1"/>
  <rowBreaks count="1" manualBreakCount="1">
    <brk id="69" min="1" max="89" man="1"/>
  </rowBreaks>
  <colBreaks count="1" manualBreakCount="1">
    <brk id="38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V40"/>
  <sheetViews>
    <sheetView tabSelected="1" zoomScaleNormal="100" workbookViewId="0">
      <selection activeCell="AD28" sqref="AD28:AT29"/>
    </sheetView>
  </sheetViews>
  <sheetFormatPr baseColWidth="10" defaultRowHeight="12.75" x14ac:dyDescent="0.2"/>
  <cols>
    <col min="1" max="1" width="1.42578125" customWidth="1"/>
    <col min="2" max="2" width="1.28515625" customWidth="1"/>
    <col min="3" max="7" width="2.7109375" customWidth="1"/>
    <col min="8" max="8" width="3.42578125" customWidth="1"/>
    <col min="9" max="9" width="3.5703125" customWidth="1"/>
    <col min="10" max="11" width="2.7109375" customWidth="1"/>
    <col min="12" max="12" width="4.5703125" customWidth="1"/>
    <col min="13" max="18" width="2.7109375" customWidth="1"/>
    <col min="19" max="19" width="2.140625" customWidth="1"/>
    <col min="20" max="25" width="2.7109375" customWidth="1"/>
    <col min="26" max="26" width="3.85546875" customWidth="1"/>
    <col min="27" max="27" width="3" customWidth="1"/>
    <col min="28" max="28" width="3.5703125" customWidth="1"/>
    <col min="29" max="29" width="2.5703125" customWidth="1"/>
    <col min="30" max="31" width="2.7109375" customWidth="1"/>
    <col min="32" max="32" width="4.5703125" customWidth="1"/>
    <col min="33" max="34" width="2.7109375" customWidth="1"/>
    <col min="35" max="35" width="8" customWidth="1"/>
    <col min="36" max="36" width="2.7109375" customWidth="1"/>
    <col min="37" max="37" width="1.140625" customWidth="1"/>
    <col min="38" max="39" width="2.7109375" customWidth="1"/>
    <col min="40" max="40" width="3.42578125" customWidth="1"/>
    <col min="41" max="45" width="2.7109375" customWidth="1"/>
    <col min="46" max="46" width="3.5703125" customWidth="1"/>
    <col min="47" max="47" width="4.85546875" customWidth="1"/>
    <col min="48" max="48" width="2.7109375" customWidth="1"/>
  </cols>
  <sheetData>
    <row r="1" spans="1:48" ht="12.75" customHeight="1" x14ac:dyDescent="0.2">
      <c r="A1" s="864"/>
      <c r="B1" s="2389"/>
      <c r="C1" s="2390"/>
      <c r="D1" s="2390"/>
      <c r="E1" s="2391"/>
      <c r="F1" s="2407" t="s">
        <v>403</v>
      </c>
      <c r="G1" s="2408"/>
      <c r="H1" s="2408"/>
      <c r="I1" s="2408"/>
      <c r="J1" s="2408"/>
      <c r="K1" s="2408"/>
      <c r="L1" s="2408"/>
      <c r="M1" s="2408"/>
      <c r="N1" s="2408"/>
      <c r="O1" s="2408"/>
      <c r="P1" s="2408"/>
      <c r="Q1" s="2408"/>
      <c r="R1" s="2408"/>
      <c r="S1" s="2408"/>
      <c r="T1" s="2408"/>
      <c r="U1" s="2408"/>
      <c r="V1" s="2408"/>
      <c r="W1" s="2408"/>
      <c r="X1" s="2408"/>
      <c r="Y1" s="2408"/>
      <c r="Z1" s="2408"/>
      <c r="AA1" s="2408"/>
      <c r="AB1" s="2408"/>
      <c r="AC1" s="2408"/>
      <c r="AD1" s="2408"/>
      <c r="AE1" s="2408"/>
      <c r="AF1" s="2409"/>
      <c r="AG1" s="2365" t="s">
        <v>71</v>
      </c>
      <c r="AH1" s="2365"/>
      <c r="AI1" s="2365"/>
      <c r="AJ1" s="2365"/>
      <c r="AK1" s="2365"/>
      <c r="AL1" s="2365"/>
      <c r="AM1" s="2365"/>
      <c r="AN1" s="2356" t="s">
        <v>11</v>
      </c>
      <c r="AO1" s="2357"/>
      <c r="AP1" s="2357"/>
      <c r="AQ1" s="2357"/>
      <c r="AR1" s="2357"/>
      <c r="AS1" s="2357"/>
      <c r="AT1" s="2358"/>
      <c r="AU1" s="864"/>
      <c r="AV1" s="864"/>
    </row>
    <row r="2" spans="1:48" ht="12.75" customHeight="1" x14ac:dyDescent="0.2">
      <c r="A2" s="864"/>
      <c r="B2" s="2392"/>
      <c r="C2" s="2393"/>
      <c r="D2" s="2393"/>
      <c r="E2" s="2394"/>
      <c r="F2" s="2410"/>
      <c r="G2" s="2411"/>
      <c r="H2" s="2411"/>
      <c r="I2" s="2411"/>
      <c r="J2" s="2411"/>
      <c r="K2" s="2411"/>
      <c r="L2" s="2411"/>
      <c r="M2" s="2411"/>
      <c r="N2" s="2411"/>
      <c r="O2" s="2411"/>
      <c r="P2" s="2411"/>
      <c r="Q2" s="2411"/>
      <c r="R2" s="2411"/>
      <c r="S2" s="2411"/>
      <c r="T2" s="2411"/>
      <c r="U2" s="2411"/>
      <c r="V2" s="2411"/>
      <c r="W2" s="2411"/>
      <c r="X2" s="2411"/>
      <c r="Y2" s="2411"/>
      <c r="Z2" s="2411"/>
      <c r="AA2" s="2411"/>
      <c r="AB2" s="2411"/>
      <c r="AC2" s="2411"/>
      <c r="AD2" s="2411"/>
      <c r="AE2" s="2411"/>
      <c r="AF2" s="2412"/>
      <c r="AG2" s="2365" t="s">
        <v>72</v>
      </c>
      <c r="AH2" s="2365"/>
      <c r="AI2" s="2365"/>
      <c r="AJ2" s="2365"/>
      <c r="AK2" s="2365"/>
      <c r="AL2" s="2365"/>
      <c r="AM2" s="2365"/>
      <c r="AN2" s="2359" t="s">
        <v>72</v>
      </c>
      <c r="AO2" s="2360"/>
      <c r="AP2" s="2360"/>
      <c r="AQ2" s="2360"/>
      <c r="AR2" s="2360"/>
      <c r="AS2" s="2360"/>
      <c r="AT2" s="2361"/>
      <c r="AU2" s="864"/>
      <c r="AV2" s="864"/>
    </row>
    <row r="3" spans="1:48" ht="17.25" customHeight="1" x14ac:dyDescent="0.2">
      <c r="A3" s="864"/>
      <c r="B3" s="2395"/>
      <c r="C3" s="2396"/>
      <c r="D3" s="2396"/>
      <c r="E3" s="2397"/>
      <c r="F3" s="2413" t="s">
        <v>288</v>
      </c>
      <c r="G3" s="2414"/>
      <c r="H3" s="2414"/>
      <c r="I3" s="2414"/>
      <c r="J3" s="2414"/>
      <c r="K3" s="2414"/>
      <c r="L3" s="2414"/>
      <c r="M3" s="2414"/>
      <c r="N3" s="2414"/>
      <c r="O3" s="2414"/>
      <c r="P3" s="2414"/>
      <c r="Q3" s="2414"/>
      <c r="R3" s="2414"/>
      <c r="S3" s="2414"/>
      <c r="T3" s="2414"/>
      <c r="U3" s="2414"/>
      <c r="V3" s="2414"/>
      <c r="W3" s="2414"/>
      <c r="X3" s="2414"/>
      <c r="Y3" s="2414"/>
      <c r="Z3" s="2414"/>
      <c r="AA3" s="2414"/>
      <c r="AB3" s="2414"/>
      <c r="AC3" s="2414"/>
      <c r="AD3" s="2414"/>
      <c r="AE3" s="2414"/>
      <c r="AF3" s="2415"/>
      <c r="AG3" s="2370"/>
      <c r="AH3" s="2370"/>
      <c r="AI3" s="2370"/>
      <c r="AJ3" s="2370"/>
      <c r="AK3" s="2370"/>
      <c r="AL3" s="2370"/>
      <c r="AM3" s="2370"/>
      <c r="AN3" s="2362"/>
      <c r="AO3" s="2363"/>
      <c r="AP3" s="2363"/>
      <c r="AQ3" s="2363"/>
      <c r="AR3" s="2363"/>
      <c r="AS3" s="2363"/>
      <c r="AT3" s="2364"/>
      <c r="AU3" s="864"/>
      <c r="AV3" s="864"/>
    </row>
    <row r="4" spans="1:48" ht="12.75" customHeight="1" x14ac:dyDescent="0.2">
      <c r="A4" s="865"/>
      <c r="B4" s="2371" t="s">
        <v>198</v>
      </c>
      <c r="C4" s="2372"/>
      <c r="D4" s="2372"/>
      <c r="E4" s="2372"/>
      <c r="F4" s="2375" t="s">
        <v>48</v>
      </c>
      <c r="G4" s="2376"/>
      <c r="H4" s="2376"/>
      <c r="I4" s="2377"/>
      <c r="J4" s="2375" t="s">
        <v>397</v>
      </c>
      <c r="K4" s="2376"/>
      <c r="L4" s="2377"/>
      <c r="M4" s="2375" t="s">
        <v>404</v>
      </c>
      <c r="N4" s="2376"/>
      <c r="O4" s="2376"/>
      <c r="P4" s="2377"/>
      <c r="Q4" s="2375" t="s">
        <v>398</v>
      </c>
      <c r="R4" s="2376"/>
      <c r="S4" s="2376"/>
      <c r="T4" s="2377"/>
      <c r="U4" s="2375" t="s">
        <v>399</v>
      </c>
      <c r="V4" s="2376"/>
      <c r="W4" s="2376"/>
      <c r="X4" s="2377"/>
      <c r="Y4" s="2375" t="s">
        <v>400</v>
      </c>
      <c r="Z4" s="2376"/>
      <c r="AA4" s="2376"/>
      <c r="AB4" s="2377"/>
      <c r="AC4" s="2375" t="s">
        <v>393</v>
      </c>
      <c r="AD4" s="2376"/>
      <c r="AE4" s="2376"/>
      <c r="AF4" s="2377"/>
      <c r="AG4" s="2375" t="s">
        <v>402</v>
      </c>
      <c r="AH4" s="2376"/>
      <c r="AI4" s="2376"/>
      <c r="AJ4" s="2376"/>
      <c r="AK4" s="2401"/>
      <c r="AL4" s="2375" t="s">
        <v>396</v>
      </c>
      <c r="AM4" s="2376"/>
      <c r="AN4" s="2403"/>
      <c r="AO4" s="2404"/>
      <c r="AP4" s="2372" t="s">
        <v>401</v>
      </c>
      <c r="AQ4" s="2372"/>
      <c r="AR4" s="2372"/>
      <c r="AS4" s="2372"/>
      <c r="AT4" s="2405"/>
      <c r="AU4" s="865"/>
      <c r="AV4" s="865"/>
    </row>
    <row r="5" spans="1:48" x14ac:dyDescent="0.2">
      <c r="A5" s="865"/>
      <c r="B5" s="2373"/>
      <c r="C5" s="2374"/>
      <c r="D5" s="2374"/>
      <c r="E5" s="2374"/>
      <c r="F5" s="2378"/>
      <c r="G5" s="2379"/>
      <c r="H5" s="2379"/>
      <c r="I5" s="2380"/>
      <c r="J5" s="2378"/>
      <c r="K5" s="2379"/>
      <c r="L5" s="2380"/>
      <c r="M5" s="2378"/>
      <c r="N5" s="2379"/>
      <c r="O5" s="2379"/>
      <c r="P5" s="2380"/>
      <c r="Q5" s="2378"/>
      <c r="R5" s="2379"/>
      <c r="S5" s="2379"/>
      <c r="T5" s="2380"/>
      <c r="U5" s="2378"/>
      <c r="V5" s="2379"/>
      <c r="W5" s="2379"/>
      <c r="X5" s="2380"/>
      <c r="Y5" s="2378"/>
      <c r="Z5" s="2379"/>
      <c r="AA5" s="2379"/>
      <c r="AB5" s="2380"/>
      <c r="AC5" s="2378"/>
      <c r="AD5" s="2379"/>
      <c r="AE5" s="2379"/>
      <c r="AF5" s="2380"/>
      <c r="AG5" s="2378"/>
      <c r="AH5" s="2379"/>
      <c r="AI5" s="2379"/>
      <c r="AJ5" s="2379"/>
      <c r="AK5" s="2402"/>
      <c r="AL5" s="2378"/>
      <c r="AM5" s="2379"/>
      <c r="AN5" s="2379"/>
      <c r="AO5" s="2380"/>
      <c r="AP5" s="2374"/>
      <c r="AQ5" s="2374"/>
      <c r="AR5" s="2374"/>
      <c r="AS5" s="2374"/>
      <c r="AT5" s="2406"/>
      <c r="AU5" s="865"/>
      <c r="AV5" s="865"/>
    </row>
    <row r="6" spans="1:48" ht="15.75" customHeight="1" x14ac:dyDescent="0.2">
      <c r="A6" s="866"/>
      <c r="B6" s="2381">
        <v>1</v>
      </c>
      <c r="C6" s="2382"/>
      <c r="D6" s="2382"/>
      <c r="E6" s="2382"/>
      <c r="F6" s="2383"/>
      <c r="G6" s="2367"/>
      <c r="H6" s="2367"/>
      <c r="I6" s="2369"/>
      <c r="J6" s="2366"/>
      <c r="K6" s="2367"/>
      <c r="L6" s="2369"/>
      <c r="M6" s="2383"/>
      <c r="N6" s="2367"/>
      <c r="O6" s="2367"/>
      <c r="P6" s="2369"/>
      <c r="Q6" s="2366"/>
      <c r="R6" s="2367"/>
      <c r="S6" s="2367"/>
      <c r="T6" s="2369"/>
      <c r="U6" s="2366"/>
      <c r="V6" s="2367"/>
      <c r="W6" s="2367"/>
      <c r="X6" s="2369"/>
      <c r="Y6" s="2366"/>
      <c r="Z6" s="2367"/>
      <c r="AA6" s="2367"/>
      <c r="AB6" s="2369"/>
      <c r="AC6" s="2366"/>
      <c r="AD6" s="2367"/>
      <c r="AE6" s="2367"/>
      <c r="AF6" s="2369"/>
      <c r="AG6" s="2366"/>
      <c r="AH6" s="2367"/>
      <c r="AI6" s="2367"/>
      <c r="AJ6" s="2367"/>
      <c r="AK6" s="2368"/>
      <c r="AL6" s="2366"/>
      <c r="AM6" s="2367"/>
      <c r="AN6" s="2367"/>
      <c r="AO6" s="2369"/>
      <c r="AP6" s="2384"/>
      <c r="AQ6" s="2384"/>
      <c r="AR6" s="2384"/>
      <c r="AS6" s="2384"/>
      <c r="AT6" s="2385"/>
      <c r="AU6" s="866"/>
      <c r="AV6" s="866"/>
    </row>
    <row r="7" spans="1:48" ht="15.75" customHeight="1" x14ac:dyDescent="0.2">
      <c r="A7" s="866"/>
      <c r="B7" s="2398">
        <v>2</v>
      </c>
      <c r="C7" s="2399"/>
      <c r="D7" s="2399"/>
      <c r="E7" s="2399"/>
      <c r="F7" s="2353"/>
      <c r="G7" s="2354"/>
      <c r="H7" s="2354"/>
      <c r="I7" s="2400"/>
      <c r="J7" s="2353"/>
      <c r="K7" s="2354"/>
      <c r="L7" s="2400"/>
      <c r="M7" s="2383"/>
      <c r="N7" s="2367"/>
      <c r="O7" s="2367"/>
      <c r="P7" s="2369"/>
      <c r="Q7" s="2353"/>
      <c r="R7" s="2354"/>
      <c r="S7" s="2354"/>
      <c r="T7" s="2400"/>
      <c r="U7" s="2383"/>
      <c r="V7" s="2367"/>
      <c r="W7" s="2367"/>
      <c r="X7" s="2369"/>
      <c r="Y7" s="2353"/>
      <c r="Z7" s="2354"/>
      <c r="AA7" s="2354"/>
      <c r="AB7" s="2400"/>
      <c r="AC7" s="2353"/>
      <c r="AD7" s="2354"/>
      <c r="AE7" s="2354"/>
      <c r="AF7" s="2400"/>
      <c r="AG7" s="2353"/>
      <c r="AH7" s="2354"/>
      <c r="AI7" s="2354"/>
      <c r="AJ7" s="2354"/>
      <c r="AK7" s="2386"/>
      <c r="AL7" s="2353"/>
      <c r="AM7" s="2354"/>
      <c r="AN7" s="2354"/>
      <c r="AO7" s="2400"/>
      <c r="AP7" s="2353"/>
      <c r="AQ7" s="2354"/>
      <c r="AR7" s="2354"/>
      <c r="AS7" s="2354"/>
      <c r="AT7" s="2355"/>
      <c r="AU7" s="866"/>
      <c r="AV7" s="866"/>
    </row>
    <row r="8" spans="1:48" ht="15.75" customHeight="1" x14ac:dyDescent="0.2">
      <c r="A8" s="866"/>
      <c r="B8" s="2398">
        <v>3</v>
      </c>
      <c r="C8" s="2399"/>
      <c r="D8" s="2399"/>
      <c r="E8" s="2399"/>
      <c r="F8" s="2353"/>
      <c r="G8" s="2354"/>
      <c r="H8" s="2354"/>
      <c r="I8" s="2400"/>
      <c r="J8" s="2353"/>
      <c r="K8" s="2354"/>
      <c r="L8" s="2400"/>
      <c r="M8" s="2383"/>
      <c r="N8" s="2367"/>
      <c r="O8" s="2367"/>
      <c r="P8" s="2369"/>
      <c r="Q8" s="2353"/>
      <c r="R8" s="2354"/>
      <c r="S8" s="2354"/>
      <c r="T8" s="2400"/>
      <c r="U8" s="2383"/>
      <c r="V8" s="2367"/>
      <c r="W8" s="2367"/>
      <c r="X8" s="2369"/>
      <c r="Y8" s="2353"/>
      <c r="Z8" s="2354"/>
      <c r="AA8" s="2354"/>
      <c r="AB8" s="2400"/>
      <c r="AC8" s="2353"/>
      <c r="AD8" s="2354"/>
      <c r="AE8" s="2354"/>
      <c r="AF8" s="2400"/>
      <c r="AG8" s="2353"/>
      <c r="AH8" s="2354"/>
      <c r="AI8" s="2354"/>
      <c r="AJ8" s="2354"/>
      <c r="AK8" s="2386"/>
      <c r="AL8" s="2353"/>
      <c r="AM8" s="2354"/>
      <c r="AN8" s="2354"/>
      <c r="AO8" s="2400"/>
      <c r="AP8" s="2353"/>
      <c r="AQ8" s="2354"/>
      <c r="AR8" s="2354"/>
      <c r="AS8" s="2354"/>
      <c r="AT8" s="2355"/>
      <c r="AU8" s="866"/>
      <c r="AV8" s="866"/>
    </row>
    <row r="9" spans="1:48" ht="15.75" customHeight="1" x14ac:dyDescent="0.2">
      <c r="A9" s="867"/>
      <c r="B9" s="2398">
        <v>4</v>
      </c>
      <c r="C9" s="2399"/>
      <c r="D9" s="2399"/>
      <c r="E9" s="2399"/>
      <c r="F9" s="2353"/>
      <c r="G9" s="2354"/>
      <c r="H9" s="2354"/>
      <c r="I9" s="2400"/>
      <c r="J9" s="2353"/>
      <c r="K9" s="2354"/>
      <c r="L9" s="2400"/>
      <c r="M9" s="2383"/>
      <c r="N9" s="2367"/>
      <c r="O9" s="2367"/>
      <c r="P9" s="2369"/>
      <c r="Q9" s="2353"/>
      <c r="R9" s="2354"/>
      <c r="S9" s="2354"/>
      <c r="T9" s="2400"/>
      <c r="U9" s="2383"/>
      <c r="V9" s="2367"/>
      <c r="W9" s="2367"/>
      <c r="X9" s="2369"/>
      <c r="Y9" s="2353"/>
      <c r="Z9" s="2354"/>
      <c r="AA9" s="2354"/>
      <c r="AB9" s="2400"/>
      <c r="AC9" s="2353"/>
      <c r="AD9" s="2354"/>
      <c r="AE9" s="2354"/>
      <c r="AF9" s="2400"/>
      <c r="AG9" s="2353"/>
      <c r="AH9" s="2354"/>
      <c r="AI9" s="2354"/>
      <c r="AJ9" s="2354"/>
      <c r="AK9" s="2386"/>
      <c r="AL9" s="2353"/>
      <c r="AM9" s="2354"/>
      <c r="AN9" s="2354"/>
      <c r="AO9" s="2400"/>
      <c r="AP9" s="2353"/>
      <c r="AQ9" s="2354"/>
      <c r="AR9" s="2354"/>
      <c r="AS9" s="2354"/>
      <c r="AT9" s="2355"/>
      <c r="AU9" s="867"/>
      <c r="AV9" s="867"/>
    </row>
    <row r="10" spans="1:48" ht="15.75" customHeight="1" x14ac:dyDescent="0.2">
      <c r="A10" s="867"/>
      <c r="B10" s="2398">
        <v>5</v>
      </c>
      <c r="C10" s="2399"/>
      <c r="D10" s="2399"/>
      <c r="E10" s="2399"/>
      <c r="F10" s="2353"/>
      <c r="G10" s="2354"/>
      <c r="H10" s="2354"/>
      <c r="I10" s="2400"/>
      <c r="J10" s="2353"/>
      <c r="K10" s="2354"/>
      <c r="L10" s="2400"/>
      <c r="M10" s="2383"/>
      <c r="N10" s="2367"/>
      <c r="O10" s="2367"/>
      <c r="P10" s="2369"/>
      <c r="Q10" s="2353"/>
      <c r="R10" s="2354"/>
      <c r="S10" s="2354"/>
      <c r="T10" s="2400"/>
      <c r="U10" s="2383"/>
      <c r="V10" s="2367"/>
      <c r="W10" s="2367"/>
      <c r="X10" s="2369"/>
      <c r="Y10" s="2353"/>
      <c r="Z10" s="2354"/>
      <c r="AA10" s="2354"/>
      <c r="AB10" s="2400"/>
      <c r="AC10" s="2353"/>
      <c r="AD10" s="2354"/>
      <c r="AE10" s="2354"/>
      <c r="AF10" s="2400"/>
      <c r="AG10" s="2353"/>
      <c r="AH10" s="2354"/>
      <c r="AI10" s="2354"/>
      <c r="AJ10" s="2354"/>
      <c r="AK10" s="2386"/>
      <c r="AL10" s="2353"/>
      <c r="AM10" s="2354"/>
      <c r="AN10" s="2354"/>
      <c r="AO10" s="2400"/>
      <c r="AP10" s="2353"/>
      <c r="AQ10" s="2354"/>
      <c r="AR10" s="2354"/>
      <c r="AS10" s="2354"/>
      <c r="AT10" s="2355"/>
      <c r="AU10" s="867"/>
      <c r="AV10" s="867"/>
    </row>
    <row r="11" spans="1:48" ht="15.75" customHeight="1" x14ac:dyDescent="0.2">
      <c r="A11" s="867"/>
      <c r="B11" s="2398">
        <v>6</v>
      </c>
      <c r="C11" s="2399"/>
      <c r="D11" s="2399"/>
      <c r="E11" s="2399"/>
      <c r="F11" s="2353"/>
      <c r="G11" s="2354"/>
      <c r="H11" s="2354"/>
      <c r="I11" s="2400"/>
      <c r="J11" s="2353"/>
      <c r="K11" s="2354"/>
      <c r="L11" s="2400"/>
      <c r="M11" s="2383"/>
      <c r="N11" s="2367"/>
      <c r="O11" s="2367"/>
      <c r="P11" s="2369"/>
      <c r="Q11" s="2353"/>
      <c r="R11" s="2354"/>
      <c r="S11" s="2354"/>
      <c r="T11" s="2400"/>
      <c r="U11" s="2383"/>
      <c r="V11" s="2367"/>
      <c r="W11" s="2367"/>
      <c r="X11" s="2369"/>
      <c r="Y11" s="2353"/>
      <c r="Z11" s="2354"/>
      <c r="AA11" s="2354"/>
      <c r="AB11" s="2400"/>
      <c r="AC11" s="2353"/>
      <c r="AD11" s="2354"/>
      <c r="AE11" s="2354"/>
      <c r="AF11" s="2400"/>
      <c r="AG11" s="2353"/>
      <c r="AH11" s="2354"/>
      <c r="AI11" s="2354"/>
      <c r="AJ11" s="2354"/>
      <c r="AK11" s="2386"/>
      <c r="AL11" s="2353"/>
      <c r="AM11" s="2354"/>
      <c r="AN11" s="2354"/>
      <c r="AO11" s="2400"/>
      <c r="AP11" s="2353"/>
      <c r="AQ11" s="2354"/>
      <c r="AR11" s="2354"/>
      <c r="AS11" s="2354"/>
      <c r="AT11" s="2355"/>
      <c r="AU11" s="867"/>
      <c r="AV11" s="867"/>
    </row>
    <row r="12" spans="1:48" ht="15.75" customHeight="1" x14ac:dyDescent="0.2">
      <c r="A12" s="867"/>
      <c r="B12" s="2398">
        <v>7</v>
      </c>
      <c r="C12" s="2399"/>
      <c r="D12" s="2399"/>
      <c r="E12" s="2399"/>
      <c r="F12" s="2353"/>
      <c r="G12" s="2354"/>
      <c r="H12" s="2354"/>
      <c r="I12" s="2400"/>
      <c r="J12" s="2353"/>
      <c r="K12" s="2354"/>
      <c r="L12" s="2400"/>
      <c r="M12" s="2383"/>
      <c r="N12" s="2367"/>
      <c r="O12" s="2367"/>
      <c r="P12" s="2369"/>
      <c r="Q12" s="2353"/>
      <c r="R12" s="2354"/>
      <c r="S12" s="2354"/>
      <c r="T12" s="2400"/>
      <c r="U12" s="2383"/>
      <c r="V12" s="2367"/>
      <c r="W12" s="2367"/>
      <c r="X12" s="2369"/>
      <c r="Y12" s="2353"/>
      <c r="Z12" s="2354"/>
      <c r="AA12" s="2354"/>
      <c r="AB12" s="2400"/>
      <c r="AC12" s="2353"/>
      <c r="AD12" s="2354"/>
      <c r="AE12" s="2354"/>
      <c r="AF12" s="2400"/>
      <c r="AG12" s="2353"/>
      <c r="AH12" s="2354"/>
      <c r="AI12" s="2354"/>
      <c r="AJ12" s="2354"/>
      <c r="AK12" s="2386"/>
      <c r="AL12" s="2353"/>
      <c r="AM12" s="2354"/>
      <c r="AN12" s="2354"/>
      <c r="AO12" s="2400"/>
      <c r="AP12" s="2353"/>
      <c r="AQ12" s="2354"/>
      <c r="AR12" s="2354"/>
      <c r="AS12" s="2354"/>
      <c r="AT12" s="2355"/>
      <c r="AU12" s="867"/>
      <c r="AV12" s="867"/>
    </row>
    <row r="13" spans="1:48" ht="15.75" customHeight="1" x14ac:dyDescent="0.2">
      <c r="A13" s="867"/>
      <c r="B13" s="2398">
        <v>8</v>
      </c>
      <c r="C13" s="2399"/>
      <c r="D13" s="2399"/>
      <c r="E13" s="2399"/>
      <c r="F13" s="2353"/>
      <c r="G13" s="2354"/>
      <c r="H13" s="2354"/>
      <c r="I13" s="2400"/>
      <c r="J13" s="2353"/>
      <c r="K13" s="2354"/>
      <c r="L13" s="2400"/>
      <c r="M13" s="2383"/>
      <c r="N13" s="2367"/>
      <c r="O13" s="2367"/>
      <c r="P13" s="2369"/>
      <c r="Q13" s="2353"/>
      <c r="R13" s="2354"/>
      <c r="S13" s="2354"/>
      <c r="T13" s="2400"/>
      <c r="U13" s="2383"/>
      <c r="V13" s="2367"/>
      <c r="W13" s="2367"/>
      <c r="X13" s="2369"/>
      <c r="Y13" s="2353"/>
      <c r="Z13" s="2354"/>
      <c r="AA13" s="2354"/>
      <c r="AB13" s="2400"/>
      <c r="AC13" s="2353"/>
      <c r="AD13" s="2354"/>
      <c r="AE13" s="2354"/>
      <c r="AF13" s="2400"/>
      <c r="AG13" s="2353"/>
      <c r="AH13" s="2354"/>
      <c r="AI13" s="2354"/>
      <c r="AJ13" s="2354"/>
      <c r="AK13" s="2386"/>
      <c r="AL13" s="2353"/>
      <c r="AM13" s="2354"/>
      <c r="AN13" s="2354"/>
      <c r="AO13" s="2400"/>
      <c r="AP13" s="2353"/>
      <c r="AQ13" s="2354"/>
      <c r="AR13" s="2354"/>
      <c r="AS13" s="2354"/>
      <c r="AT13" s="2355"/>
      <c r="AU13" s="867"/>
      <c r="AV13" s="867"/>
    </row>
    <row r="14" spans="1:48" ht="15.75" customHeight="1" x14ac:dyDescent="0.2">
      <c r="A14" s="867"/>
      <c r="B14" s="2398">
        <v>9</v>
      </c>
      <c r="C14" s="2399"/>
      <c r="D14" s="2399"/>
      <c r="E14" s="2399"/>
      <c r="F14" s="2353"/>
      <c r="G14" s="2354"/>
      <c r="H14" s="2354"/>
      <c r="I14" s="2400"/>
      <c r="J14" s="2353"/>
      <c r="K14" s="2354"/>
      <c r="L14" s="2400"/>
      <c r="M14" s="2383"/>
      <c r="N14" s="2367"/>
      <c r="O14" s="2367"/>
      <c r="P14" s="2369"/>
      <c r="Q14" s="2353"/>
      <c r="R14" s="2354"/>
      <c r="S14" s="2354"/>
      <c r="T14" s="2400"/>
      <c r="U14" s="2383"/>
      <c r="V14" s="2367"/>
      <c r="W14" s="2367"/>
      <c r="X14" s="2369"/>
      <c r="Y14" s="2353"/>
      <c r="Z14" s="2354"/>
      <c r="AA14" s="2354"/>
      <c r="AB14" s="2400"/>
      <c r="AC14" s="2353"/>
      <c r="AD14" s="2354"/>
      <c r="AE14" s="2354"/>
      <c r="AF14" s="2400"/>
      <c r="AG14" s="2353"/>
      <c r="AH14" s="2354"/>
      <c r="AI14" s="2354"/>
      <c r="AJ14" s="2354"/>
      <c r="AK14" s="2386"/>
      <c r="AL14" s="2353"/>
      <c r="AM14" s="2354"/>
      <c r="AN14" s="2354"/>
      <c r="AO14" s="2400"/>
      <c r="AP14" s="2353"/>
      <c r="AQ14" s="2354"/>
      <c r="AR14" s="2354"/>
      <c r="AS14" s="2354"/>
      <c r="AT14" s="2355"/>
      <c r="AU14" s="867"/>
      <c r="AV14" s="867"/>
    </row>
    <row r="15" spans="1:48" ht="15.75" customHeight="1" x14ac:dyDescent="0.2">
      <c r="A15" s="867"/>
      <c r="B15" s="2398">
        <v>10</v>
      </c>
      <c r="C15" s="2399"/>
      <c r="D15" s="2399"/>
      <c r="E15" s="2399"/>
      <c r="F15" s="2353"/>
      <c r="G15" s="2354"/>
      <c r="H15" s="2354"/>
      <c r="I15" s="2400"/>
      <c r="J15" s="2353"/>
      <c r="K15" s="2354"/>
      <c r="L15" s="2400"/>
      <c r="M15" s="2383"/>
      <c r="N15" s="2367"/>
      <c r="O15" s="2367"/>
      <c r="P15" s="2369"/>
      <c r="Q15" s="2353"/>
      <c r="R15" s="2354"/>
      <c r="S15" s="2354"/>
      <c r="T15" s="2400"/>
      <c r="U15" s="2383"/>
      <c r="V15" s="2367"/>
      <c r="W15" s="2367"/>
      <c r="X15" s="2369"/>
      <c r="Y15" s="2353"/>
      <c r="Z15" s="2354"/>
      <c r="AA15" s="2354"/>
      <c r="AB15" s="2400"/>
      <c r="AC15" s="2353"/>
      <c r="AD15" s="2354"/>
      <c r="AE15" s="2354"/>
      <c r="AF15" s="2400"/>
      <c r="AG15" s="2353"/>
      <c r="AH15" s="2354"/>
      <c r="AI15" s="2354"/>
      <c r="AJ15" s="2354"/>
      <c r="AK15" s="2386"/>
      <c r="AL15" s="2353"/>
      <c r="AM15" s="2354"/>
      <c r="AN15" s="2354"/>
      <c r="AO15" s="2400"/>
      <c r="AP15" s="2353"/>
      <c r="AQ15" s="2354"/>
      <c r="AR15" s="2354"/>
      <c r="AS15" s="2354"/>
      <c r="AT15" s="2355"/>
      <c r="AU15" s="867"/>
      <c r="AV15" s="867"/>
    </row>
    <row r="16" spans="1:48" ht="15.75" customHeight="1" x14ac:dyDescent="0.2">
      <c r="A16" s="867"/>
      <c r="B16" s="2398">
        <v>11</v>
      </c>
      <c r="C16" s="2399"/>
      <c r="D16" s="2399"/>
      <c r="E16" s="2399"/>
      <c r="F16" s="2353"/>
      <c r="G16" s="2354"/>
      <c r="H16" s="2354"/>
      <c r="I16" s="2400"/>
      <c r="J16" s="2353"/>
      <c r="K16" s="2354"/>
      <c r="L16" s="2400"/>
      <c r="M16" s="2383"/>
      <c r="N16" s="2367"/>
      <c r="O16" s="2367"/>
      <c r="P16" s="2369"/>
      <c r="Q16" s="2353"/>
      <c r="R16" s="2354"/>
      <c r="S16" s="2354"/>
      <c r="T16" s="2400"/>
      <c r="U16" s="2383"/>
      <c r="V16" s="2367"/>
      <c r="W16" s="2367"/>
      <c r="X16" s="2369"/>
      <c r="Y16" s="2353"/>
      <c r="Z16" s="2354"/>
      <c r="AA16" s="2354"/>
      <c r="AB16" s="2400"/>
      <c r="AC16" s="2353"/>
      <c r="AD16" s="2354"/>
      <c r="AE16" s="2354"/>
      <c r="AF16" s="2400"/>
      <c r="AG16" s="2353"/>
      <c r="AH16" s="2354"/>
      <c r="AI16" s="2354"/>
      <c r="AJ16" s="2354"/>
      <c r="AK16" s="2386"/>
      <c r="AL16" s="2353"/>
      <c r="AM16" s="2354"/>
      <c r="AN16" s="2354"/>
      <c r="AO16" s="2400"/>
      <c r="AP16" s="2353"/>
      <c r="AQ16" s="2354"/>
      <c r="AR16" s="2354"/>
      <c r="AS16" s="2354"/>
      <c r="AT16" s="2355"/>
      <c r="AU16" s="867"/>
      <c r="AV16" s="867"/>
    </row>
    <row r="17" spans="1:48" ht="15.75" customHeight="1" x14ac:dyDescent="0.2">
      <c r="A17" s="867"/>
      <c r="B17" s="2398">
        <v>12</v>
      </c>
      <c r="C17" s="2399"/>
      <c r="D17" s="2399"/>
      <c r="E17" s="2399"/>
      <c r="F17" s="2353"/>
      <c r="G17" s="2354"/>
      <c r="H17" s="2354"/>
      <c r="I17" s="2400"/>
      <c r="J17" s="2353"/>
      <c r="K17" s="2354"/>
      <c r="L17" s="2400"/>
      <c r="M17" s="2383"/>
      <c r="N17" s="2367"/>
      <c r="O17" s="2367"/>
      <c r="P17" s="2369"/>
      <c r="Q17" s="2353"/>
      <c r="R17" s="2354"/>
      <c r="S17" s="2354"/>
      <c r="T17" s="2400"/>
      <c r="U17" s="2383"/>
      <c r="V17" s="2367"/>
      <c r="W17" s="2367"/>
      <c r="X17" s="2369"/>
      <c r="Y17" s="2353"/>
      <c r="Z17" s="2354"/>
      <c r="AA17" s="2354"/>
      <c r="AB17" s="2400"/>
      <c r="AC17" s="2353"/>
      <c r="AD17" s="2354"/>
      <c r="AE17" s="2354"/>
      <c r="AF17" s="2400"/>
      <c r="AG17" s="2353"/>
      <c r="AH17" s="2354"/>
      <c r="AI17" s="2354"/>
      <c r="AJ17" s="2354"/>
      <c r="AK17" s="2386"/>
      <c r="AL17" s="2353"/>
      <c r="AM17" s="2354"/>
      <c r="AN17" s="2354"/>
      <c r="AO17" s="2400"/>
      <c r="AP17" s="2353"/>
      <c r="AQ17" s="2354"/>
      <c r="AR17" s="2354"/>
      <c r="AS17" s="2354"/>
      <c r="AT17" s="2355"/>
      <c r="AU17" s="867"/>
      <c r="AV17" s="867"/>
    </row>
    <row r="18" spans="1:48" ht="15.75" customHeight="1" x14ac:dyDescent="0.2">
      <c r="A18" s="867"/>
      <c r="B18" s="2398">
        <v>13</v>
      </c>
      <c r="C18" s="2399"/>
      <c r="D18" s="2399"/>
      <c r="E18" s="2399"/>
      <c r="F18" s="2353"/>
      <c r="G18" s="2354"/>
      <c r="H18" s="2354"/>
      <c r="I18" s="2400"/>
      <c r="J18" s="2353"/>
      <c r="K18" s="2354"/>
      <c r="L18" s="2400"/>
      <c r="M18" s="2383"/>
      <c r="N18" s="2367"/>
      <c r="O18" s="2367"/>
      <c r="P18" s="2369"/>
      <c r="Q18" s="2353"/>
      <c r="R18" s="2354"/>
      <c r="S18" s="2354"/>
      <c r="T18" s="2400"/>
      <c r="U18" s="2383"/>
      <c r="V18" s="2367"/>
      <c r="W18" s="2367"/>
      <c r="X18" s="2369"/>
      <c r="Y18" s="2353"/>
      <c r="Z18" s="2354"/>
      <c r="AA18" s="2354"/>
      <c r="AB18" s="2400"/>
      <c r="AC18" s="2353"/>
      <c r="AD18" s="2354"/>
      <c r="AE18" s="2354"/>
      <c r="AF18" s="2400"/>
      <c r="AG18" s="2353"/>
      <c r="AH18" s="2354"/>
      <c r="AI18" s="2354"/>
      <c r="AJ18" s="2354"/>
      <c r="AK18" s="2386"/>
      <c r="AL18" s="2353"/>
      <c r="AM18" s="2354"/>
      <c r="AN18" s="2354"/>
      <c r="AO18" s="2400"/>
      <c r="AP18" s="2353"/>
      <c r="AQ18" s="2354"/>
      <c r="AR18" s="2354"/>
      <c r="AS18" s="2354"/>
      <c r="AT18" s="2355"/>
      <c r="AU18" s="867"/>
      <c r="AV18" s="867"/>
    </row>
    <row r="19" spans="1:48" ht="15.75" customHeight="1" x14ac:dyDescent="0.2">
      <c r="A19" s="867"/>
      <c r="B19" s="2398">
        <v>14</v>
      </c>
      <c r="C19" s="2399"/>
      <c r="D19" s="2399"/>
      <c r="E19" s="2399"/>
      <c r="F19" s="2353"/>
      <c r="G19" s="2354"/>
      <c r="H19" s="2354"/>
      <c r="I19" s="2400"/>
      <c r="J19" s="2353"/>
      <c r="K19" s="2354"/>
      <c r="L19" s="2400"/>
      <c r="M19" s="2383"/>
      <c r="N19" s="2367"/>
      <c r="O19" s="2367"/>
      <c r="P19" s="2369"/>
      <c r="Q19" s="2353"/>
      <c r="R19" s="2354"/>
      <c r="S19" s="2354"/>
      <c r="T19" s="2400"/>
      <c r="U19" s="2383"/>
      <c r="V19" s="2367"/>
      <c r="W19" s="2367"/>
      <c r="X19" s="2369"/>
      <c r="Y19" s="2353"/>
      <c r="Z19" s="2354"/>
      <c r="AA19" s="2354"/>
      <c r="AB19" s="2400"/>
      <c r="AC19" s="2353"/>
      <c r="AD19" s="2354"/>
      <c r="AE19" s="2354"/>
      <c r="AF19" s="2400"/>
      <c r="AG19" s="2353"/>
      <c r="AH19" s="2354"/>
      <c r="AI19" s="2354"/>
      <c r="AJ19" s="2354"/>
      <c r="AK19" s="2386"/>
      <c r="AL19" s="2353"/>
      <c r="AM19" s="2354"/>
      <c r="AN19" s="2354"/>
      <c r="AO19" s="2400"/>
      <c r="AP19" s="2353"/>
      <c r="AQ19" s="2354"/>
      <c r="AR19" s="2354"/>
      <c r="AS19" s="2354"/>
      <c r="AT19" s="2355"/>
      <c r="AU19" s="867"/>
      <c r="AV19" s="867"/>
    </row>
    <row r="20" spans="1:48" ht="15.75" customHeight="1" x14ac:dyDescent="0.2">
      <c r="A20" s="867"/>
      <c r="B20" s="2398">
        <v>15</v>
      </c>
      <c r="C20" s="2399"/>
      <c r="D20" s="2399"/>
      <c r="E20" s="2399"/>
      <c r="F20" s="2353"/>
      <c r="G20" s="2354"/>
      <c r="H20" s="2354"/>
      <c r="I20" s="2400"/>
      <c r="J20" s="2353"/>
      <c r="K20" s="2354"/>
      <c r="L20" s="2400"/>
      <c r="M20" s="2383"/>
      <c r="N20" s="2367"/>
      <c r="O20" s="2367"/>
      <c r="P20" s="2369"/>
      <c r="Q20" s="2353"/>
      <c r="R20" s="2354"/>
      <c r="S20" s="2354"/>
      <c r="T20" s="2400"/>
      <c r="U20" s="2383"/>
      <c r="V20" s="2367"/>
      <c r="W20" s="2367"/>
      <c r="X20" s="2369"/>
      <c r="Y20" s="2353"/>
      <c r="Z20" s="2354"/>
      <c r="AA20" s="2354"/>
      <c r="AB20" s="2400"/>
      <c r="AC20" s="2353"/>
      <c r="AD20" s="2354"/>
      <c r="AE20" s="2354"/>
      <c r="AF20" s="2400"/>
      <c r="AG20" s="2353"/>
      <c r="AH20" s="2354"/>
      <c r="AI20" s="2354"/>
      <c r="AJ20" s="2354"/>
      <c r="AK20" s="2386"/>
      <c r="AL20" s="2353"/>
      <c r="AM20" s="2354"/>
      <c r="AN20" s="2354"/>
      <c r="AO20" s="2400"/>
      <c r="AP20" s="2353"/>
      <c r="AQ20" s="2354"/>
      <c r="AR20" s="2354"/>
      <c r="AS20" s="2354"/>
      <c r="AT20" s="2355"/>
      <c r="AU20" s="867"/>
      <c r="AV20" s="867"/>
    </row>
    <row r="21" spans="1:48" ht="15.75" customHeight="1" x14ac:dyDescent="0.2">
      <c r="A21" s="867"/>
      <c r="B21" s="2398">
        <v>16</v>
      </c>
      <c r="C21" s="2399"/>
      <c r="D21" s="2399"/>
      <c r="E21" s="2399"/>
      <c r="F21" s="2353"/>
      <c r="G21" s="2354"/>
      <c r="H21" s="2354"/>
      <c r="I21" s="2400"/>
      <c r="J21" s="2353"/>
      <c r="K21" s="2354"/>
      <c r="L21" s="2400"/>
      <c r="M21" s="2383"/>
      <c r="N21" s="2367"/>
      <c r="O21" s="2367"/>
      <c r="P21" s="2369"/>
      <c r="Q21" s="2353"/>
      <c r="R21" s="2354"/>
      <c r="S21" s="2354"/>
      <c r="T21" s="2400"/>
      <c r="U21" s="2383"/>
      <c r="V21" s="2367"/>
      <c r="W21" s="2367"/>
      <c r="X21" s="2369"/>
      <c r="Y21" s="2353"/>
      <c r="Z21" s="2354"/>
      <c r="AA21" s="2354"/>
      <c r="AB21" s="2400"/>
      <c r="AC21" s="2353"/>
      <c r="AD21" s="2354"/>
      <c r="AE21" s="2354"/>
      <c r="AF21" s="2400"/>
      <c r="AG21" s="2353"/>
      <c r="AH21" s="2354"/>
      <c r="AI21" s="2354"/>
      <c r="AJ21" s="2354"/>
      <c r="AK21" s="2386"/>
      <c r="AL21" s="2353"/>
      <c r="AM21" s="2354"/>
      <c r="AN21" s="2354"/>
      <c r="AO21" s="2400"/>
      <c r="AP21" s="2353"/>
      <c r="AQ21" s="2354"/>
      <c r="AR21" s="2354"/>
      <c r="AS21" s="2354"/>
      <c r="AT21" s="2355"/>
      <c r="AU21" s="867"/>
      <c r="AV21" s="867"/>
    </row>
    <row r="22" spans="1:48" ht="15.75" customHeight="1" x14ac:dyDescent="0.2">
      <c r="A22" s="867"/>
      <c r="B22" s="2398">
        <v>17</v>
      </c>
      <c r="C22" s="2399"/>
      <c r="D22" s="2399"/>
      <c r="E22" s="2399"/>
      <c r="F22" s="2353"/>
      <c r="G22" s="2354"/>
      <c r="H22" s="2354"/>
      <c r="I22" s="2400"/>
      <c r="J22" s="2353"/>
      <c r="K22" s="2354"/>
      <c r="L22" s="2400"/>
      <c r="M22" s="2383"/>
      <c r="N22" s="2367"/>
      <c r="O22" s="2367"/>
      <c r="P22" s="2369"/>
      <c r="Q22" s="2353"/>
      <c r="R22" s="2354"/>
      <c r="S22" s="2354"/>
      <c r="T22" s="2400"/>
      <c r="U22" s="2383"/>
      <c r="V22" s="2367"/>
      <c r="W22" s="2367"/>
      <c r="X22" s="2369"/>
      <c r="Y22" s="2353"/>
      <c r="Z22" s="2354"/>
      <c r="AA22" s="2354"/>
      <c r="AB22" s="2400"/>
      <c r="AC22" s="2353"/>
      <c r="AD22" s="2354"/>
      <c r="AE22" s="2354"/>
      <c r="AF22" s="2400"/>
      <c r="AG22" s="2353"/>
      <c r="AH22" s="2354"/>
      <c r="AI22" s="2354"/>
      <c r="AJ22" s="2354"/>
      <c r="AK22" s="2386"/>
      <c r="AL22" s="2353"/>
      <c r="AM22" s="2354"/>
      <c r="AN22" s="2354"/>
      <c r="AO22" s="2400"/>
      <c r="AP22" s="2353"/>
      <c r="AQ22" s="2354"/>
      <c r="AR22" s="2354"/>
      <c r="AS22" s="2354"/>
      <c r="AT22" s="2355"/>
      <c r="AU22" s="867"/>
      <c r="AV22" s="867"/>
    </row>
    <row r="23" spans="1:48" ht="15.75" customHeight="1" x14ac:dyDescent="0.2">
      <c r="A23" s="867"/>
      <c r="B23" s="2398">
        <v>18</v>
      </c>
      <c r="C23" s="2399"/>
      <c r="D23" s="2399"/>
      <c r="E23" s="2399"/>
      <c r="F23" s="2353"/>
      <c r="G23" s="2354"/>
      <c r="H23" s="2354"/>
      <c r="I23" s="2400"/>
      <c r="J23" s="2353"/>
      <c r="K23" s="2354"/>
      <c r="L23" s="2400"/>
      <c r="M23" s="2383"/>
      <c r="N23" s="2367"/>
      <c r="O23" s="2367"/>
      <c r="P23" s="2369"/>
      <c r="Q23" s="2353"/>
      <c r="R23" s="2354"/>
      <c r="S23" s="2354"/>
      <c r="T23" s="2400"/>
      <c r="U23" s="2383"/>
      <c r="V23" s="2367"/>
      <c r="W23" s="2367"/>
      <c r="X23" s="2369"/>
      <c r="Y23" s="2353"/>
      <c r="Z23" s="2354"/>
      <c r="AA23" s="2354"/>
      <c r="AB23" s="2400"/>
      <c r="AC23" s="2353"/>
      <c r="AD23" s="2354"/>
      <c r="AE23" s="2354"/>
      <c r="AF23" s="2400"/>
      <c r="AG23" s="2353"/>
      <c r="AH23" s="2354"/>
      <c r="AI23" s="2354"/>
      <c r="AJ23" s="2354"/>
      <c r="AK23" s="2386"/>
      <c r="AL23" s="2353"/>
      <c r="AM23" s="2354"/>
      <c r="AN23" s="2354"/>
      <c r="AO23" s="2400"/>
      <c r="AP23" s="2353"/>
      <c r="AQ23" s="2354"/>
      <c r="AR23" s="2354"/>
      <c r="AS23" s="2354"/>
      <c r="AT23" s="2355"/>
      <c r="AU23" s="867"/>
      <c r="AV23" s="867"/>
    </row>
    <row r="24" spans="1:48" ht="15.75" customHeight="1" x14ac:dyDescent="0.2">
      <c r="A24" s="867"/>
      <c r="B24" s="2398">
        <v>19</v>
      </c>
      <c r="C24" s="2399"/>
      <c r="D24" s="2399"/>
      <c r="E24" s="2399"/>
      <c r="F24" s="2353"/>
      <c r="G24" s="2354"/>
      <c r="H24" s="2354"/>
      <c r="I24" s="2400"/>
      <c r="J24" s="2353"/>
      <c r="K24" s="2354"/>
      <c r="L24" s="2400"/>
      <c r="M24" s="2383"/>
      <c r="N24" s="2367"/>
      <c r="O24" s="2367"/>
      <c r="P24" s="2369"/>
      <c r="Q24" s="2353"/>
      <c r="R24" s="2354"/>
      <c r="S24" s="2354"/>
      <c r="T24" s="2400"/>
      <c r="U24" s="2383"/>
      <c r="V24" s="2367"/>
      <c r="W24" s="2367"/>
      <c r="X24" s="2369"/>
      <c r="Y24" s="2353"/>
      <c r="Z24" s="2354"/>
      <c r="AA24" s="2354"/>
      <c r="AB24" s="2400"/>
      <c r="AC24" s="2353"/>
      <c r="AD24" s="2354"/>
      <c r="AE24" s="2354"/>
      <c r="AF24" s="2400"/>
      <c r="AG24" s="2353"/>
      <c r="AH24" s="2354"/>
      <c r="AI24" s="2354"/>
      <c r="AJ24" s="2354"/>
      <c r="AK24" s="2386"/>
      <c r="AL24" s="2353"/>
      <c r="AM24" s="2354"/>
      <c r="AN24" s="2354"/>
      <c r="AO24" s="2400"/>
      <c r="AP24" s="2353"/>
      <c r="AQ24" s="2354"/>
      <c r="AR24" s="2354"/>
      <c r="AS24" s="2354"/>
      <c r="AT24" s="2355"/>
      <c r="AU24" s="867"/>
      <c r="AV24" s="867"/>
    </row>
    <row r="25" spans="1:48" ht="15.75" customHeight="1" x14ac:dyDescent="0.2">
      <c r="A25" s="867"/>
      <c r="B25" s="2398">
        <v>20</v>
      </c>
      <c r="C25" s="2399"/>
      <c r="D25" s="2399"/>
      <c r="E25" s="2399"/>
      <c r="F25" s="2353"/>
      <c r="G25" s="2354"/>
      <c r="H25" s="2354"/>
      <c r="I25" s="2400"/>
      <c r="J25" s="2353"/>
      <c r="K25" s="2354"/>
      <c r="L25" s="2400"/>
      <c r="M25" s="2383"/>
      <c r="N25" s="2367"/>
      <c r="O25" s="2367"/>
      <c r="P25" s="2369"/>
      <c r="Q25" s="2353"/>
      <c r="R25" s="2354"/>
      <c r="S25" s="2354"/>
      <c r="T25" s="2400"/>
      <c r="U25" s="2383"/>
      <c r="V25" s="2367"/>
      <c r="W25" s="2367"/>
      <c r="X25" s="2369"/>
      <c r="Y25" s="2353"/>
      <c r="Z25" s="2354"/>
      <c r="AA25" s="2354"/>
      <c r="AB25" s="2400"/>
      <c r="AC25" s="2353"/>
      <c r="AD25" s="2354"/>
      <c r="AE25" s="2354"/>
      <c r="AF25" s="2400"/>
      <c r="AG25" s="2353"/>
      <c r="AH25" s="2354"/>
      <c r="AI25" s="2354"/>
      <c r="AJ25" s="2354"/>
      <c r="AK25" s="2386"/>
      <c r="AL25" s="2353"/>
      <c r="AM25" s="2354"/>
      <c r="AN25" s="2354"/>
      <c r="AO25" s="2400"/>
      <c r="AP25" s="2353"/>
      <c r="AQ25" s="2354"/>
      <c r="AR25" s="2354"/>
      <c r="AS25" s="2354"/>
      <c r="AT25" s="2355"/>
      <c r="AU25" s="867"/>
      <c r="AV25" s="867"/>
    </row>
    <row r="26" spans="1:48" ht="15.75" customHeight="1" x14ac:dyDescent="0.2">
      <c r="A26" s="867"/>
      <c r="B26" s="2398">
        <v>21</v>
      </c>
      <c r="C26" s="2399"/>
      <c r="D26" s="2399"/>
      <c r="E26" s="2399"/>
      <c r="F26" s="2353"/>
      <c r="G26" s="2354"/>
      <c r="H26" s="2354"/>
      <c r="I26" s="2400"/>
      <c r="J26" s="2353"/>
      <c r="K26" s="2354"/>
      <c r="L26" s="2400"/>
      <c r="M26" s="2383"/>
      <c r="N26" s="2367"/>
      <c r="O26" s="2367"/>
      <c r="P26" s="2369"/>
      <c r="Q26" s="2353"/>
      <c r="R26" s="2354"/>
      <c r="S26" s="2354"/>
      <c r="T26" s="2400"/>
      <c r="U26" s="2383"/>
      <c r="V26" s="2367"/>
      <c r="W26" s="2367"/>
      <c r="X26" s="2369"/>
      <c r="Y26" s="2353"/>
      <c r="Z26" s="2354"/>
      <c r="AA26" s="2354"/>
      <c r="AB26" s="2400"/>
      <c r="AC26" s="2353"/>
      <c r="AD26" s="2354"/>
      <c r="AE26" s="2354"/>
      <c r="AF26" s="2400"/>
      <c r="AG26" s="2353"/>
      <c r="AH26" s="2354"/>
      <c r="AI26" s="2354"/>
      <c r="AJ26" s="2354"/>
      <c r="AK26" s="2386"/>
      <c r="AL26" s="2353"/>
      <c r="AM26" s="2354"/>
      <c r="AN26" s="2354"/>
      <c r="AO26" s="2400"/>
      <c r="AP26" s="2353"/>
      <c r="AQ26" s="2354"/>
      <c r="AR26" s="2354"/>
      <c r="AS26" s="2354"/>
      <c r="AT26" s="2355"/>
      <c r="AU26" s="867"/>
      <c r="AV26" s="867"/>
    </row>
    <row r="27" spans="1:48" ht="15.75" customHeight="1" x14ac:dyDescent="0.2">
      <c r="A27" s="867"/>
      <c r="B27" s="2432">
        <v>22</v>
      </c>
      <c r="C27" s="2433"/>
      <c r="D27" s="2433"/>
      <c r="E27" s="2433"/>
      <c r="F27" s="2420"/>
      <c r="G27" s="2422"/>
      <c r="H27" s="2422"/>
      <c r="I27" s="2423"/>
      <c r="J27" s="2420"/>
      <c r="K27" s="2422"/>
      <c r="L27" s="2423"/>
      <c r="M27" s="2383"/>
      <c r="N27" s="2367"/>
      <c r="O27" s="2367"/>
      <c r="P27" s="2369"/>
      <c r="Q27" s="2420"/>
      <c r="R27" s="2422"/>
      <c r="S27" s="2422"/>
      <c r="T27" s="2423"/>
      <c r="U27" s="2383"/>
      <c r="V27" s="2367"/>
      <c r="W27" s="2367"/>
      <c r="X27" s="2369"/>
      <c r="Y27" s="2420"/>
      <c r="Z27" s="2422"/>
      <c r="AA27" s="2422"/>
      <c r="AB27" s="2423"/>
      <c r="AC27" s="2420"/>
      <c r="AD27" s="2417"/>
      <c r="AE27" s="2417"/>
      <c r="AF27" s="2421"/>
      <c r="AG27" s="2416"/>
      <c r="AH27" s="2417"/>
      <c r="AI27" s="2417"/>
      <c r="AJ27" s="2417"/>
      <c r="AK27" s="2419"/>
      <c r="AL27" s="2416"/>
      <c r="AM27" s="2417"/>
      <c r="AN27" s="2417"/>
      <c r="AO27" s="2421"/>
      <c r="AP27" s="2416"/>
      <c r="AQ27" s="2417"/>
      <c r="AR27" s="2417"/>
      <c r="AS27" s="2417"/>
      <c r="AT27" s="2418"/>
      <c r="AU27" s="867"/>
      <c r="AV27" s="867"/>
    </row>
    <row r="28" spans="1:48" ht="12.75" customHeight="1" x14ac:dyDescent="0.2">
      <c r="A28" s="868"/>
      <c r="B28" s="885"/>
      <c r="C28" s="2463" t="s">
        <v>55</v>
      </c>
      <c r="D28" s="2463"/>
      <c r="E28" s="2463"/>
      <c r="F28" s="2463"/>
      <c r="G28" s="2463"/>
      <c r="H28" s="2429"/>
      <c r="I28" s="2429"/>
      <c r="J28" s="2429"/>
      <c r="K28" s="2429"/>
      <c r="L28" s="2429"/>
      <c r="M28" s="2429"/>
      <c r="N28" s="2429"/>
      <c r="O28" s="2429"/>
      <c r="P28" s="2429"/>
      <c r="Q28" s="2429"/>
      <c r="R28" s="2429"/>
      <c r="S28" s="2429"/>
      <c r="T28" s="2429"/>
      <c r="U28" s="2429"/>
      <c r="V28" s="2429"/>
      <c r="W28" s="2429"/>
      <c r="X28" s="2429"/>
      <c r="Y28" s="2429"/>
      <c r="Z28" s="2429"/>
      <c r="AA28" s="2429"/>
      <c r="AB28" s="2429"/>
      <c r="AC28" s="2429"/>
      <c r="AD28" s="2436" t="s">
        <v>406</v>
      </c>
      <c r="AE28" s="2437"/>
      <c r="AF28" s="2437"/>
      <c r="AG28" s="2437"/>
      <c r="AH28" s="2437"/>
      <c r="AI28" s="2437"/>
      <c r="AJ28" s="2437"/>
      <c r="AK28" s="2437"/>
      <c r="AL28" s="2437"/>
      <c r="AM28" s="2437"/>
      <c r="AN28" s="2437"/>
      <c r="AO28" s="2437"/>
      <c r="AP28" s="2437"/>
      <c r="AQ28" s="2437"/>
      <c r="AR28" s="2437"/>
      <c r="AS28" s="2437"/>
      <c r="AT28" s="2438"/>
      <c r="AU28" s="868"/>
      <c r="AV28" s="868"/>
    </row>
    <row r="29" spans="1:48" ht="12.75" customHeight="1" x14ac:dyDescent="0.2">
      <c r="A29" s="868"/>
      <c r="B29" s="2430"/>
      <c r="C29" s="2431"/>
      <c r="D29" s="2431"/>
      <c r="E29" s="2431"/>
      <c r="F29" s="2431"/>
      <c r="G29" s="2431"/>
      <c r="H29" s="2431"/>
      <c r="I29" s="2431"/>
      <c r="J29" s="2431"/>
      <c r="K29" s="2431"/>
      <c r="L29" s="2431"/>
      <c r="M29" s="2431"/>
      <c r="N29" s="2431"/>
      <c r="O29" s="2431"/>
      <c r="P29" s="2431"/>
      <c r="Q29" s="2431"/>
      <c r="R29" s="2431"/>
      <c r="S29" s="2431"/>
      <c r="T29" s="2431"/>
      <c r="U29" s="2431"/>
      <c r="V29" s="2431"/>
      <c r="W29" s="2431"/>
      <c r="X29" s="2431"/>
      <c r="Y29" s="2431"/>
      <c r="Z29" s="2431"/>
      <c r="AA29" s="2431"/>
      <c r="AB29" s="2431"/>
      <c r="AC29" s="2431"/>
      <c r="AD29" s="2439"/>
      <c r="AE29" s="2440"/>
      <c r="AF29" s="2440"/>
      <c r="AG29" s="2440"/>
      <c r="AH29" s="2440"/>
      <c r="AI29" s="2440"/>
      <c r="AJ29" s="2440"/>
      <c r="AK29" s="2440"/>
      <c r="AL29" s="2440"/>
      <c r="AM29" s="2440"/>
      <c r="AN29" s="2440"/>
      <c r="AO29" s="2440"/>
      <c r="AP29" s="2440"/>
      <c r="AQ29" s="2440"/>
      <c r="AR29" s="2440"/>
      <c r="AS29" s="2440"/>
      <c r="AT29" s="2441"/>
      <c r="AU29" s="868"/>
      <c r="AV29" s="868"/>
    </row>
    <row r="30" spans="1:48" ht="12.75" customHeight="1" x14ac:dyDescent="0.2">
      <c r="A30" s="869"/>
      <c r="B30" s="2430"/>
      <c r="C30" s="2431"/>
      <c r="D30" s="2431"/>
      <c r="E30" s="2431"/>
      <c r="F30" s="2431"/>
      <c r="G30" s="2431"/>
      <c r="H30" s="2431"/>
      <c r="I30" s="2431"/>
      <c r="J30" s="2431"/>
      <c r="K30" s="2431"/>
      <c r="L30" s="2431"/>
      <c r="M30" s="2431"/>
      <c r="N30" s="2431"/>
      <c r="O30" s="2431"/>
      <c r="P30" s="2431"/>
      <c r="Q30" s="2431"/>
      <c r="R30" s="2431"/>
      <c r="S30" s="2431"/>
      <c r="T30" s="2431"/>
      <c r="U30" s="2431"/>
      <c r="V30" s="2431"/>
      <c r="W30" s="2431"/>
      <c r="X30" s="2431"/>
      <c r="Y30" s="2431"/>
      <c r="Z30" s="2431"/>
      <c r="AA30" s="2431"/>
      <c r="AB30" s="2431"/>
      <c r="AC30" s="2431"/>
      <c r="AD30" s="2448" t="s">
        <v>405</v>
      </c>
      <c r="AE30" s="2442"/>
      <c r="AF30" s="2442"/>
      <c r="AG30" s="2442"/>
      <c r="AH30" s="2442"/>
      <c r="AI30" s="2442"/>
      <c r="AJ30" s="2442"/>
      <c r="AK30" s="2442"/>
      <c r="AL30" s="2442"/>
      <c r="AM30" s="2442"/>
      <c r="AN30" s="2442"/>
      <c r="AO30" s="2442"/>
      <c r="AP30" s="2442"/>
      <c r="AQ30" s="2442"/>
      <c r="AR30" s="2442"/>
      <c r="AS30" s="2442"/>
      <c r="AT30" s="887"/>
      <c r="AU30" s="869"/>
      <c r="AV30" s="869"/>
    </row>
    <row r="31" spans="1:48" ht="12.75" customHeight="1" x14ac:dyDescent="0.2">
      <c r="A31" s="869"/>
      <c r="B31" s="2430"/>
      <c r="C31" s="2431"/>
      <c r="D31" s="2431"/>
      <c r="E31" s="2431"/>
      <c r="F31" s="2431"/>
      <c r="G31" s="2431"/>
      <c r="H31" s="2431"/>
      <c r="I31" s="2431"/>
      <c r="J31" s="2431"/>
      <c r="K31" s="2431"/>
      <c r="L31" s="2431"/>
      <c r="M31" s="2431"/>
      <c r="N31" s="2431"/>
      <c r="O31" s="2431"/>
      <c r="P31" s="2431"/>
      <c r="Q31" s="2431"/>
      <c r="R31" s="2431"/>
      <c r="S31" s="2431"/>
      <c r="T31" s="2431"/>
      <c r="U31" s="2431"/>
      <c r="V31" s="2431"/>
      <c r="W31" s="2431"/>
      <c r="X31" s="2431"/>
      <c r="Y31" s="2431"/>
      <c r="Z31" s="2431"/>
      <c r="AA31" s="2431"/>
      <c r="AB31" s="2431"/>
      <c r="AC31" s="2431"/>
      <c r="AD31" s="2427"/>
      <c r="AE31" s="2428"/>
      <c r="AF31" s="2428"/>
      <c r="AG31" s="2428"/>
      <c r="AH31" s="2428"/>
      <c r="AI31" s="2428"/>
      <c r="AJ31" s="2443"/>
      <c r="AK31" s="2443"/>
      <c r="AL31" s="2443"/>
      <c r="AM31" s="2443"/>
      <c r="AN31" s="2443"/>
      <c r="AO31" s="2443"/>
      <c r="AP31" s="2443"/>
      <c r="AQ31" s="2443"/>
      <c r="AR31" s="2443"/>
      <c r="AS31" s="2443"/>
      <c r="AT31" s="881"/>
      <c r="AU31" s="869"/>
      <c r="AV31" s="869"/>
    </row>
    <row r="32" spans="1:48" ht="2.25" customHeight="1" x14ac:dyDescent="0.2">
      <c r="A32" s="869"/>
      <c r="B32" s="879"/>
      <c r="C32" s="878"/>
      <c r="D32" s="878"/>
      <c r="E32" s="878"/>
      <c r="F32" s="878"/>
      <c r="G32" s="878"/>
      <c r="H32" s="878"/>
      <c r="I32" s="878"/>
      <c r="J32" s="878"/>
      <c r="K32" s="878"/>
      <c r="L32" s="878"/>
      <c r="M32" s="878"/>
      <c r="N32" s="878"/>
      <c r="O32" s="878"/>
      <c r="P32" s="878"/>
      <c r="Q32" s="878"/>
      <c r="R32" s="878"/>
      <c r="S32" s="878"/>
      <c r="T32" s="878"/>
      <c r="U32" s="878"/>
      <c r="V32" s="878"/>
      <c r="W32" s="878"/>
      <c r="X32" s="878"/>
      <c r="Y32" s="878"/>
      <c r="Z32" s="878"/>
      <c r="AA32" s="878"/>
      <c r="AB32" s="878"/>
      <c r="AC32" s="889"/>
      <c r="AD32" s="879"/>
      <c r="AE32" s="878"/>
      <c r="AF32" s="878"/>
      <c r="AG32" s="878"/>
      <c r="AH32" s="878"/>
      <c r="AI32" s="878"/>
      <c r="AJ32" s="890"/>
      <c r="AK32" s="890"/>
      <c r="AL32" s="890"/>
      <c r="AM32" s="890"/>
      <c r="AN32" s="890"/>
      <c r="AO32" s="890"/>
      <c r="AP32" s="890"/>
      <c r="AQ32" s="890"/>
      <c r="AR32" s="890"/>
      <c r="AS32" s="890"/>
      <c r="AT32" s="881"/>
      <c r="AU32" s="869"/>
      <c r="AV32" s="869"/>
    </row>
    <row r="33" spans="1:48" ht="16.5" customHeight="1" x14ac:dyDescent="0.2">
      <c r="A33" s="869"/>
      <c r="B33" s="2387" t="s">
        <v>86</v>
      </c>
      <c r="C33" s="2388"/>
      <c r="D33" s="2388"/>
      <c r="E33" s="2388"/>
      <c r="F33" s="2462"/>
      <c r="G33" s="2462"/>
      <c r="H33" s="2462"/>
      <c r="I33" s="2462"/>
      <c r="J33" s="2462"/>
      <c r="K33" s="2462"/>
      <c r="L33" s="2462"/>
      <c r="M33" s="2462"/>
      <c r="N33" s="2462"/>
      <c r="O33" s="2462"/>
      <c r="P33" s="2462"/>
      <c r="Q33" s="869"/>
      <c r="R33" s="869"/>
      <c r="S33" s="869"/>
      <c r="T33" s="869"/>
      <c r="U33" s="869"/>
      <c r="V33" s="869"/>
      <c r="W33" s="869"/>
      <c r="X33" s="869"/>
      <c r="Y33" s="869"/>
      <c r="Z33" s="869"/>
      <c r="AA33" s="869"/>
      <c r="AB33" s="869"/>
      <c r="AC33" s="869"/>
      <c r="AD33" s="2427" t="s">
        <v>267</v>
      </c>
      <c r="AE33" s="2428"/>
      <c r="AF33" s="2428"/>
      <c r="AG33" s="2428"/>
      <c r="AH33" s="2428"/>
      <c r="AI33" s="2428"/>
      <c r="AJ33" s="2443"/>
      <c r="AK33" s="2443"/>
      <c r="AL33" s="2443"/>
      <c r="AM33" s="2443"/>
      <c r="AN33" s="2443"/>
      <c r="AO33" s="2443"/>
      <c r="AP33" s="2443"/>
      <c r="AQ33" s="2443"/>
      <c r="AR33" s="2443"/>
      <c r="AS33" s="2443"/>
      <c r="AT33" s="880"/>
      <c r="AU33" s="869"/>
      <c r="AV33" s="869"/>
    </row>
    <row r="34" spans="1:48" ht="16.5" customHeight="1" x14ac:dyDescent="0.2">
      <c r="A34" s="867"/>
      <c r="B34" s="886"/>
      <c r="C34" s="871"/>
      <c r="D34" s="871"/>
      <c r="E34" s="871"/>
      <c r="F34" s="2459" t="s">
        <v>407</v>
      </c>
      <c r="G34" s="2459"/>
      <c r="H34" s="2459"/>
      <c r="I34" s="2459"/>
      <c r="J34" s="2459"/>
      <c r="K34" s="2459"/>
      <c r="L34" s="2459"/>
      <c r="M34" s="2459"/>
      <c r="N34" s="2459"/>
      <c r="O34" s="2459"/>
      <c r="P34" s="2459"/>
      <c r="Q34" s="867"/>
      <c r="R34" s="867"/>
      <c r="S34" s="2455" t="s">
        <v>87</v>
      </c>
      <c r="T34" s="2455"/>
      <c r="U34" s="2455"/>
      <c r="V34" s="2455"/>
      <c r="W34" s="2455"/>
      <c r="X34" s="2455"/>
      <c r="Y34" s="2455"/>
      <c r="Z34" s="2455"/>
      <c r="AA34" s="2455"/>
      <c r="AB34" s="2455"/>
      <c r="AC34" s="2455"/>
      <c r="AD34" s="2445" t="s">
        <v>275</v>
      </c>
      <c r="AE34" s="2446"/>
      <c r="AF34" s="2446"/>
      <c r="AG34" s="2446"/>
      <c r="AH34" s="2446"/>
      <c r="AI34" s="2446"/>
      <c r="AJ34" s="2447"/>
      <c r="AK34" s="2447"/>
      <c r="AL34" s="2447"/>
      <c r="AM34" s="2447"/>
      <c r="AN34" s="2447"/>
      <c r="AO34" s="2447"/>
      <c r="AP34" s="2447"/>
      <c r="AQ34" s="2447"/>
      <c r="AR34" s="2447"/>
      <c r="AS34" s="2447"/>
      <c r="AT34" s="882"/>
      <c r="AU34" s="867"/>
      <c r="AV34" s="867"/>
    </row>
    <row r="35" spans="1:48" ht="16.5" customHeight="1" x14ac:dyDescent="0.2">
      <c r="A35" s="867"/>
      <c r="B35" s="2434" t="s">
        <v>61</v>
      </c>
      <c r="C35" s="2435"/>
      <c r="D35" s="2435"/>
      <c r="E35" s="2435"/>
      <c r="F35" s="2461"/>
      <c r="G35" s="2461"/>
      <c r="H35" s="2461"/>
      <c r="I35" s="2461"/>
      <c r="J35" s="2461"/>
      <c r="K35" s="2461"/>
      <c r="L35" s="2461"/>
      <c r="M35" s="2461"/>
      <c r="N35" s="2461"/>
      <c r="O35" s="2461"/>
      <c r="P35" s="2461"/>
      <c r="Q35" s="867"/>
      <c r="R35" s="867"/>
      <c r="S35" s="2424" t="s">
        <v>72</v>
      </c>
      <c r="T35" s="2425"/>
      <c r="U35" s="2425"/>
      <c r="V35" s="2425"/>
      <c r="W35" s="2425"/>
      <c r="X35" s="2425"/>
      <c r="Y35" s="2425"/>
      <c r="Z35" s="2425"/>
      <c r="AA35" s="2425"/>
      <c r="AB35" s="2426"/>
      <c r="AC35" s="888"/>
      <c r="AD35" s="2445"/>
      <c r="AE35" s="2446"/>
      <c r="AF35" s="2446"/>
      <c r="AG35" s="2446"/>
      <c r="AH35" s="2446"/>
      <c r="AI35" s="2446"/>
      <c r="AJ35" s="2449"/>
      <c r="AK35" s="2449"/>
      <c r="AL35" s="2449"/>
      <c r="AM35" s="2449"/>
      <c r="AN35" s="2449"/>
      <c r="AO35" s="2449"/>
      <c r="AP35" s="2449"/>
      <c r="AQ35" s="2449"/>
      <c r="AR35" s="2449"/>
      <c r="AS35" s="2449"/>
      <c r="AT35" s="882"/>
      <c r="AU35" s="867"/>
      <c r="AV35" s="867"/>
    </row>
    <row r="36" spans="1:48" ht="16.5" customHeight="1" x14ac:dyDescent="0.2">
      <c r="A36" s="867"/>
      <c r="B36" s="876"/>
      <c r="C36" s="877"/>
      <c r="D36" s="877"/>
      <c r="E36" s="877"/>
      <c r="F36" s="2459" t="s">
        <v>407</v>
      </c>
      <c r="G36" s="2459"/>
      <c r="H36" s="2459"/>
      <c r="I36" s="2459"/>
      <c r="J36" s="2459"/>
      <c r="K36" s="2459"/>
      <c r="L36" s="2459"/>
      <c r="M36" s="2459"/>
      <c r="N36" s="2459"/>
      <c r="O36" s="2459"/>
      <c r="P36" s="2459"/>
      <c r="Q36" s="867"/>
      <c r="R36" s="867"/>
      <c r="S36" s="2456"/>
      <c r="T36" s="2457"/>
      <c r="U36" s="2457"/>
      <c r="V36" s="2457"/>
      <c r="W36" s="2457"/>
      <c r="X36" s="2457"/>
      <c r="Y36" s="2457"/>
      <c r="Z36" s="2457"/>
      <c r="AA36" s="2457"/>
      <c r="AB36" s="2458"/>
      <c r="AC36" s="888"/>
      <c r="AD36" s="2427" t="s">
        <v>274</v>
      </c>
      <c r="AE36" s="2428"/>
      <c r="AF36" s="2428"/>
      <c r="AG36" s="2428"/>
      <c r="AH36" s="2428"/>
      <c r="AI36" s="2428"/>
      <c r="AJ36" s="2444"/>
      <c r="AK36" s="2444"/>
      <c r="AL36" s="2444"/>
      <c r="AM36" s="2444"/>
      <c r="AN36" s="2444"/>
      <c r="AO36" s="2444"/>
      <c r="AP36" s="2444"/>
      <c r="AQ36" s="2444"/>
      <c r="AR36" s="2444"/>
      <c r="AS36" s="2444"/>
      <c r="AT36" s="882"/>
      <c r="AU36" s="867"/>
      <c r="AV36" s="867"/>
    </row>
    <row r="37" spans="1:48" ht="6" customHeight="1" x14ac:dyDescent="0.2">
      <c r="A37" s="867"/>
      <c r="B37" s="872"/>
      <c r="C37" s="870"/>
      <c r="D37" s="870"/>
      <c r="E37" s="870"/>
      <c r="F37" s="870"/>
      <c r="G37" s="870"/>
      <c r="H37" s="870"/>
      <c r="I37" s="870"/>
      <c r="J37" s="2451"/>
      <c r="K37" s="2451"/>
      <c r="L37" s="2451"/>
      <c r="M37" s="873"/>
      <c r="N37" s="873"/>
      <c r="O37" s="873"/>
      <c r="P37" s="873"/>
      <c r="Q37" s="874"/>
      <c r="R37" s="874"/>
      <c r="S37" s="2452"/>
      <c r="T37" s="2452"/>
      <c r="U37" s="2452"/>
      <c r="V37" s="2452"/>
      <c r="W37" s="2452"/>
      <c r="X37" s="2452"/>
      <c r="Y37" s="2452"/>
      <c r="Z37" s="2452"/>
      <c r="AA37" s="2452"/>
      <c r="AB37" s="2452"/>
      <c r="AC37" s="2452"/>
      <c r="AD37" s="2453"/>
      <c r="AE37" s="2454"/>
      <c r="AF37" s="2454"/>
      <c r="AG37" s="2454"/>
      <c r="AH37" s="2454"/>
      <c r="AI37" s="2454"/>
      <c r="AJ37" s="883"/>
      <c r="AK37" s="883"/>
      <c r="AL37" s="883"/>
      <c r="AM37" s="883"/>
      <c r="AN37" s="883"/>
      <c r="AO37" s="883"/>
      <c r="AP37" s="883"/>
      <c r="AQ37" s="883"/>
      <c r="AR37" s="883"/>
      <c r="AS37" s="883"/>
      <c r="AT37" s="884"/>
      <c r="AU37" s="867"/>
      <c r="AV37" s="867"/>
    </row>
    <row r="38" spans="1:48" x14ac:dyDescent="0.2">
      <c r="A38" s="875"/>
      <c r="B38" s="2450"/>
      <c r="C38" s="2450"/>
      <c r="D38" s="2450"/>
      <c r="E38" s="2450"/>
      <c r="F38" s="2450"/>
      <c r="G38" s="2450"/>
      <c r="H38" s="2450"/>
      <c r="I38" s="2450"/>
      <c r="J38" s="2450"/>
      <c r="K38" s="2450"/>
      <c r="L38" s="2450"/>
      <c r="M38" s="2450"/>
      <c r="N38" s="875"/>
      <c r="O38" s="875"/>
      <c r="P38" s="875"/>
      <c r="Q38" s="875"/>
      <c r="R38" s="875"/>
      <c r="S38" s="875"/>
      <c r="T38" s="875"/>
      <c r="U38" s="875"/>
      <c r="V38" s="875"/>
      <c r="W38" s="875"/>
      <c r="X38" s="875"/>
      <c r="Y38" s="875"/>
      <c r="Z38" s="875"/>
      <c r="AA38" s="875"/>
      <c r="AB38" s="875"/>
      <c r="AC38" s="875"/>
      <c r="AD38" s="875"/>
      <c r="AE38" s="875"/>
      <c r="AF38" s="875"/>
      <c r="AG38" s="875"/>
      <c r="AH38" s="875"/>
      <c r="AI38" s="875"/>
      <c r="AJ38" s="875"/>
      <c r="AK38" s="875"/>
      <c r="AL38" s="875"/>
      <c r="AM38" s="875"/>
      <c r="AN38" s="875"/>
      <c r="AO38" s="875"/>
      <c r="AP38" s="2460" t="s">
        <v>408</v>
      </c>
      <c r="AQ38" s="2460"/>
      <c r="AR38" s="2460"/>
      <c r="AS38" s="2460"/>
      <c r="AT38" s="2460"/>
      <c r="AU38" s="875"/>
      <c r="AV38" s="875"/>
    </row>
    <row r="39" spans="1:48" x14ac:dyDescent="0.2">
      <c r="A39" s="864"/>
      <c r="B39" s="864"/>
      <c r="C39" s="864"/>
      <c r="D39" s="864"/>
      <c r="E39" s="864"/>
      <c r="F39" s="864"/>
      <c r="G39" s="864"/>
      <c r="H39" s="864"/>
      <c r="I39" s="864"/>
      <c r="J39" s="864"/>
      <c r="K39" s="864"/>
      <c r="L39" s="864"/>
      <c r="M39" s="864"/>
      <c r="N39" s="864"/>
      <c r="O39" s="864"/>
      <c r="P39" s="864"/>
      <c r="Q39" s="864"/>
      <c r="R39" s="864"/>
      <c r="S39" s="864"/>
      <c r="T39" s="864"/>
      <c r="U39" s="864"/>
      <c r="V39" s="864"/>
      <c r="W39" s="864"/>
      <c r="X39" s="864"/>
      <c r="Y39" s="864"/>
      <c r="Z39" s="864"/>
      <c r="AA39" s="864"/>
      <c r="AB39" s="864"/>
      <c r="AC39" s="864"/>
      <c r="AD39" s="864"/>
      <c r="AE39" s="864"/>
      <c r="AF39" s="864"/>
      <c r="AG39" s="864"/>
      <c r="AH39" s="864"/>
      <c r="AI39" s="864"/>
      <c r="AJ39" s="864"/>
      <c r="AK39" s="864"/>
      <c r="AL39" s="864"/>
      <c r="AM39" s="864"/>
      <c r="AN39" s="864"/>
      <c r="AO39" s="864"/>
      <c r="AP39" s="864"/>
      <c r="AQ39" s="864"/>
      <c r="AR39" s="864"/>
      <c r="AS39" s="864"/>
      <c r="AT39" s="864"/>
      <c r="AU39" s="864"/>
      <c r="AV39" s="864"/>
    </row>
    <row r="40" spans="1:48" x14ac:dyDescent="0.2">
      <c r="A40" s="864"/>
      <c r="B40" s="864"/>
      <c r="C40" s="864"/>
      <c r="D40" s="864"/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864"/>
      <c r="S40" s="864"/>
      <c r="T40" s="864"/>
      <c r="U40" s="864"/>
      <c r="V40" s="864"/>
      <c r="W40" s="864"/>
      <c r="X40" s="864"/>
      <c r="Y40" s="864"/>
      <c r="Z40" s="864"/>
      <c r="AA40" s="864"/>
      <c r="AB40" s="864"/>
      <c r="AC40" s="864"/>
      <c r="AD40" s="864"/>
      <c r="AE40" s="864"/>
      <c r="AF40" s="864"/>
      <c r="AG40" s="864"/>
      <c r="AH40" s="864"/>
      <c r="AI40" s="864"/>
      <c r="AJ40" s="864"/>
      <c r="AK40" s="864"/>
      <c r="AL40" s="864"/>
      <c r="AM40" s="864"/>
      <c r="AN40" s="864"/>
      <c r="AO40" s="864"/>
      <c r="AP40" s="864"/>
      <c r="AQ40" s="864"/>
      <c r="AR40" s="864"/>
      <c r="AS40" s="864"/>
      <c r="AT40" s="864"/>
      <c r="AU40" s="864"/>
      <c r="AV40" s="864"/>
    </row>
  </sheetData>
  <mergeCells count="291">
    <mergeCell ref="AP38:AT38"/>
    <mergeCell ref="F35:P35"/>
    <mergeCell ref="F33:P33"/>
    <mergeCell ref="C28:G28"/>
    <mergeCell ref="B38:M38"/>
    <mergeCell ref="J37:L37"/>
    <mergeCell ref="S37:AC37"/>
    <mergeCell ref="AD37:AI37"/>
    <mergeCell ref="S34:AC34"/>
    <mergeCell ref="AD36:AI36"/>
    <mergeCell ref="S36:AB36"/>
    <mergeCell ref="F34:P34"/>
    <mergeCell ref="F36:P36"/>
    <mergeCell ref="B20:E20"/>
    <mergeCell ref="F20:I20"/>
    <mergeCell ref="AD28:AT29"/>
    <mergeCell ref="AJ30:AS31"/>
    <mergeCell ref="AJ33:AS33"/>
    <mergeCell ref="AJ36:AS36"/>
    <mergeCell ref="AD34:AI35"/>
    <mergeCell ref="AJ34:AS34"/>
    <mergeCell ref="AD30:AI31"/>
    <mergeCell ref="AJ35:AS35"/>
    <mergeCell ref="B26:E26"/>
    <mergeCell ref="F26:I26"/>
    <mergeCell ref="J26:L26"/>
    <mergeCell ref="Q26:T26"/>
    <mergeCell ref="M26:P26"/>
    <mergeCell ref="M6:P6"/>
    <mergeCell ref="M7:P7"/>
    <mergeCell ref="M8:P8"/>
    <mergeCell ref="M9:P9"/>
    <mergeCell ref="M10:P10"/>
    <mergeCell ref="M11:P11"/>
    <mergeCell ref="M12:P12"/>
    <mergeCell ref="M13:P13"/>
    <mergeCell ref="M22:P22"/>
    <mergeCell ref="M23:P23"/>
    <mergeCell ref="M24:P24"/>
    <mergeCell ref="M25:P25"/>
    <mergeCell ref="M14:P14"/>
    <mergeCell ref="M15:P15"/>
    <mergeCell ref="M16:P16"/>
    <mergeCell ref="M17:P17"/>
    <mergeCell ref="M18:P18"/>
    <mergeCell ref="M19:P19"/>
    <mergeCell ref="B25:E25"/>
    <mergeCell ref="S35:AB35"/>
    <mergeCell ref="AL27:AO27"/>
    <mergeCell ref="AD33:AI33"/>
    <mergeCell ref="H28:AC28"/>
    <mergeCell ref="B29:AC29"/>
    <mergeCell ref="B30:AC30"/>
    <mergeCell ref="B27:E27"/>
    <mergeCell ref="F27:I27"/>
    <mergeCell ref="J27:L27"/>
    <mergeCell ref="Q27:T27"/>
    <mergeCell ref="M27:P27"/>
    <mergeCell ref="B31:AC31"/>
    <mergeCell ref="B35:E35"/>
    <mergeCell ref="AP27:AT27"/>
    <mergeCell ref="U27:X27"/>
    <mergeCell ref="AG26:AK26"/>
    <mergeCell ref="AL26:AO26"/>
    <mergeCell ref="AP26:AT26"/>
    <mergeCell ref="U26:X26"/>
    <mergeCell ref="AG22:AK22"/>
    <mergeCell ref="AG27:AK27"/>
    <mergeCell ref="AL24:AO24"/>
    <mergeCell ref="AP24:AT24"/>
    <mergeCell ref="AC27:AF27"/>
    <mergeCell ref="AC25:AF25"/>
    <mergeCell ref="Y27:AB27"/>
    <mergeCell ref="Y26:AB26"/>
    <mergeCell ref="AC26:AF26"/>
    <mergeCell ref="AG24:AK24"/>
    <mergeCell ref="AP23:AT23"/>
    <mergeCell ref="AL22:AO22"/>
    <mergeCell ref="AP22:AT22"/>
    <mergeCell ref="AL23:AO23"/>
    <mergeCell ref="AG23:AK23"/>
    <mergeCell ref="AG25:AK25"/>
    <mergeCell ref="AL25:AO25"/>
    <mergeCell ref="AP25:AT25"/>
    <mergeCell ref="B24:E24"/>
    <mergeCell ref="F24:I24"/>
    <mergeCell ref="J24:L24"/>
    <mergeCell ref="Q24:T24"/>
    <mergeCell ref="Y22:AB22"/>
    <mergeCell ref="AC22:AF22"/>
    <mergeCell ref="Y24:AB24"/>
    <mergeCell ref="AC24:AF24"/>
    <mergeCell ref="U25:X25"/>
    <mergeCell ref="U24:X24"/>
    <mergeCell ref="Y23:AB23"/>
    <mergeCell ref="AC23:AF23"/>
    <mergeCell ref="U23:X23"/>
    <mergeCell ref="B23:E23"/>
    <mergeCell ref="F23:I23"/>
    <mergeCell ref="J23:L23"/>
    <mergeCell ref="Q23:T23"/>
    <mergeCell ref="F25:I25"/>
    <mergeCell ref="J25:L25"/>
    <mergeCell ref="AC21:AF21"/>
    <mergeCell ref="AG21:AK21"/>
    <mergeCell ref="AL21:AO21"/>
    <mergeCell ref="AP21:AT21"/>
    <mergeCell ref="U21:X21"/>
    <mergeCell ref="B22:E22"/>
    <mergeCell ref="F22:I22"/>
    <mergeCell ref="J22:L22"/>
    <mergeCell ref="Q22:T22"/>
    <mergeCell ref="U22:X22"/>
    <mergeCell ref="AC20:AF20"/>
    <mergeCell ref="AG20:AK20"/>
    <mergeCell ref="AL20:AO20"/>
    <mergeCell ref="AP20:AT20"/>
    <mergeCell ref="U20:X20"/>
    <mergeCell ref="AG18:AK18"/>
    <mergeCell ref="AL18:AO18"/>
    <mergeCell ref="AP18:AT18"/>
    <mergeCell ref="B19:E19"/>
    <mergeCell ref="F19:I19"/>
    <mergeCell ref="J19:L19"/>
    <mergeCell ref="Q19:T19"/>
    <mergeCell ref="Y19:AB19"/>
    <mergeCell ref="AC19:AF19"/>
    <mergeCell ref="AG19:AK19"/>
    <mergeCell ref="B18:E18"/>
    <mergeCell ref="F18:I18"/>
    <mergeCell ref="J18:L18"/>
    <mergeCell ref="Q18:T18"/>
    <mergeCell ref="Y18:AB18"/>
    <mergeCell ref="AC18:AF18"/>
    <mergeCell ref="AL19:AO19"/>
    <mergeCell ref="AP19:AT19"/>
    <mergeCell ref="U18:X18"/>
    <mergeCell ref="AP17:AT17"/>
    <mergeCell ref="U17:X17"/>
    <mergeCell ref="B16:E16"/>
    <mergeCell ref="F16:I16"/>
    <mergeCell ref="J16:L16"/>
    <mergeCell ref="Q16:T16"/>
    <mergeCell ref="Y16:AB16"/>
    <mergeCell ref="AC16:AF16"/>
    <mergeCell ref="AG16:AK16"/>
    <mergeCell ref="AL16:AO16"/>
    <mergeCell ref="AP16:AT16"/>
    <mergeCell ref="U16:X16"/>
    <mergeCell ref="B17:E17"/>
    <mergeCell ref="F17:I17"/>
    <mergeCell ref="J17:L17"/>
    <mergeCell ref="Q17:T17"/>
    <mergeCell ref="Y17:AB17"/>
    <mergeCell ref="AC17:AF17"/>
    <mergeCell ref="AG17:AK17"/>
    <mergeCell ref="AL17:AO17"/>
    <mergeCell ref="AG14:AK14"/>
    <mergeCell ref="AL14:AO14"/>
    <mergeCell ref="AP14:AT14"/>
    <mergeCell ref="AG15:AK15"/>
    <mergeCell ref="AL15:AO15"/>
    <mergeCell ref="AP15:AT15"/>
    <mergeCell ref="B15:E15"/>
    <mergeCell ref="F15:I15"/>
    <mergeCell ref="J15:L15"/>
    <mergeCell ref="Q15:T15"/>
    <mergeCell ref="Y15:AB15"/>
    <mergeCell ref="AC15:AF15"/>
    <mergeCell ref="U15:X15"/>
    <mergeCell ref="B14:E14"/>
    <mergeCell ref="F14:I14"/>
    <mergeCell ref="J14:L14"/>
    <mergeCell ref="Q14:T14"/>
    <mergeCell ref="Y14:AB14"/>
    <mergeCell ref="AC14:AF14"/>
    <mergeCell ref="U14:X14"/>
    <mergeCell ref="AP13:AT13"/>
    <mergeCell ref="B12:E12"/>
    <mergeCell ref="F12:I12"/>
    <mergeCell ref="J12:L12"/>
    <mergeCell ref="Q12:T12"/>
    <mergeCell ref="Y12:AB12"/>
    <mergeCell ref="AC12:AF12"/>
    <mergeCell ref="AG12:AK12"/>
    <mergeCell ref="AL12:AO12"/>
    <mergeCell ref="AP12:AT12"/>
    <mergeCell ref="B13:E13"/>
    <mergeCell ref="F13:I13"/>
    <mergeCell ref="J13:L13"/>
    <mergeCell ref="Q13:T13"/>
    <mergeCell ref="Y13:AB13"/>
    <mergeCell ref="AC13:AF13"/>
    <mergeCell ref="U13:X13"/>
    <mergeCell ref="AG13:AK13"/>
    <mergeCell ref="AL13:AO13"/>
    <mergeCell ref="U12:X12"/>
    <mergeCell ref="AG10:AK10"/>
    <mergeCell ref="AL10:AO10"/>
    <mergeCell ref="AP10:AT10"/>
    <mergeCell ref="B11:E11"/>
    <mergeCell ref="F11:I11"/>
    <mergeCell ref="J11:L11"/>
    <mergeCell ref="Q11:T11"/>
    <mergeCell ref="Y11:AB11"/>
    <mergeCell ref="AC11:AF11"/>
    <mergeCell ref="AG11:AK11"/>
    <mergeCell ref="B10:E10"/>
    <mergeCell ref="F10:I10"/>
    <mergeCell ref="J10:L10"/>
    <mergeCell ref="Q10:T10"/>
    <mergeCell ref="Y10:AB10"/>
    <mergeCell ref="AC10:AF10"/>
    <mergeCell ref="AL11:AO11"/>
    <mergeCell ref="AP11:AT11"/>
    <mergeCell ref="U10:X10"/>
    <mergeCell ref="U11:X11"/>
    <mergeCell ref="AC7:AF7"/>
    <mergeCell ref="B9:E9"/>
    <mergeCell ref="F9:I9"/>
    <mergeCell ref="F1:AF2"/>
    <mergeCell ref="F3:AF3"/>
    <mergeCell ref="J9:L9"/>
    <mergeCell ref="Q9:T9"/>
    <mergeCell ref="Y9:AB9"/>
    <mergeCell ref="AC9:AF9"/>
    <mergeCell ref="B8:E8"/>
    <mergeCell ref="F8:I8"/>
    <mergeCell ref="J8:L8"/>
    <mergeCell ref="Q8:T8"/>
    <mergeCell ref="Y8:AB8"/>
    <mergeCell ref="AC8:AF8"/>
    <mergeCell ref="U6:X6"/>
    <mergeCell ref="U7:X7"/>
    <mergeCell ref="U8:X8"/>
    <mergeCell ref="U9:X9"/>
    <mergeCell ref="B33:E33"/>
    <mergeCell ref="B1:E3"/>
    <mergeCell ref="Y6:AB6"/>
    <mergeCell ref="B7:E7"/>
    <mergeCell ref="F7:I7"/>
    <mergeCell ref="J7:L7"/>
    <mergeCell ref="Q7:T7"/>
    <mergeCell ref="Y7:AB7"/>
    <mergeCell ref="Y4:AB5"/>
    <mergeCell ref="M4:P5"/>
    <mergeCell ref="U4:X5"/>
    <mergeCell ref="U19:X19"/>
    <mergeCell ref="J20:L20"/>
    <mergeCell ref="Q20:T20"/>
    <mergeCell ref="M20:P20"/>
    <mergeCell ref="M21:P21"/>
    <mergeCell ref="B21:E21"/>
    <mergeCell ref="F21:I21"/>
    <mergeCell ref="J21:L21"/>
    <mergeCell ref="Q21:T21"/>
    <mergeCell ref="Y20:AB20"/>
    <mergeCell ref="Y21:AB21"/>
    <mergeCell ref="Q25:T25"/>
    <mergeCell ref="Y25:AB25"/>
    <mergeCell ref="B4:E5"/>
    <mergeCell ref="F4:I5"/>
    <mergeCell ref="J4:L5"/>
    <mergeCell ref="Q4:T5"/>
    <mergeCell ref="B6:E6"/>
    <mergeCell ref="F6:I6"/>
    <mergeCell ref="J6:L6"/>
    <mergeCell ref="Q6:T6"/>
    <mergeCell ref="AC6:AF6"/>
    <mergeCell ref="AC4:AF5"/>
    <mergeCell ref="AP9:AT9"/>
    <mergeCell ref="AN1:AT1"/>
    <mergeCell ref="AN2:AT2"/>
    <mergeCell ref="AN3:AT3"/>
    <mergeCell ref="AG1:AM1"/>
    <mergeCell ref="AG2:AM2"/>
    <mergeCell ref="AG6:AK6"/>
    <mergeCell ref="AL6:AO6"/>
    <mergeCell ref="AG3:AM3"/>
    <mergeCell ref="AP6:AT6"/>
    <mergeCell ref="AP8:AT8"/>
    <mergeCell ref="AG7:AK7"/>
    <mergeCell ref="AG4:AK5"/>
    <mergeCell ref="AL4:AO5"/>
    <mergeCell ref="AP4:AT5"/>
    <mergeCell ref="AL7:AO7"/>
    <mergeCell ref="AP7:AT7"/>
    <mergeCell ref="AG9:AK9"/>
    <mergeCell ref="AL9:AO9"/>
    <mergeCell ref="AG8:AK8"/>
    <mergeCell ref="AL8:AO8"/>
  </mergeCells>
  <pageMargins left="0.31496062992125984" right="0.19685039370078741" top="0.62992125984251968" bottom="0.39370078740157483" header="0" footer="0"/>
  <pageSetup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H176"/>
  <sheetViews>
    <sheetView workbookViewId="0">
      <selection sqref="A1:H1"/>
    </sheetView>
  </sheetViews>
  <sheetFormatPr baseColWidth="10" defaultColWidth="8.42578125" defaultRowHeight="12.75" x14ac:dyDescent="0.2"/>
  <sheetData>
    <row r="1" spans="1:8" s="1" customFormat="1" x14ac:dyDescent="0.2">
      <c r="A1" s="1317" t="s">
        <v>25</v>
      </c>
      <c r="B1" s="1317"/>
      <c r="C1" s="1317"/>
      <c r="D1" s="1317"/>
      <c r="E1" s="1317"/>
      <c r="F1" s="1317"/>
      <c r="G1" s="1317"/>
      <c r="H1" s="1317"/>
    </row>
    <row r="2" spans="1:8" s="1" customFormat="1" x14ac:dyDescent="0.2"/>
    <row r="3" spans="1:8" s="1" customForma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26</v>
      </c>
      <c r="F3" s="2" t="s">
        <v>27</v>
      </c>
      <c r="G3" s="2" t="s">
        <v>4</v>
      </c>
    </row>
    <row r="4" spans="1:8" s="1" customFormat="1" x14ac:dyDescent="0.2">
      <c r="A4" s="25">
        <v>1</v>
      </c>
      <c r="B4" s="25">
        <v>19.28</v>
      </c>
      <c r="C4" s="25">
        <v>30</v>
      </c>
      <c r="D4" s="25">
        <v>29.7</v>
      </c>
      <c r="E4" s="25">
        <v>10.72</v>
      </c>
      <c r="F4" s="25">
        <v>10.42</v>
      </c>
      <c r="G4" s="25">
        <v>2.9</v>
      </c>
    </row>
    <row r="5" spans="1:8" s="1" customFormat="1" x14ac:dyDescent="0.2">
      <c r="A5" s="25">
        <v>2</v>
      </c>
      <c r="B5" s="25">
        <v>19.2</v>
      </c>
      <c r="C5" s="25">
        <v>30</v>
      </c>
      <c r="D5" s="25">
        <v>29.8</v>
      </c>
      <c r="E5" s="25">
        <v>10.8</v>
      </c>
      <c r="F5" s="25">
        <v>10.6</v>
      </c>
      <c r="G5" s="25">
        <v>1.9</v>
      </c>
    </row>
    <row r="6" spans="1:8" s="1" customFormat="1" x14ac:dyDescent="0.2">
      <c r="A6" s="25">
        <v>3</v>
      </c>
      <c r="B6" s="25">
        <v>18.95</v>
      </c>
      <c r="C6" s="25">
        <v>30</v>
      </c>
      <c r="D6" s="25">
        <v>29.87</v>
      </c>
      <c r="E6" s="25">
        <v>11.05</v>
      </c>
      <c r="F6" s="25">
        <v>10.92</v>
      </c>
      <c r="G6" s="25">
        <v>1.2</v>
      </c>
    </row>
    <row r="7" spans="1:8" s="1" customFormat="1" x14ac:dyDescent="0.2">
      <c r="A7" s="25">
        <v>4</v>
      </c>
      <c r="B7" s="25">
        <v>19.309999999999999</v>
      </c>
      <c r="C7" s="25">
        <v>30</v>
      </c>
      <c r="D7" s="25">
        <v>29.82</v>
      </c>
      <c r="E7" s="25">
        <v>10.69</v>
      </c>
      <c r="F7" s="25">
        <v>10.51</v>
      </c>
      <c r="G7" s="25">
        <v>1.7000000000000002</v>
      </c>
    </row>
    <row r="8" spans="1:8" s="1" customFormat="1" x14ac:dyDescent="0.2">
      <c r="A8" s="25">
        <v>5</v>
      </c>
      <c r="B8" s="25">
        <v>19.03</v>
      </c>
      <c r="C8" s="25">
        <v>30</v>
      </c>
      <c r="D8" s="25">
        <v>29.82</v>
      </c>
      <c r="E8" s="25">
        <v>10.97</v>
      </c>
      <c r="F8" s="25">
        <v>10.79</v>
      </c>
      <c r="G8" s="25">
        <v>1.7000000000000002</v>
      </c>
    </row>
    <row r="9" spans="1:8" s="1" customFormat="1" x14ac:dyDescent="0.2">
      <c r="A9" s="25">
        <v>6</v>
      </c>
      <c r="B9" s="25">
        <v>19.079999999999998</v>
      </c>
      <c r="C9" s="25">
        <v>30</v>
      </c>
      <c r="D9" s="25">
        <v>29.88</v>
      </c>
      <c r="E9" s="25">
        <v>10.92</v>
      </c>
      <c r="F9" s="25">
        <v>10.8</v>
      </c>
      <c r="G9" s="25">
        <v>1.1000000000000001</v>
      </c>
    </row>
    <row r="10" spans="1:8" s="1" customFormat="1" x14ac:dyDescent="0.2">
      <c r="A10" s="25">
        <v>7</v>
      </c>
      <c r="B10" s="25">
        <v>18.690000000000001</v>
      </c>
      <c r="C10" s="25">
        <v>30</v>
      </c>
      <c r="D10" s="25">
        <v>29.82</v>
      </c>
      <c r="E10" s="25">
        <v>11.31</v>
      </c>
      <c r="F10" s="25">
        <v>11.13</v>
      </c>
      <c r="G10" s="25">
        <v>1.6</v>
      </c>
    </row>
    <row r="11" spans="1:8" s="1" customFormat="1" x14ac:dyDescent="0.2">
      <c r="A11" s="25">
        <v>8</v>
      </c>
      <c r="B11" s="25">
        <v>18.7</v>
      </c>
      <c r="C11" s="25">
        <v>30</v>
      </c>
      <c r="D11" s="25">
        <v>29.84</v>
      </c>
      <c r="E11" s="25">
        <v>11.3</v>
      </c>
      <c r="F11" s="25">
        <v>11.14</v>
      </c>
      <c r="G11" s="25">
        <v>1.4</v>
      </c>
    </row>
    <row r="12" spans="1:8" s="1" customFormat="1" x14ac:dyDescent="0.2">
      <c r="A12" s="25">
        <v>9</v>
      </c>
      <c r="B12" s="25">
        <v>19.57</v>
      </c>
      <c r="C12" s="25">
        <v>30</v>
      </c>
      <c r="D12" s="25">
        <v>29.87</v>
      </c>
      <c r="E12" s="25">
        <v>10.43</v>
      </c>
      <c r="F12" s="25">
        <v>10.3</v>
      </c>
      <c r="G12" s="25">
        <v>1.3</v>
      </c>
    </row>
    <row r="13" spans="1:8" s="1" customFormat="1" x14ac:dyDescent="0.2">
      <c r="A13" s="25">
        <v>10</v>
      </c>
      <c r="B13" s="25">
        <v>19.440000000000001</v>
      </c>
      <c r="C13" s="25">
        <v>30</v>
      </c>
      <c r="D13" s="25">
        <v>29.85</v>
      </c>
      <c r="E13" s="25">
        <v>10.56</v>
      </c>
      <c r="F13" s="25">
        <v>10.41</v>
      </c>
      <c r="G13" s="25">
        <v>1.4</v>
      </c>
    </row>
    <row r="14" spans="1:8" s="1" customFormat="1" x14ac:dyDescent="0.2">
      <c r="A14" s="25">
        <v>11</v>
      </c>
      <c r="B14" s="25">
        <v>19.62</v>
      </c>
      <c r="C14" s="25">
        <v>30</v>
      </c>
      <c r="D14" s="25">
        <v>29.81</v>
      </c>
      <c r="E14" s="25">
        <v>10.38</v>
      </c>
      <c r="F14" s="25">
        <v>10.19</v>
      </c>
      <c r="G14" s="25">
        <v>1.9</v>
      </c>
    </row>
    <row r="15" spans="1:8" s="1" customFormat="1" x14ac:dyDescent="0.2">
      <c r="A15" s="25">
        <v>12</v>
      </c>
      <c r="B15" s="25">
        <v>19.12</v>
      </c>
      <c r="C15" s="25">
        <v>30</v>
      </c>
      <c r="D15" s="25">
        <v>29.88</v>
      </c>
      <c r="E15" s="25">
        <v>10.88</v>
      </c>
      <c r="F15" s="25">
        <v>10.76</v>
      </c>
      <c r="G15" s="25">
        <v>1.1000000000000001</v>
      </c>
    </row>
    <row r="16" spans="1:8" s="1" customFormat="1" x14ac:dyDescent="0.2">
      <c r="A16" s="25">
        <v>13</v>
      </c>
      <c r="B16" s="25">
        <v>19.600000000000001</v>
      </c>
      <c r="C16" s="25">
        <v>30</v>
      </c>
      <c r="D16" s="25">
        <v>29.87</v>
      </c>
      <c r="E16" s="25">
        <v>10.4</v>
      </c>
      <c r="F16" s="25">
        <v>10.27</v>
      </c>
      <c r="G16" s="25">
        <v>1.3</v>
      </c>
    </row>
    <row r="17" spans="1:8" s="1" customFormat="1" x14ac:dyDescent="0.2">
      <c r="A17" s="25">
        <v>14</v>
      </c>
      <c r="B17" s="25">
        <v>19.2</v>
      </c>
      <c r="C17" s="25">
        <v>30</v>
      </c>
      <c r="D17" s="25">
        <v>29.87</v>
      </c>
      <c r="E17" s="25">
        <v>10.8</v>
      </c>
      <c r="F17" s="25">
        <v>10.67</v>
      </c>
      <c r="G17" s="25">
        <v>1.2</v>
      </c>
    </row>
    <row r="18" spans="1:8" s="1" customFormat="1" x14ac:dyDescent="0.2">
      <c r="A18" s="25">
        <v>15</v>
      </c>
      <c r="B18" s="25">
        <v>19.45</v>
      </c>
      <c r="C18" s="25">
        <v>30</v>
      </c>
      <c r="D18" s="25">
        <v>29.88</v>
      </c>
      <c r="E18" s="25">
        <v>10.55</v>
      </c>
      <c r="F18" s="25">
        <v>10.43</v>
      </c>
      <c r="G18" s="25">
        <v>1.2</v>
      </c>
    </row>
    <row r="19" spans="1:8" s="1" customFormat="1" x14ac:dyDescent="0.2">
      <c r="A19" s="25">
        <v>16</v>
      </c>
      <c r="B19" s="25">
        <v>19.25</v>
      </c>
      <c r="C19" s="25">
        <v>30</v>
      </c>
      <c r="D19" s="25">
        <v>29.89</v>
      </c>
      <c r="E19" s="25">
        <v>10.75</v>
      </c>
      <c r="F19" s="25">
        <v>10.64</v>
      </c>
      <c r="G19" s="25">
        <v>1</v>
      </c>
    </row>
    <row r="20" spans="1:8" s="1" customFormat="1" x14ac:dyDescent="0.2">
      <c r="A20" s="25">
        <v>17</v>
      </c>
      <c r="B20" s="25">
        <v>19</v>
      </c>
      <c r="C20" s="25">
        <v>30</v>
      </c>
      <c r="D20" s="25">
        <v>29.85</v>
      </c>
      <c r="E20" s="25">
        <v>11</v>
      </c>
      <c r="F20" s="25">
        <v>10.85</v>
      </c>
      <c r="G20" s="25">
        <v>1.4</v>
      </c>
    </row>
    <row r="21" spans="1:8" s="1" customFormat="1" x14ac:dyDescent="0.2">
      <c r="A21" s="25">
        <v>18</v>
      </c>
      <c r="B21" s="25">
        <v>19.62</v>
      </c>
      <c r="C21" s="25">
        <v>30</v>
      </c>
      <c r="D21" s="25">
        <v>29.84</v>
      </c>
      <c r="E21" s="25">
        <v>10.38</v>
      </c>
      <c r="F21" s="25">
        <v>10.220000000000001</v>
      </c>
      <c r="G21" s="25">
        <v>1.6</v>
      </c>
    </row>
    <row r="22" spans="1:8" s="1" customFormat="1" x14ac:dyDescent="0.2">
      <c r="A22" s="25">
        <v>19</v>
      </c>
      <c r="B22" s="25">
        <v>19.21</v>
      </c>
      <c r="C22" s="25">
        <v>30</v>
      </c>
      <c r="D22" s="25">
        <v>29.88</v>
      </c>
      <c r="E22" s="25">
        <v>10.79</v>
      </c>
      <c r="F22" s="25">
        <v>10.67</v>
      </c>
      <c r="G22" s="25">
        <v>1.1000000000000001</v>
      </c>
    </row>
    <row r="23" spans="1:8" s="1" customFormat="1" x14ac:dyDescent="0.2">
      <c r="A23" s="25">
        <v>20</v>
      </c>
      <c r="B23" s="25">
        <v>18.489999999999998</v>
      </c>
      <c r="C23" s="25">
        <v>30</v>
      </c>
      <c r="D23" s="25">
        <v>29.82</v>
      </c>
      <c r="E23" s="25">
        <v>11.51</v>
      </c>
      <c r="F23" s="25">
        <v>11.33</v>
      </c>
      <c r="G23" s="25">
        <v>1.6</v>
      </c>
    </row>
    <row r="24" spans="1:8" s="1" customFormat="1" x14ac:dyDescent="0.2">
      <c r="A24" s="25">
        <v>21</v>
      </c>
      <c r="B24" s="25">
        <v>18.399999999999999</v>
      </c>
      <c r="C24" s="25">
        <v>30</v>
      </c>
      <c r="D24" s="25">
        <v>29.81</v>
      </c>
      <c r="E24" s="25">
        <v>11.6</v>
      </c>
      <c r="F24" s="25">
        <v>11.41</v>
      </c>
      <c r="G24" s="25">
        <v>1.7000000000000002</v>
      </c>
    </row>
    <row r="25" spans="1:8" s="1" customFormat="1" x14ac:dyDescent="0.2">
      <c r="A25" s="25">
        <v>22</v>
      </c>
      <c r="B25" s="25">
        <v>19.079999999999998</v>
      </c>
      <c r="C25" s="25">
        <v>30</v>
      </c>
      <c r="D25" s="25">
        <v>29.9</v>
      </c>
      <c r="E25" s="25">
        <v>10.92</v>
      </c>
      <c r="F25" s="25">
        <v>10.82</v>
      </c>
      <c r="G25" s="25">
        <v>0.9</v>
      </c>
      <c r="H25" s="1" t="s">
        <v>28</v>
      </c>
    </row>
    <row r="26" spans="1:8" s="1" customFormat="1" x14ac:dyDescent="0.2">
      <c r="A26" s="25">
        <v>23</v>
      </c>
      <c r="B26" s="25">
        <v>18.5</v>
      </c>
      <c r="C26" s="25">
        <v>30</v>
      </c>
      <c r="D26" s="25">
        <v>29.97</v>
      </c>
      <c r="E26" s="25">
        <v>11.5</v>
      </c>
      <c r="F26" s="25">
        <v>11.47</v>
      </c>
      <c r="G26" s="25">
        <v>0.30000000000000004</v>
      </c>
    </row>
    <row r="27" spans="1:8" s="1" customFormat="1" x14ac:dyDescent="0.2">
      <c r="A27" s="25">
        <v>24</v>
      </c>
      <c r="B27" s="25">
        <v>19.350000000000001</v>
      </c>
      <c r="C27" s="25">
        <v>30</v>
      </c>
      <c r="D27" s="25">
        <v>29.97</v>
      </c>
      <c r="E27" s="25">
        <v>10.65</v>
      </c>
      <c r="F27" s="25">
        <v>10.62</v>
      </c>
      <c r="G27" s="25">
        <v>0.30000000000000004</v>
      </c>
    </row>
    <row r="28" spans="1:8" s="1" customFormat="1" x14ac:dyDescent="0.2">
      <c r="A28" s="25">
        <v>25</v>
      </c>
      <c r="B28" s="25">
        <v>19.12</v>
      </c>
      <c r="C28" s="25">
        <v>30</v>
      </c>
      <c r="D28" s="25">
        <v>29.53</v>
      </c>
      <c r="E28" s="25">
        <v>10.88</v>
      </c>
      <c r="F28" s="25">
        <v>10.41</v>
      </c>
      <c r="G28" s="25">
        <v>4.5</v>
      </c>
    </row>
    <row r="29" spans="1:8" s="1" customFormat="1" x14ac:dyDescent="0.2">
      <c r="A29" s="25">
        <v>26</v>
      </c>
      <c r="B29" s="25">
        <v>19.25</v>
      </c>
      <c r="C29" s="25">
        <v>30</v>
      </c>
      <c r="D29" s="25">
        <v>29.81</v>
      </c>
      <c r="E29" s="25">
        <v>10.75</v>
      </c>
      <c r="F29" s="25">
        <v>10.56</v>
      </c>
      <c r="G29" s="25">
        <v>1.8</v>
      </c>
    </row>
    <row r="30" spans="1:8" s="1" customFormat="1" x14ac:dyDescent="0.2">
      <c r="A30" s="25">
        <v>27</v>
      </c>
      <c r="B30" s="25">
        <v>18.899999999999999</v>
      </c>
      <c r="C30" s="25">
        <v>30</v>
      </c>
      <c r="D30" s="25">
        <v>29.84</v>
      </c>
      <c r="E30" s="25">
        <v>11.1</v>
      </c>
      <c r="F30" s="25">
        <v>10.94</v>
      </c>
      <c r="G30" s="25">
        <v>1.5</v>
      </c>
    </row>
    <row r="31" spans="1:8" s="1" customFormat="1" x14ac:dyDescent="0.2">
      <c r="A31" s="25">
        <v>28</v>
      </c>
      <c r="B31" s="25">
        <v>19.149999999999999</v>
      </c>
      <c r="C31" s="25">
        <v>30</v>
      </c>
      <c r="D31" s="25">
        <v>29.79</v>
      </c>
      <c r="E31" s="25">
        <v>10.85</v>
      </c>
      <c r="F31" s="25">
        <v>10.64</v>
      </c>
      <c r="G31" s="25">
        <v>2</v>
      </c>
    </row>
    <row r="32" spans="1:8" s="1" customFormat="1" x14ac:dyDescent="0.2">
      <c r="A32" s="25">
        <v>29</v>
      </c>
      <c r="B32" s="25">
        <v>19.22</v>
      </c>
      <c r="C32" s="25">
        <v>30</v>
      </c>
      <c r="D32" s="25">
        <v>29.8</v>
      </c>
      <c r="E32" s="25">
        <v>10.78</v>
      </c>
      <c r="F32" s="25">
        <v>10.58</v>
      </c>
      <c r="G32" s="25">
        <v>1.9</v>
      </c>
    </row>
    <row r="33" spans="1:7" s="1" customFormat="1" x14ac:dyDescent="0.2">
      <c r="A33" s="25">
        <v>30</v>
      </c>
      <c r="B33" s="25">
        <v>18.32</v>
      </c>
      <c r="C33" s="25">
        <v>30</v>
      </c>
      <c r="D33" s="25">
        <v>29.71</v>
      </c>
      <c r="E33" s="25">
        <v>11.68</v>
      </c>
      <c r="F33" s="25">
        <v>11.39</v>
      </c>
      <c r="G33" s="25">
        <v>2.5</v>
      </c>
    </row>
    <row r="34" spans="1:7" s="1" customFormat="1" x14ac:dyDescent="0.2">
      <c r="A34" s="25">
        <v>31</v>
      </c>
      <c r="B34" s="25">
        <v>19.350000000000001</v>
      </c>
      <c r="C34" s="25">
        <v>30</v>
      </c>
      <c r="D34" s="25">
        <v>29.76</v>
      </c>
      <c r="E34" s="25">
        <v>10.65</v>
      </c>
      <c r="F34" s="25">
        <v>10.41</v>
      </c>
      <c r="G34" s="25">
        <v>2.2999999999999998</v>
      </c>
    </row>
    <row r="35" spans="1:7" s="1" customFormat="1" x14ac:dyDescent="0.2">
      <c r="A35" s="25">
        <v>32</v>
      </c>
      <c r="B35" s="25">
        <v>18.98</v>
      </c>
      <c r="C35" s="25">
        <v>30</v>
      </c>
      <c r="D35" s="25">
        <v>29.8</v>
      </c>
      <c r="E35" s="25">
        <v>11.02</v>
      </c>
      <c r="F35" s="25">
        <v>10.82</v>
      </c>
      <c r="G35" s="25">
        <v>1.8</v>
      </c>
    </row>
    <row r="36" spans="1:7" s="1" customFormat="1" x14ac:dyDescent="0.2">
      <c r="A36" s="25">
        <v>33</v>
      </c>
      <c r="B36" s="25">
        <v>19.02</v>
      </c>
      <c r="C36" s="25">
        <v>30</v>
      </c>
      <c r="D36" s="25">
        <v>29.87</v>
      </c>
      <c r="E36" s="25">
        <v>10.98</v>
      </c>
      <c r="F36" s="25">
        <v>10.85</v>
      </c>
      <c r="G36" s="25">
        <v>1.2</v>
      </c>
    </row>
    <row r="37" spans="1:7" s="1" customFormat="1" x14ac:dyDescent="0.2">
      <c r="A37" s="25">
        <v>34</v>
      </c>
      <c r="B37" s="25">
        <v>18.02</v>
      </c>
      <c r="C37" s="25">
        <v>30</v>
      </c>
      <c r="D37" s="25">
        <v>29.81</v>
      </c>
      <c r="E37" s="25">
        <v>11.98</v>
      </c>
      <c r="F37" s="25">
        <v>11.79</v>
      </c>
      <c r="G37" s="25">
        <v>1.6</v>
      </c>
    </row>
    <row r="38" spans="1:7" s="1" customFormat="1" x14ac:dyDescent="0.2">
      <c r="A38" s="25">
        <v>35</v>
      </c>
      <c r="B38" s="25">
        <v>17.850000000000001</v>
      </c>
      <c r="C38" s="25">
        <v>30</v>
      </c>
      <c r="D38" s="25">
        <v>29.67</v>
      </c>
      <c r="E38" s="25">
        <v>12.15</v>
      </c>
      <c r="F38" s="25">
        <v>11.82</v>
      </c>
      <c r="G38" s="25">
        <v>2.8</v>
      </c>
    </row>
    <row r="39" spans="1:7" s="1" customFormat="1" x14ac:dyDescent="0.2">
      <c r="A39" s="25">
        <v>36</v>
      </c>
      <c r="B39" s="25">
        <v>19.2</v>
      </c>
      <c r="C39" s="25">
        <v>30</v>
      </c>
      <c r="D39" s="25">
        <v>29.8</v>
      </c>
      <c r="E39" s="25">
        <v>10.8</v>
      </c>
      <c r="F39" s="25">
        <v>10.6</v>
      </c>
      <c r="G39" s="25">
        <v>1.9</v>
      </c>
    </row>
    <row r="40" spans="1:7" s="1" customFormat="1" x14ac:dyDescent="0.2">
      <c r="A40" s="25">
        <v>37</v>
      </c>
      <c r="B40" s="25">
        <v>18.5</v>
      </c>
      <c r="C40" s="25">
        <v>30</v>
      </c>
      <c r="D40" s="25">
        <v>29.77</v>
      </c>
      <c r="E40" s="25">
        <v>11.5</v>
      </c>
      <c r="F40" s="25">
        <v>11.27</v>
      </c>
      <c r="G40" s="25">
        <v>2</v>
      </c>
    </row>
    <row r="41" spans="1:7" s="1" customFormat="1" x14ac:dyDescent="0.2">
      <c r="A41" s="25">
        <v>38</v>
      </c>
      <c r="B41" s="25">
        <v>19.05</v>
      </c>
      <c r="C41" s="25">
        <v>30</v>
      </c>
      <c r="D41" s="25">
        <v>29.86</v>
      </c>
      <c r="E41" s="25">
        <v>10.95</v>
      </c>
      <c r="F41" s="25">
        <v>10.81</v>
      </c>
      <c r="G41" s="25">
        <v>1.3</v>
      </c>
    </row>
    <row r="42" spans="1:7" s="1" customFormat="1" x14ac:dyDescent="0.2">
      <c r="A42" s="25">
        <v>39</v>
      </c>
      <c r="B42" s="25">
        <v>17.649999999999999</v>
      </c>
      <c r="C42" s="25">
        <v>30</v>
      </c>
      <c r="D42" s="25">
        <v>29.51</v>
      </c>
      <c r="E42" s="25">
        <v>12.35</v>
      </c>
      <c r="F42" s="25">
        <v>11.86</v>
      </c>
      <c r="G42" s="25">
        <v>4.0999999999999996</v>
      </c>
    </row>
    <row r="43" spans="1:7" s="1" customFormat="1" x14ac:dyDescent="0.2">
      <c r="A43" s="25">
        <v>40</v>
      </c>
      <c r="B43" s="25">
        <v>18.190000000000001</v>
      </c>
      <c r="C43" s="25">
        <v>30</v>
      </c>
      <c r="D43" s="25">
        <v>29.69</v>
      </c>
      <c r="E43" s="25">
        <v>11.81</v>
      </c>
      <c r="F43" s="25">
        <v>11.5</v>
      </c>
      <c r="G43" s="25">
        <v>2.7</v>
      </c>
    </row>
    <row r="44" spans="1:7" s="1" customFormat="1" x14ac:dyDescent="0.2">
      <c r="A44" s="25">
        <v>41</v>
      </c>
      <c r="B44" s="25">
        <v>18</v>
      </c>
      <c r="C44" s="25">
        <v>30</v>
      </c>
      <c r="D44" s="25">
        <v>29.88</v>
      </c>
      <c r="E44" s="25">
        <v>12</v>
      </c>
      <c r="F44" s="25">
        <v>11.88</v>
      </c>
      <c r="G44" s="25">
        <v>1</v>
      </c>
    </row>
    <row r="45" spans="1:7" s="1" customFormat="1" x14ac:dyDescent="0.2">
      <c r="A45" s="25">
        <v>42</v>
      </c>
      <c r="B45" s="25">
        <v>17.809999999999999</v>
      </c>
      <c r="C45" s="25">
        <v>30</v>
      </c>
      <c r="D45" s="25">
        <v>29.65</v>
      </c>
      <c r="E45" s="25">
        <v>12.19</v>
      </c>
      <c r="F45" s="25">
        <v>11.84</v>
      </c>
      <c r="G45" s="25">
        <v>3</v>
      </c>
    </row>
    <row r="46" spans="1:7" s="1" customFormat="1" x14ac:dyDescent="0.2">
      <c r="A46" s="25">
        <v>43</v>
      </c>
      <c r="B46" s="25">
        <v>18.38</v>
      </c>
      <c r="C46" s="25">
        <v>30</v>
      </c>
      <c r="D46" s="25">
        <v>29.89</v>
      </c>
      <c r="E46" s="25">
        <v>11.62</v>
      </c>
      <c r="F46" s="25">
        <v>11.51</v>
      </c>
      <c r="G46" s="25">
        <v>1</v>
      </c>
    </row>
    <row r="47" spans="1:7" s="1" customFormat="1" x14ac:dyDescent="0.2">
      <c r="A47" s="25">
        <v>44</v>
      </c>
      <c r="B47" s="25">
        <v>19.149999999999999</v>
      </c>
      <c r="C47" s="25">
        <v>30</v>
      </c>
      <c r="D47" s="25">
        <v>29.88</v>
      </c>
      <c r="E47" s="25">
        <v>10.85</v>
      </c>
      <c r="F47" s="25">
        <v>10.73</v>
      </c>
      <c r="G47" s="25">
        <v>1.1000000000000001</v>
      </c>
    </row>
    <row r="48" spans="1:7" s="1" customFormat="1" x14ac:dyDescent="0.2">
      <c r="A48" s="25">
        <v>45</v>
      </c>
      <c r="B48" s="25">
        <v>19.13</v>
      </c>
      <c r="C48" s="25">
        <v>30</v>
      </c>
      <c r="D48" s="25">
        <v>24.45</v>
      </c>
      <c r="E48" s="25">
        <v>10.87</v>
      </c>
      <c r="F48" s="25">
        <v>5.32</v>
      </c>
      <c r="G48" s="25">
        <v>104.3</v>
      </c>
    </row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</sheetData>
  <mergeCells count="1">
    <mergeCell ref="A1:H1"/>
  </mergeCells>
  <printOptions gridLines="1"/>
  <pageMargins left="0.78749999999999998" right="0.78749999999999998" top="2.3645833333333335" bottom="2.3645833333333335" header="1.4381944444444446" footer="1.4381944444444446"/>
  <pageSetup firstPageNumber="0" orientation="portrait" horizontalDpi="300" verticalDpi="300" r:id="rId1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tabColor rgb="FFCFDDED"/>
  </sheetPr>
  <dimension ref="B1:AZ39"/>
  <sheetViews>
    <sheetView showGridLines="0" showRowColHeaders="0" workbookViewId="0">
      <selection activeCell="AU26" sqref="AU26:AY26"/>
    </sheetView>
  </sheetViews>
  <sheetFormatPr baseColWidth="10" defaultRowHeight="12.75" x14ac:dyDescent="0.2"/>
  <cols>
    <col min="1" max="1" width="0.85546875" style="173" customWidth="1"/>
    <col min="2" max="2" width="1.28515625" style="173" customWidth="1"/>
    <col min="3" max="8" width="2.7109375" style="173" customWidth="1"/>
    <col min="9" max="9" width="3.42578125" style="173" customWidth="1"/>
    <col min="10" max="32" width="2.7109375" style="173" customWidth="1"/>
    <col min="33" max="33" width="3.42578125" style="173" customWidth="1"/>
    <col min="34" max="50" width="2.7109375" style="173" customWidth="1"/>
    <col min="51" max="51" width="1.5703125" style="173" customWidth="1"/>
    <col min="52" max="135" width="2.7109375" style="173" customWidth="1"/>
    <col min="136" max="16384" width="11.42578125" style="173"/>
  </cols>
  <sheetData>
    <row r="1" spans="2:52" ht="5.25" customHeight="1" x14ac:dyDescent="0.2"/>
    <row r="2" spans="2:52" ht="11.25" customHeight="1" x14ac:dyDescent="0.2">
      <c r="B2" s="174"/>
      <c r="C2" s="175"/>
      <c r="D2" s="175"/>
      <c r="E2" s="175"/>
      <c r="F2" s="1365" t="s">
        <v>197</v>
      </c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1366"/>
      <c r="R2" s="1366"/>
      <c r="S2" s="1366"/>
      <c r="T2" s="1366"/>
      <c r="U2" s="1366"/>
      <c r="V2" s="1366"/>
      <c r="W2" s="1366"/>
      <c r="X2" s="1366"/>
      <c r="Y2" s="1366"/>
      <c r="Z2" s="1366"/>
      <c r="AA2" s="1366"/>
      <c r="AB2" s="1366"/>
      <c r="AC2" s="1366"/>
      <c r="AD2" s="1366"/>
      <c r="AE2" s="1366"/>
      <c r="AF2" s="1366"/>
      <c r="AG2" s="1366"/>
      <c r="AH2" s="1366"/>
      <c r="AI2" s="1366"/>
      <c r="AJ2" s="1366"/>
      <c r="AK2" s="1366"/>
      <c r="AL2" s="1367"/>
      <c r="AM2" s="1371" t="s">
        <v>71</v>
      </c>
      <c r="AN2" s="1371"/>
      <c r="AO2" s="1371"/>
      <c r="AP2" s="1371"/>
      <c r="AQ2" s="1371"/>
      <c r="AR2" s="1371"/>
      <c r="AS2" s="1372" t="s">
        <v>10</v>
      </c>
      <c r="AT2" s="1371"/>
      <c r="AU2" s="1371"/>
      <c r="AV2" s="1371"/>
      <c r="AW2" s="1371"/>
      <c r="AX2" s="1371"/>
      <c r="AY2" s="1373"/>
    </row>
    <row r="3" spans="2:52" ht="11.25" customHeight="1" x14ac:dyDescent="0.2">
      <c r="B3" s="176"/>
      <c r="F3" s="1368"/>
      <c r="G3" s="1369"/>
      <c r="H3" s="1369"/>
      <c r="I3" s="1369"/>
      <c r="J3" s="1369"/>
      <c r="K3" s="1369"/>
      <c r="L3" s="1369"/>
      <c r="M3" s="1369"/>
      <c r="N3" s="1369"/>
      <c r="O3" s="1369"/>
      <c r="P3" s="1369"/>
      <c r="Q3" s="1369"/>
      <c r="R3" s="1369"/>
      <c r="S3" s="1369"/>
      <c r="T3" s="1369"/>
      <c r="U3" s="1369"/>
      <c r="V3" s="1369"/>
      <c r="W3" s="1369"/>
      <c r="X3" s="1369"/>
      <c r="Y3" s="1369"/>
      <c r="Z3" s="1369"/>
      <c r="AA3" s="1369"/>
      <c r="AB3" s="1369"/>
      <c r="AC3" s="1369"/>
      <c r="AD3" s="1369"/>
      <c r="AE3" s="1369"/>
      <c r="AF3" s="1369"/>
      <c r="AG3" s="1369"/>
      <c r="AH3" s="1369"/>
      <c r="AI3" s="1369"/>
      <c r="AJ3" s="1369"/>
      <c r="AK3" s="1369"/>
      <c r="AL3" s="1370"/>
      <c r="AM3" s="1374" t="s">
        <v>72</v>
      </c>
      <c r="AN3" s="1374"/>
      <c r="AO3" s="1374"/>
      <c r="AP3" s="1374"/>
      <c r="AQ3" s="1374"/>
      <c r="AR3" s="1374"/>
      <c r="AS3" s="1375" t="s">
        <v>72</v>
      </c>
      <c r="AT3" s="1376"/>
      <c r="AU3" s="1376"/>
      <c r="AV3" s="1376"/>
      <c r="AW3" s="1376"/>
      <c r="AX3" s="1376"/>
      <c r="AY3" s="1377"/>
    </row>
    <row r="4" spans="2:52" ht="18.75" customHeight="1" x14ac:dyDescent="0.2">
      <c r="B4" s="176"/>
      <c r="F4" s="1378" t="s">
        <v>288</v>
      </c>
      <c r="G4" s="1379"/>
      <c r="H4" s="1379"/>
      <c r="I4" s="1379"/>
      <c r="J4" s="1379"/>
      <c r="K4" s="1379"/>
      <c r="L4" s="1379"/>
      <c r="M4" s="1379"/>
      <c r="N4" s="1379"/>
      <c r="O4" s="1379"/>
      <c r="P4" s="1379"/>
      <c r="Q4" s="1379"/>
      <c r="R4" s="1379"/>
      <c r="S4" s="1379"/>
      <c r="T4" s="1379"/>
      <c r="U4" s="1379"/>
      <c r="V4" s="1379"/>
      <c r="W4" s="1379"/>
      <c r="X4" s="1379"/>
      <c r="Y4" s="1379"/>
      <c r="Z4" s="1379"/>
      <c r="AA4" s="1379"/>
      <c r="AB4" s="1379"/>
      <c r="AC4" s="1379"/>
      <c r="AD4" s="1379"/>
      <c r="AE4" s="1379"/>
      <c r="AF4" s="1379"/>
      <c r="AG4" s="1379"/>
      <c r="AH4" s="1379"/>
      <c r="AI4" s="1379"/>
      <c r="AJ4" s="1379"/>
      <c r="AK4" s="1379"/>
      <c r="AL4" s="1380"/>
      <c r="AM4" s="1381" t="str">
        <f>IF('INGRESO DE DATOS'!C368&lt;&gt;0,'INGRESO DE DATOS'!C368,"")</f>
        <v/>
      </c>
      <c r="AN4" s="1382"/>
      <c r="AO4" s="1382"/>
      <c r="AP4" s="1382"/>
      <c r="AQ4" s="1382"/>
      <c r="AR4" s="1383"/>
      <c r="AS4" s="1384" t="str">
        <f>IF('INGRESO DE DATOS'!C369&lt;&gt;0,'INGRESO DE DATOS'!C369,"")</f>
        <v/>
      </c>
      <c r="AT4" s="1385"/>
      <c r="AU4" s="1385"/>
      <c r="AV4" s="1385"/>
      <c r="AW4" s="1385"/>
      <c r="AX4" s="1385"/>
      <c r="AY4" s="1386"/>
    </row>
    <row r="5" spans="2:52" s="177" customFormat="1" ht="24.75" customHeight="1" x14ac:dyDescent="0.15">
      <c r="B5" s="1360" t="s">
        <v>198</v>
      </c>
      <c r="C5" s="1361"/>
      <c r="D5" s="1361"/>
      <c r="E5" s="1361"/>
      <c r="F5" s="1361" t="s">
        <v>199</v>
      </c>
      <c r="G5" s="1361"/>
      <c r="H5" s="1361"/>
      <c r="I5" s="1361"/>
      <c r="J5" s="1362" t="s">
        <v>292</v>
      </c>
      <c r="K5" s="1363">
        <v>8</v>
      </c>
      <c r="L5" s="1363">
        <v>9</v>
      </c>
      <c r="M5" s="1364">
        <v>10</v>
      </c>
      <c r="N5" s="1361" t="s">
        <v>200</v>
      </c>
      <c r="O5" s="1361">
        <v>12</v>
      </c>
      <c r="P5" s="1361">
        <v>13</v>
      </c>
      <c r="Q5" s="1361">
        <v>14</v>
      </c>
      <c r="R5" s="1361" t="s">
        <v>201</v>
      </c>
      <c r="S5" s="1361"/>
      <c r="T5" s="1361"/>
      <c r="U5" s="1361"/>
      <c r="V5" s="1361"/>
      <c r="W5" s="1361" t="s">
        <v>202</v>
      </c>
      <c r="X5" s="1361"/>
      <c r="Y5" s="1361"/>
      <c r="Z5" s="1361"/>
      <c r="AA5" s="1361" t="s">
        <v>198</v>
      </c>
      <c r="AB5" s="1361"/>
      <c r="AC5" s="1361"/>
      <c r="AD5" s="1361" t="s">
        <v>199</v>
      </c>
      <c r="AE5" s="1361"/>
      <c r="AF5" s="1361"/>
      <c r="AG5" s="1361"/>
      <c r="AH5" s="1362" t="s">
        <v>292</v>
      </c>
      <c r="AI5" s="1363">
        <v>8</v>
      </c>
      <c r="AJ5" s="1363">
        <v>9</v>
      </c>
      <c r="AK5" s="1364">
        <v>10</v>
      </c>
      <c r="AL5" s="1361" t="s">
        <v>200</v>
      </c>
      <c r="AM5" s="1387">
        <v>12</v>
      </c>
      <c r="AN5" s="1387">
        <v>13</v>
      </c>
      <c r="AO5" s="1387">
        <v>14</v>
      </c>
      <c r="AP5" s="1387" t="s">
        <v>201</v>
      </c>
      <c r="AQ5" s="1387"/>
      <c r="AR5" s="1387"/>
      <c r="AS5" s="1361"/>
      <c r="AT5" s="1361"/>
      <c r="AU5" s="1361" t="s">
        <v>202</v>
      </c>
      <c r="AV5" s="1361"/>
      <c r="AW5" s="1361"/>
      <c r="AX5" s="1361"/>
      <c r="AY5" s="1388"/>
    </row>
    <row r="6" spans="2:52" s="178" customFormat="1" ht="16.350000000000001" customHeight="1" x14ac:dyDescent="0.2">
      <c r="B6" s="1356">
        <v>1</v>
      </c>
      <c r="C6" s="1356"/>
      <c r="D6" s="1356"/>
      <c r="E6" s="1356"/>
      <c r="F6" s="1357" t="e">
        <f>IF('INGRESO DE DATOS'!#REF!&lt;&gt;0,'INGRESO DE DATOS'!#REF!,"")</f>
        <v>#REF!</v>
      </c>
      <c r="G6" s="1358"/>
      <c r="H6" s="1358"/>
      <c r="I6" s="1359"/>
      <c r="J6" s="1336"/>
      <c r="K6" s="1336"/>
      <c r="L6" s="1336"/>
      <c r="M6" s="1336"/>
      <c r="N6" s="1337" t="str">
        <f>IF('INGRESO DE DATOS'!B374&lt;&gt;0,'INGRESO DE DATOS'!B374,"")</f>
        <v/>
      </c>
      <c r="O6" s="1338"/>
      <c r="P6" s="1338"/>
      <c r="Q6" s="1338"/>
      <c r="R6" s="1336"/>
      <c r="S6" s="1336"/>
      <c r="T6" s="1336"/>
      <c r="U6" s="1336"/>
      <c r="V6" s="1336"/>
      <c r="W6" s="1336"/>
      <c r="X6" s="1336"/>
      <c r="Y6" s="1336"/>
      <c r="Z6" s="1336"/>
      <c r="AA6" s="1356">
        <v>23</v>
      </c>
      <c r="AB6" s="1356"/>
      <c r="AC6" s="1356"/>
      <c r="AD6" s="1350" t="str">
        <f>IF('INGRESO DE DATOS'!B33&lt;&gt;0,'INGRESO DE DATOS'!B33,"")</f>
        <v>MUESTRA CONTROL</v>
      </c>
      <c r="AE6" s="1350"/>
      <c r="AF6" s="1350"/>
      <c r="AG6" s="1350"/>
      <c r="AH6" s="1336"/>
      <c r="AI6" s="1336"/>
      <c r="AJ6" s="1336"/>
      <c r="AK6" s="1336"/>
      <c r="AL6" s="1337" t="str">
        <f>IF('INGRESO DE DATOS'!B400&lt;&gt;0,'INGRESO DE DATOS'!B400,"")</f>
        <v/>
      </c>
      <c r="AM6" s="1338"/>
      <c r="AN6" s="1338"/>
      <c r="AO6" s="1338"/>
      <c r="AP6" s="1336"/>
      <c r="AQ6" s="1336"/>
      <c r="AR6" s="1336"/>
      <c r="AS6" s="1336"/>
      <c r="AT6" s="1336"/>
      <c r="AU6" s="1340"/>
      <c r="AV6" s="1341"/>
      <c r="AW6" s="1341"/>
      <c r="AX6" s="1341"/>
      <c r="AY6" s="1342"/>
    </row>
    <row r="7" spans="2:52" s="178" customFormat="1" ht="16.350000000000001" customHeight="1" x14ac:dyDescent="0.2">
      <c r="B7" s="1339">
        <v>2</v>
      </c>
      <c r="C7" s="1339"/>
      <c r="D7" s="1339"/>
      <c r="E7" s="1339"/>
      <c r="F7" s="1352" t="str">
        <f>IF('INGRESO DE DATOS'!B12&lt;&gt;0,'INGRESO DE DATOS'!B12,"")</f>
        <v/>
      </c>
      <c r="G7" s="1353"/>
      <c r="H7" s="1353"/>
      <c r="I7" s="1354"/>
      <c r="J7" s="1336"/>
      <c r="K7" s="1336"/>
      <c r="L7" s="1336"/>
      <c r="M7" s="1336"/>
      <c r="N7" s="1355" t="str">
        <f>IF('INGRESO DE DATOS'!B375&lt;&gt;0,'INGRESO DE DATOS'!B375,"")</f>
        <v/>
      </c>
      <c r="O7" s="1338"/>
      <c r="P7" s="1338"/>
      <c r="Q7" s="1338"/>
      <c r="R7" s="1336"/>
      <c r="S7" s="1336"/>
      <c r="T7" s="1336"/>
      <c r="U7" s="1336"/>
      <c r="V7" s="1336"/>
      <c r="W7" s="1336"/>
      <c r="X7" s="1336"/>
      <c r="Y7" s="1336"/>
      <c r="Z7" s="1336"/>
      <c r="AA7" s="1339">
        <v>24</v>
      </c>
      <c r="AB7" s="1339"/>
      <c r="AC7" s="1339"/>
      <c r="AD7" s="1338" t="str">
        <f>IF('INGRESO DE DATOS'!B34&lt;&gt;0,'INGRESO DE DATOS'!B34,"")</f>
        <v/>
      </c>
      <c r="AE7" s="1338"/>
      <c r="AF7" s="1338"/>
      <c r="AG7" s="1338"/>
      <c r="AH7" s="1336"/>
      <c r="AI7" s="1336"/>
      <c r="AJ7" s="1336"/>
      <c r="AK7" s="1336"/>
      <c r="AL7" s="1337" t="str">
        <f>IF('INGRESO DE DATOS'!B401&lt;&gt;0,'INGRESO DE DATOS'!B401,"")</f>
        <v/>
      </c>
      <c r="AM7" s="1338"/>
      <c r="AN7" s="1338"/>
      <c r="AO7" s="1338"/>
      <c r="AP7" s="1336"/>
      <c r="AQ7" s="1336"/>
      <c r="AR7" s="1336"/>
      <c r="AS7" s="1336"/>
      <c r="AT7" s="1336"/>
      <c r="AU7" s="1340"/>
      <c r="AV7" s="1341"/>
      <c r="AW7" s="1341"/>
      <c r="AX7" s="1341"/>
      <c r="AY7" s="1342"/>
    </row>
    <row r="8" spans="2:52" s="178" customFormat="1" ht="16.350000000000001" customHeight="1" x14ac:dyDescent="0.2">
      <c r="B8" s="1339">
        <v>3</v>
      </c>
      <c r="C8" s="1339"/>
      <c r="D8" s="1339"/>
      <c r="E8" s="1339"/>
      <c r="F8" s="1352" t="str">
        <f>IF('INGRESO DE DATOS'!B13&lt;&gt;0,'INGRESO DE DATOS'!B13,"")</f>
        <v/>
      </c>
      <c r="G8" s="1353"/>
      <c r="H8" s="1353"/>
      <c r="I8" s="1354"/>
      <c r="J8" s="1336"/>
      <c r="K8" s="1336"/>
      <c r="L8" s="1336"/>
      <c r="M8" s="1336"/>
      <c r="N8" s="1355" t="str">
        <f>IF('INGRESO DE DATOS'!B376&lt;&gt;0,'INGRESO DE DATOS'!B376,"")</f>
        <v/>
      </c>
      <c r="O8" s="1338"/>
      <c r="P8" s="1338"/>
      <c r="Q8" s="1338"/>
      <c r="R8" s="1336"/>
      <c r="S8" s="1336"/>
      <c r="T8" s="1336"/>
      <c r="U8" s="1336"/>
      <c r="V8" s="1336"/>
      <c r="W8" s="1336"/>
      <c r="X8" s="1336"/>
      <c r="Y8" s="1336"/>
      <c r="Z8" s="1336"/>
      <c r="AA8" s="1339">
        <v>25</v>
      </c>
      <c r="AB8" s="1339"/>
      <c r="AC8" s="1339"/>
      <c r="AD8" s="1338" t="str">
        <f>IF('INGRESO DE DATOS'!B35&lt;&gt;0,'INGRESO DE DATOS'!B35,"")</f>
        <v/>
      </c>
      <c r="AE8" s="1338"/>
      <c r="AF8" s="1338"/>
      <c r="AG8" s="1338"/>
      <c r="AH8" s="1336"/>
      <c r="AI8" s="1336"/>
      <c r="AJ8" s="1336"/>
      <c r="AK8" s="1336"/>
      <c r="AL8" s="1337" t="str">
        <f>IF('INGRESO DE DATOS'!B402&lt;&gt;0,'INGRESO DE DATOS'!B402,"")</f>
        <v/>
      </c>
      <c r="AM8" s="1338"/>
      <c r="AN8" s="1338"/>
      <c r="AO8" s="1338"/>
      <c r="AP8" s="1336"/>
      <c r="AQ8" s="1336"/>
      <c r="AR8" s="1336"/>
      <c r="AS8" s="1336"/>
      <c r="AT8" s="1336"/>
      <c r="AU8" s="1340"/>
      <c r="AV8" s="1341"/>
      <c r="AW8" s="1341"/>
      <c r="AX8" s="1341"/>
      <c r="AY8" s="1342"/>
    </row>
    <row r="9" spans="2:52" s="179" customFormat="1" ht="16.350000000000001" customHeight="1" x14ac:dyDescent="0.2">
      <c r="B9" s="1339">
        <v>4</v>
      </c>
      <c r="C9" s="1339"/>
      <c r="D9" s="1339"/>
      <c r="E9" s="1339"/>
      <c r="F9" s="1352" t="str">
        <f>IF('INGRESO DE DATOS'!B14&lt;&gt;0,'INGRESO DE DATOS'!B14,"")</f>
        <v/>
      </c>
      <c r="G9" s="1353"/>
      <c r="H9" s="1353"/>
      <c r="I9" s="1354"/>
      <c r="J9" s="1336"/>
      <c r="K9" s="1336"/>
      <c r="L9" s="1336"/>
      <c r="M9" s="1336"/>
      <c r="N9" s="1337" t="str">
        <f>IF('INGRESO DE DATOS'!B377&lt;&gt;0,'INGRESO DE DATOS'!B377,"")</f>
        <v/>
      </c>
      <c r="O9" s="1338"/>
      <c r="P9" s="1338"/>
      <c r="Q9" s="1338"/>
      <c r="R9" s="1336"/>
      <c r="S9" s="1336"/>
      <c r="T9" s="1336"/>
      <c r="U9" s="1336"/>
      <c r="V9" s="1336"/>
      <c r="W9" s="1336"/>
      <c r="X9" s="1336"/>
      <c r="Y9" s="1336"/>
      <c r="Z9" s="1336"/>
      <c r="AA9" s="1339">
        <v>26</v>
      </c>
      <c r="AB9" s="1339"/>
      <c r="AC9" s="1339"/>
      <c r="AD9" s="1338" t="str">
        <f>IF('INGRESO DE DATOS'!B36&lt;&gt;0,'INGRESO DE DATOS'!B36,"")</f>
        <v/>
      </c>
      <c r="AE9" s="1338"/>
      <c r="AF9" s="1338"/>
      <c r="AG9" s="1338"/>
      <c r="AH9" s="1336"/>
      <c r="AI9" s="1336"/>
      <c r="AJ9" s="1336"/>
      <c r="AK9" s="1336"/>
      <c r="AL9" s="1337" t="str">
        <f>IF('INGRESO DE DATOS'!B403&lt;&gt;0,'INGRESO DE DATOS'!B403,"")</f>
        <v/>
      </c>
      <c r="AM9" s="1338"/>
      <c r="AN9" s="1338"/>
      <c r="AO9" s="1338"/>
      <c r="AP9" s="1336"/>
      <c r="AQ9" s="1336"/>
      <c r="AR9" s="1336"/>
      <c r="AS9" s="1336"/>
      <c r="AT9" s="1336"/>
      <c r="AU9" s="1340"/>
      <c r="AV9" s="1341"/>
      <c r="AW9" s="1341"/>
      <c r="AX9" s="1341"/>
      <c r="AY9" s="1342"/>
    </row>
    <row r="10" spans="2:52" s="179" customFormat="1" ht="16.350000000000001" customHeight="1" x14ac:dyDescent="0.2">
      <c r="B10" s="1339">
        <v>5</v>
      </c>
      <c r="C10" s="1339"/>
      <c r="D10" s="1339"/>
      <c r="E10" s="1339"/>
      <c r="F10" s="1352" t="str">
        <f>IF('INGRESO DE DATOS'!B15&lt;&gt;0,'INGRESO DE DATOS'!B15,"")</f>
        <v/>
      </c>
      <c r="G10" s="1353"/>
      <c r="H10" s="1353"/>
      <c r="I10" s="1354"/>
      <c r="J10" s="1336"/>
      <c r="K10" s="1336"/>
      <c r="L10" s="1336"/>
      <c r="M10" s="1336"/>
      <c r="N10" s="1337" t="str">
        <f>IF('INGRESO DE DATOS'!B378&lt;&gt;0,'INGRESO DE DATOS'!B378,"")</f>
        <v/>
      </c>
      <c r="O10" s="1338"/>
      <c r="P10" s="1338"/>
      <c r="Q10" s="1338"/>
      <c r="R10" s="1336"/>
      <c r="S10" s="1336"/>
      <c r="T10" s="1336"/>
      <c r="U10" s="1336"/>
      <c r="V10" s="1336"/>
      <c r="W10" s="1336"/>
      <c r="X10" s="1336"/>
      <c r="Y10" s="1336"/>
      <c r="Z10" s="1336"/>
      <c r="AA10" s="1351" t="s">
        <v>289</v>
      </c>
      <c r="AB10" s="1351"/>
      <c r="AC10" s="1351"/>
      <c r="AD10" s="1351"/>
      <c r="AE10" s="1351"/>
      <c r="AF10" s="1351"/>
      <c r="AG10" s="1351"/>
      <c r="AH10" s="1336"/>
      <c r="AI10" s="1336"/>
      <c r="AJ10" s="1336"/>
      <c r="AK10" s="1336"/>
      <c r="AL10" s="1337" t="str">
        <f>IF('INGRESO DE DATOS'!B404&lt;&gt;0,'INGRESO DE DATOS'!B404,"")</f>
        <v/>
      </c>
      <c r="AM10" s="1338"/>
      <c r="AN10" s="1338"/>
      <c r="AO10" s="1338"/>
      <c r="AP10" s="1336"/>
      <c r="AQ10" s="1336"/>
      <c r="AR10" s="1336"/>
      <c r="AS10" s="1336"/>
      <c r="AT10" s="1336"/>
      <c r="AU10" s="1340"/>
      <c r="AV10" s="1341"/>
      <c r="AW10" s="1341"/>
      <c r="AX10" s="1341"/>
      <c r="AY10" s="1342"/>
    </row>
    <row r="11" spans="2:52" s="179" customFormat="1" ht="16.350000000000001" customHeight="1" x14ac:dyDescent="0.2">
      <c r="B11" s="1339">
        <v>6</v>
      </c>
      <c r="C11" s="1339"/>
      <c r="D11" s="1339"/>
      <c r="E11" s="1339"/>
      <c r="F11" s="1352" t="str">
        <f>IF('INGRESO DE DATOS'!B16&lt;&gt;0,'INGRESO DE DATOS'!B16,"")</f>
        <v/>
      </c>
      <c r="G11" s="1353"/>
      <c r="H11" s="1353"/>
      <c r="I11" s="1354"/>
      <c r="J11" s="1336"/>
      <c r="K11" s="1336"/>
      <c r="L11" s="1336"/>
      <c r="M11" s="1336"/>
      <c r="N11" s="1337" t="str">
        <f>IF('INGRESO DE DATOS'!B379&lt;&gt;0,'INGRESO DE DATOS'!B379,"")</f>
        <v/>
      </c>
      <c r="O11" s="1338"/>
      <c r="P11" s="1338"/>
      <c r="Q11" s="1338"/>
      <c r="R11" s="1336"/>
      <c r="S11" s="1336"/>
      <c r="T11" s="1336"/>
      <c r="U11" s="1336"/>
      <c r="V11" s="1336"/>
      <c r="W11" s="1336"/>
      <c r="X11" s="1336"/>
      <c r="Y11" s="1336"/>
      <c r="Z11" s="1336"/>
      <c r="AA11" s="1339">
        <v>27</v>
      </c>
      <c r="AB11" s="1339"/>
      <c r="AC11" s="1339"/>
      <c r="AD11" s="1338" t="str">
        <f>IF('INGRESO DE DATOS'!B37&lt;&gt;0,'INGRESO DE DATOS'!B37,"")</f>
        <v/>
      </c>
      <c r="AE11" s="1338"/>
      <c r="AF11" s="1338"/>
      <c r="AG11" s="1338"/>
      <c r="AH11" s="1336"/>
      <c r="AI11" s="1336"/>
      <c r="AJ11" s="1336"/>
      <c r="AK11" s="1336"/>
      <c r="AL11" s="1337" t="str">
        <f>IF('INGRESO DE DATOS'!B405&lt;&gt;0,'INGRESO DE DATOS'!B405,"")</f>
        <v/>
      </c>
      <c r="AM11" s="1338"/>
      <c r="AN11" s="1338"/>
      <c r="AO11" s="1338"/>
      <c r="AP11" s="1336"/>
      <c r="AQ11" s="1336"/>
      <c r="AR11" s="1336"/>
      <c r="AS11" s="1336"/>
      <c r="AT11" s="1336"/>
      <c r="AU11" s="1340"/>
      <c r="AV11" s="1341"/>
      <c r="AW11" s="1341"/>
      <c r="AX11" s="1341"/>
      <c r="AY11" s="1342"/>
    </row>
    <row r="12" spans="2:52" s="179" customFormat="1" ht="16.350000000000001" customHeight="1" x14ac:dyDescent="0.2">
      <c r="B12" s="1351" t="s">
        <v>289</v>
      </c>
      <c r="C12" s="1351"/>
      <c r="D12" s="1351"/>
      <c r="E12" s="1351"/>
      <c r="F12" s="1351"/>
      <c r="G12" s="1351"/>
      <c r="H12" s="1351"/>
      <c r="I12" s="1351"/>
      <c r="J12" s="1336"/>
      <c r="K12" s="1336"/>
      <c r="L12" s="1336"/>
      <c r="M12" s="1336"/>
      <c r="N12" s="1337" t="str">
        <f>IF('INGRESO DE DATOS'!B380&lt;&gt;0,'INGRESO DE DATOS'!B380,"")</f>
        <v/>
      </c>
      <c r="O12" s="1338"/>
      <c r="P12" s="1338"/>
      <c r="Q12" s="1338"/>
      <c r="R12" s="1336"/>
      <c r="S12" s="1336"/>
      <c r="T12" s="1336"/>
      <c r="U12" s="1336"/>
      <c r="V12" s="1336"/>
      <c r="W12" s="1336"/>
      <c r="X12" s="1336"/>
      <c r="Y12" s="1336"/>
      <c r="Z12" s="1336"/>
      <c r="AA12" s="1339">
        <v>28</v>
      </c>
      <c r="AB12" s="1339"/>
      <c r="AC12" s="1339"/>
      <c r="AD12" s="1338" t="str">
        <f>IF('INGRESO DE DATOS'!B38&lt;&gt;0,'INGRESO DE DATOS'!B38,"")</f>
        <v/>
      </c>
      <c r="AE12" s="1338"/>
      <c r="AF12" s="1338"/>
      <c r="AG12" s="1338"/>
      <c r="AH12" s="1336"/>
      <c r="AI12" s="1336"/>
      <c r="AJ12" s="1336"/>
      <c r="AK12" s="1336"/>
      <c r="AL12" s="1337" t="str">
        <f>IF('INGRESO DE DATOS'!B406&lt;&gt;0,'INGRESO DE DATOS'!B406,"")</f>
        <v/>
      </c>
      <c r="AM12" s="1338"/>
      <c r="AN12" s="1338"/>
      <c r="AO12" s="1338"/>
      <c r="AP12" s="1336"/>
      <c r="AQ12" s="1336"/>
      <c r="AR12" s="1336"/>
      <c r="AS12" s="1336"/>
      <c r="AT12" s="1336"/>
      <c r="AU12" s="1340"/>
      <c r="AV12" s="1341"/>
      <c r="AW12" s="1341"/>
      <c r="AX12" s="1341"/>
      <c r="AY12" s="1342"/>
    </row>
    <row r="13" spans="2:52" s="179" customFormat="1" ht="16.350000000000001" customHeight="1" x14ac:dyDescent="0.2">
      <c r="B13" s="1339">
        <v>7</v>
      </c>
      <c r="C13" s="1339"/>
      <c r="D13" s="1339"/>
      <c r="E13" s="1339"/>
      <c r="F13" s="1338" t="str">
        <f>IF('INGRESO DE DATOS'!B17&lt;&gt;0,'INGRESO DE DATOS'!B17,"")</f>
        <v/>
      </c>
      <c r="G13" s="1338"/>
      <c r="H13" s="1338"/>
      <c r="I13" s="1338"/>
      <c r="J13" s="1336"/>
      <c r="K13" s="1336"/>
      <c r="L13" s="1336"/>
      <c r="M13" s="1336"/>
      <c r="N13" s="1337" t="str">
        <f>IF('INGRESO DE DATOS'!B381&lt;&gt;0,'INGRESO DE DATOS'!B381,"")</f>
        <v/>
      </c>
      <c r="O13" s="1338"/>
      <c r="P13" s="1338"/>
      <c r="Q13" s="1338"/>
      <c r="R13" s="1336"/>
      <c r="S13" s="1336"/>
      <c r="T13" s="1336"/>
      <c r="U13" s="1336"/>
      <c r="V13" s="1336"/>
      <c r="W13" s="1336"/>
      <c r="X13" s="1336"/>
      <c r="Y13" s="1336"/>
      <c r="Z13" s="1336"/>
      <c r="AA13" s="1339">
        <v>29</v>
      </c>
      <c r="AB13" s="1339"/>
      <c r="AC13" s="1339"/>
      <c r="AD13" s="1338" t="str">
        <f>IF('INGRESO DE DATOS'!B39&lt;&gt;0,'INGRESO DE DATOS'!B39,"")</f>
        <v/>
      </c>
      <c r="AE13" s="1338"/>
      <c r="AF13" s="1338"/>
      <c r="AG13" s="1338"/>
      <c r="AH13" s="1336"/>
      <c r="AI13" s="1336"/>
      <c r="AJ13" s="1336"/>
      <c r="AK13" s="1336"/>
      <c r="AL13" s="1337" t="str">
        <f>IF('INGRESO DE DATOS'!B407&lt;&gt;0,'INGRESO DE DATOS'!B407,"")</f>
        <v/>
      </c>
      <c r="AM13" s="1338"/>
      <c r="AN13" s="1338"/>
      <c r="AO13" s="1338"/>
      <c r="AP13" s="1336"/>
      <c r="AQ13" s="1336"/>
      <c r="AR13" s="1336"/>
      <c r="AS13" s="1336"/>
      <c r="AT13" s="1336"/>
      <c r="AU13" s="1340"/>
      <c r="AV13" s="1341"/>
      <c r="AW13" s="1341"/>
      <c r="AX13" s="1341"/>
      <c r="AY13" s="1342"/>
    </row>
    <row r="14" spans="2:52" s="179" customFormat="1" ht="16.350000000000001" customHeight="1" x14ac:dyDescent="0.2">
      <c r="B14" s="1339">
        <v>8</v>
      </c>
      <c r="C14" s="1339"/>
      <c r="D14" s="1339"/>
      <c r="E14" s="1339"/>
      <c r="F14" s="1338" t="str">
        <f>IF('INGRESO DE DATOS'!B18&lt;&gt;0,'INGRESO DE DATOS'!B18,"")</f>
        <v/>
      </c>
      <c r="G14" s="1338"/>
      <c r="H14" s="1338"/>
      <c r="I14" s="1338"/>
      <c r="J14" s="1336"/>
      <c r="K14" s="1336"/>
      <c r="L14" s="1336"/>
      <c r="M14" s="1336"/>
      <c r="N14" s="1337" t="str">
        <f>IF('INGRESO DE DATOS'!B382&lt;&gt;0,'INGRESO DE DATOS'!B382,"")</f>
        <v/>
      </c>
      <c r="O14" s="1338"/>
      <c r="P14" s="1338"/>
      <c r="Q14" s="1338"/>
      <c r="R14" s="1336"/>
      <c r="S14" s="1336"/>
      <c r="T14" s="1336"/>
      <c r="U14" s="1336"/>
      <c r="V14" s="1336"/>
      <c r="W14" s="1336"/>
      <c r="X14" s="1336"/>
      <c r="Y14" s="1336"/>
      <c r="Z14" s="1336"/>
      <c r="AA14" s="1339">
        <v>30</v>
      </c>
      <c r="AB14" s="1339"/>
      <c r="AC14" s="1339"/>
      <c r="AD14" s="1338" t="str">
        <f>IF('INGRESO DE DATOS'!B40&lt;&gt;0,'INGRESO DE DATOS'!B40,"")</f>
        <v/>
      </c>
      <c r="AE14" s="1338"/>
      <c r="AF14" s="1338"/>
      <c r="AG14" s="1338"/>
      <c r="AH14" s="1336"/>
      <c r="AI14" s="1336"/>
      <c r="AJ14" s="1336"/>
      <c r="AK14" s="1336"/>
      <c r="AL14" s="1337" t="str">
        <f>IF('INGRESO DE DATOS'!B408&lt;&gt;0,'INGRESO DE DATOS'!B408,"")</f>
        <v/>
      </c>
      <c r="AM14" s="1338"/>
      <c r="AN14" s="1338"/>
      <c r="AO14" s="1338"/>
      <c r="AP14" s="1336"/>
      <c r="AQ14" s="1336"/>
      <c r="AR14" s="1336"/>
      <c r="AS14" s="1336"/>
      <c r="AT14" s="1336"/>
      <c r="AU14" s="1340"/>
      <c r="AV14" s="1341"/>
      <c r="AW14" s="1341"/>
      <c r="AX14" s="1341"/>
      <c r="AY14" s="1342"/>
    </row>
    <row r="15" spans="2:52" s="179" customFormat="1" ht="16.350000000000001" customHeight="1" x14ac:dyDescent="0.2">
      <c r="B15" s="1339">
        <v>9</v>
      </c>
      <c r="C15" s="1339"/>
      <c r="D15" s="1339"/>
      <c r="E15" s="1339"/>
      <c r="F15" s="1338" t="str">
        <f>IF('INGRESO DE DATOS'!B19&lt;&gt;0,'INGRESO DE DATOS'!B19,"")</f>
        <v/>
      </c>
      <c r="G15" s="1338"/>
      <c r="H15" s="1338"/>
      <c r="I15" s="1338"/>
      <c r="J15" s="1336"/>
      <c r="K15" s="1336"/>
      <c r="L15" s="1336"/>
      <c r="M15" s="1336"/>
      <c r="N15" s="1337" t="str">
        <f>IF('INGRESO DE DATOS'!B383&lt;&gt;0,'INGRESO DE DATOS'!B383,"")</f>
        <v/>
      </c>
      <c r="O15" s="1338"/>
      <c r="P15" s="1338"/>
      <c r="Q15" s="1338"/>
      <c r="R15" s="1336"/>
      <c r="S15" s="1336"/>
      <c r="T15" s="1336"/>
      <c r="U15" s="1336"/>
      <c r="V15" s="1336"/>
      <c r="W15" s="1336"/>
      <c r="X15" s="1336"/>
      <c r="Y15" s="1336"/>
      <c r="Z15" s="1336"/>
      <c r="AA15" s="1339">
        <v>31</v>
      </c>
      <c r="AB15" s="1339"/>
      <c r="AC15" s="1339"/>
      <c r="AD15" s="1338" t="str">
        <f>IF('INGRESO DE DATOS'!B41&lt;&gt;0,'INGRESO DE DATOS'!B41,"")</f>
        <v/>
      </c>
      <c r="AE15" s="1338"/>
      <c r="AF15" s="1338"/>
      <c r="AG15" s="1338"/>
      <c r="AH15" s="1336"/>
      <c r="AI15" s="1336"/>
      <c r="AJ15" s="1336"/>
      <c r="AK15" s="1336"/>
      <c r="AL15" s="1337" t="str">
        <f>IF('INGRESO DE DATOS'!B409&lt;&gt;0,'INGRESO DE DATOS'!B409,"")</f>
        <v/>
      </c>
      <c r="AM15" s="1338"/>
      <c r="AN15" s="1338"/>
      <c r="AO15" s="1338"/>
      <c r="AP15" s="1336"/>
      <c r="AQ15" s="1336"/>
      <c r="AR15" s="1336"/>
      <c r="AS15" s="1336"/>
      <c r="AT15" s="1336"/>
      <c r="AU15" s="1340"/>
      <c r="AV15" s="1341"/>
      <c r="AW15" s="1341"/>
      <c r="AX15" s="1341"/>
      <c r="AY15" s="1342"/>
    </row>
    <row r="16" spans="2:52" s="179" customFormat="1" ht="16.350000000000001" customHeight="1" x14ac:dyDescent="0.2">
      <c r="B16" s="1339">
        <v>10</v>
      </c>
      <c r="C16" s="1339"/>
      <c r="D16" s="1339"/>
      <c r="E16" s="1339"/>
      <c r="F16" s="1338" t="str">
        <f>IF('INGRESO DE DATOS'!B20&lt;&gt;0,'INGRESO DE DATOS'!B20,"")</f>
        <v/>
      </c>
      <c r="G16" s="1338"/>
      <c r="H16" s="1338"/>
      <c r="I16" s="1338"/>
      <c r="J16" s="1336"/>
      <c r="K16" s="1336"/>
      <c r="L16" s="1336"/>
      <c r="M16" s="1336"/>
      <c r="N16" s="1337" t="str">
        <f>IF('INGRESO DE DATOS'!B384&lt;&gt;0,'INGRESO DE DATOS'!B384,"")</f>
        <v/>
      </c>
      <c r="O16" s="1338"/>
      <c r="P16" s="1338"/>
      <c r="Q16" s="1338"/>
      <c r="R16" s="1336"/>
      <c r="S16" s="1336"/>
      <c r="T16" s="1336"/>
      <c r="U16" s="1336"/>
      <c r="V16" s="1336"/>
      <c r="W16" s="1336"/>
      <c r="X16" s="1336"/>
      <c r="Y16" s="1336"/>
      <c r="Z16" s="1336"/>
      <c r="AA16" s="1351" t="s">
        <v>289</v>
      </c>
      <c r="AB16" s="1351"/>
      <c r="AC16" s="1351"/>
      <c r="AD16" s="1351"/>
      <c r="AE16" s="1351"/>
      <c r="AF16" s="1351"/>
      <c r="AG16" s="1351"/>
      <c r="AH16" s="1336"/>
      <c r="AI16" s="1336"/>
      <c r="AJ16" s="1336"/>
      <c r="AK16" s="1336"/>
      <c r="AL16" s="1337" t="str">
        <f>IF('INGRESO DE DATOS'!B410&lt;&gt;0,'INGRESO DE DATOS'!B410,"")</f>
        <v/>
      </c>
      <c r="AM16" s="1338"/>
      <c r="AN16" s="1338"/>
      <c r="AO16" s="1338"/>
      <c r="AP16" s="1336"/>
      <c r="AQ16" s="1336"/>
      <c r="AR16" s="1336"/>
      <c r="AS16" s="1336"/>
      <c r="AT16" s="1336"/>
      <c r="AU16" s="1340"/>
      <c r="AV16" s="1341"/>
      <c r="AW16" s="1341"/>
      <c r="AX16" s="1341"/>
      <c r="AY16" s="1342"/>
      <c r="AZ16" s="180"/>
    </row>
    <row r="17" spans="2:52" s="179" customFormat="1" ht="16.350000000000001" customHeight="1" x14ac:dyDescent="0.2">
      <c r="B17" s="1339">
        <v>11</v>
      </c>
      <c r="C17" s="1339"/>
      <c r="D17" s="1339"/>
      <c r="E17" s="1339"/>
      <c r="F17" s="1338" t="str">
        <f>IF('INGRESO DE DATOS'!B21&lt;&gt;0,'INGRESO DE DATOS'!B21,"")</f>
        <v/>
      </c>
      <c r="G17" s="1338"/>
      <c r="H17" s="1338"/>
      <c r="I17" s="1338"/>
      <c r="J17" s="1336"/>
      <c r="K17" s="1336"/>
      <c r="L17" s="1336"/>
      <c r="M17" s="1336"/>
      <c r="N17" s="1337" t="str">
        <f>IF('INGRESO DE DATOS'!B385&lt;&gt;0,'INGRESO DE DATOS'!B385,"")</f>
        <v/>
      </c>
      <c r="O17" s="1338"/>
      <c r="P17" s="1338"/>
      <c r="Q17" s="1338"/>
      <c r="R17" s="1336"/>
      <c r="S17" s="1336"/>
      <c r="T17" s="1336"/>
      <c r="U17" s="1336"/>
      <c r="V17" s="1336"/>
      <c r="W17" s="1336"/>
      <c r="X17" s="1336"/>
      <c r="Y17" s="1336"/>
      <c r="Z17" s="1336"/>
      <c r="AA17" s="1339">
        <v>32</v>
      </c>
      <c r="AB17" s="1339"/>
      <c r="AC17" s="1339"/>
      <c r="AD17" s="1338" t="str">
        <f>IF('INGRESO DE DATOS'!B42&lt;&gt;0,'INGRESO DE DATOS'!B42,"")</f>
        <v/>
      </c>
      <c r="AE17" s="1338"/>
      <c r="AF17" s="1338"/>
      <c r="AG17" s="1338"/>
      <c r="AH17" s="1336"/>
      <c r="AI17" s="1336"/>
      <c r="AJ17" s="1336"/>
      <c r="AK17" s="1336"/>
      <c r="AL17" s="1337" t="str">
        <f>IF('INGRESO DE DATOS'!B411&lt;&gt;0,'INGRESO DE DATOS'!B411,"")</f>
        <v/>
      </c>
      <c r="AM17" s="1338"/>
      <c r="AN17" s="1338"/>
      <c r="AO17" s="1338"/>
      <c r="AP17" s="1336"/>
      <c r="AQ17" s="1336"/>
      <c r="AR17" s="1336"/>
      <c r="AS17" s="1336"/>
      <c r="AT17" s="1336"/>
      <c r="AU17" s="1340"/>
      <c r="AV17" s="1341"/>
      <c r="AW17" s="1341"/>
      <c r="AX17" s="1341"/>
      <c r="AY17" s="1342"/>
      <c r="AZ17" s="180"/>
    </row>
    <row r="18" spans="2:52" s="179" customFormat="1" ht="16.350000000000001" customHeight="1" x14ac:dyDescent="0.2">
      <c r="B18" s="1351" t="s">
        <v>289</v>
      </c>
      <c r="C18" s="1351"/>
      <c r="D18" s="1351"/>
      <c r="E18" s="1351"/>
      <c r="F18" s="1351"/>
      <c r="G18" s="1351"/>
      <c r="H18" s="1351"/>
      <c r="I18" s="1351"/>
      <c r="J18" s="1336"/>
      <c r="K18" s="1336"/>
      <c r="L18" s="1336"/>
      <c r="M18" s="1336"/>
      <c r="N18" s="1337" t="str">
        <f>IF('INGRESO DE DATOS'!B386&lt;&gt;0,'INGRESO DE DATOS'!B386,"")</f>
        <v/>
      </c>
      <c r="O18" s="1338"/>
      <c r="P18" s="1338"/>
      <c r="Q18" s="1338"/>
      <c r="R18" s="1336"/>
      <c r="S18" s="1336"/>
      <c r="T18" s="1336"/>
      <c r="U18" s="1336"/>
      <c r="V18" s="1336"/>
      <c r="W18" s="1336"/>
      <c r="X18" s="1336"/>
      <c r="Y18" s="1336"/>
      <c r="Z18" s="1336"/>
      <c r="AA18" s="1339">
        <v>33</v>
      </c>
      <c r="AB18" s="1339"/>
      <c r="AC18" s="1339"/>
      <c r="AD18" s="1338" t="str">
        <f>IF('INGRESO DE DATOS'!B43&lt;&gt;0,'INGRESO DE DATOS'!B43,"")</f>
        <v/>
      </c>
      <c r="AE18" s="1338"/>
      <c r="AF18" s="1338"/>
      <c r="AG18" s="1338"/>
      <c r="AH18" s="1336"/>
      <c r="AI18" s="1336"/>
      <c r="AJ18" s="1336"/>
      <c r="AK18" s="1336"/>
      <c r="AL18" s="1337" t="str">
        <f>IF('INGRESO DE DATOS'!B412&lt;&gt;0,'INGRESO DE DATOS'!B412,"")</f>
        <v/>
      </c>
      <c r="AM18" s="1338"/>
      <c r="AN18" s="1338"/>
      <c r="AO18" s="1338"/>
      <c r="AP18" s="1336"/>
      <c r="AQ18" s="1336"/>
      <c r="AR18" s="1336"/>
      <c r="AS18" s="1336"/>
      <c r="AT18" s="1336"/>
      <c r="AU18" s="1340"/>
      <c r="AV18" s="1341"/>
      <c r="AW18" s="1341"/>
      <c r="AX18" s="1341"/>
      <c r="AY18" s="1342"/>
      <c r="AZ18" s="180"/>
    </row>
    <row r="19" spans="2:52" s="179" customFormat="1" ht="16.350000000000001" customHeight="1" x14ac:dyDescent="0.2">
      <c r="B19" s="1339">
        <v>12</v>
      </c>
      <c r="C19" s="1339"/>
      <c r="D19" s="1339"/>
      <c r="E19" s="1339"/>
      <c r="F19" s="1338" t="str">
        <f>IF('INGRESO DE DATOS'!B22&lt;&gt;0,'INGRESO DE DATOS'!B22,"")</f>
        <v/>
      </c>
      <c r="G19" s="1338"/>
      <c r="H19" s="1338"/>
      <c r="I19" s="1338"/>
      <c r="J19" s="1336"/>
      <c r="K19" s="1336"/>
      <c r="L19" s="1336"/>
      <c r="M19" s="1336"/>
      <c r="N19" s="1337" t="str">
        <f>IF('INGRESO DE DATOS'!B387&lt;&gt;0,'INGRESO DE DATOS'!B387,"")</f>
        <v/>
      </c>
      <c r="O19" s="1338"/>
      <c r="P19" s="1338"/>
      <c r="Q19" s="1338"/>
      <c r="R19" s="1336"/>
      <c r="S19" s="1336"/>
      <c r="T19" s="1336"/>
      <c r="U19" s="1336"/>
      <c r="V19" s="1336"/>
      <c r="W19" s="1336"/>
      <c r="X19" s="1336"/>
      <c r="Y19" s="1336"/>
      <c r="Z19" s="1336"/>
      <c r="AA19" s="1339">
        <v>34</v>
      </c>
      <c r="AB19" s="1339"/>
      <c r="AC19" s="1339"/>
      <c r="AD19" s="1338" t="str">
        <f>IF('INGRESO DE DATOS'!B44&lt;&gt;0,'INGRESO DE DATOS'!B44,"")</f>
        <v/>
      </c>
      <c r="AE19" s="1338"/>
      <c r="AF19" s="1338"/>
      <c r="AG19" s="1338"/>
      <c r="AH19" s="1336"/>
      <c r="AI19" s="1336"/>
      <c r="AJ19" s="1336"/>
      <c r="AK19" s="1336"/>
      <c r="AL19" s="1337" t="str">
        <f>IF('INGRESO DE DATOS'!B413&lt;&gt;0,'INGRESO DE DATOS'!B413,"")</f>
        <v/>
      </c>
      <c r="AM19" s="1338"/>
      <c r="AN19" s="1338"/>
      <c r="AO19" s="1338"/>
      <c r="AP19" s="1336"/>
      <c r="AQ19" s="1336"/>
      <c r="AR19" s="1336"/>
      <c r="AS19" s="1336"/>
      <c r="AT19" s="1336"/>
      <c r="AU19" s="1340"/>
      <c r="AV19" s="1341"/>
      <c r="AW19" s="1341"/>
      <c r="AX19" s="1341"/>
      <c r="AY19" s="1342"/>
    </row>
    <row r="20" spans="2:52" s="179" customFormat="1" ht="16.350000000000001" customHeight="1" x14ac:dyDescent="0.2">
      <c r="B20" s="1339">
        <v>13</v>
      </c>
      <c r="C20" s="1339"/>
      <c r="D20" s="1339"/>
      <c r="E20" s="1339"/>
      <c r="F20" s="1338" t="str">
        <f>IF('INGRESO DE DATOS'!B23&lt;&gt;0,'INGRESO DE DATOS'!B23,"")</f>
        <v/>
      </c>
      <c r="G20" s="1338"/>
      <c r="H20" s="1338"/>
      <c r="I20" s="1338"/>
      <c r="J20" s="1336"/>
      <c r="K20" s="1336"/>
      <c r="L20" s="1336"/>
      <c r="M20" s="1336"/>
      <c r="N20" s="1337" t="str">
        <f>IF('INGRESO DE DATOS'!B388&lt;&gt;0,'INGRESO DE DATOS'!B388,"")</f>
        <v/>
      </c>
      <c r="O20" s="1338"/>
      <c r="P20" s="1338"/>
      <c r="Q20" s="1338"/>
      <c r="R20" s="1336"/>
      <c r="S20" s="1336"/>
      <c r="T20" s="1336"/>
      <c r="U20" s="1336"/>
      <c r="V20" s="1336"/>
      <c r="W20" s="1336"/>
      <c r="X20" s="1336"/>
      <c r="Y20" s="1336"/>
      <c r="Z20" s="1336"/>
      <c r="AA20" s="1339">
        <v>35</v>
      </c>
      <c r="AB20" s="1339"/>
      <c r="AC20" s="1339"/>
      <c r="AD20" s="1338" t="str">
        <f>IF('INGRESO DE DATOS'!B45&lt;&gt;0,'INGRESO DE DATOS'!B45,"")</f>
        <v/>
      </c>
      <c r="AE20" s="1338"/>
      <c r="AF20" s="1338"/>
      <c r="AG20" s="1338"/>
      <c r="AH20" s="1336"/>
      <c r="AI20" s="1336"/>
      <c r="AJ20" s="1336"/>
      <c r="AK20" s="1336"/>
      <c r="AL20" s="1337" t="str">
        <f>IF('INGRESO DE DATOS'!B414&lt;&gt;0,'INGRESO DE DATOS'!B414,"")</f>
        <v/>
      </c>
      <c r="AM20" s="1338"/>
      <c r="AN20" s="1338"/>
      <c r="AO20" s="1338"/>
      <c r="AP20" s="1336"/>
      <c r="AQ20" s="1336"/>
      <c r="AR20" s="1336"/>
      <c r="AS20" s="1336"/>
      <c r="AT20" s="1336"/>
      <c r="AU20" s="1340"/>
      <c r="AV20" s="1341"/>
      <c r="AW20" s="1341"/>
      <c r="AX20" s="1341"/>
      <c r="AY20" s="1342"/>
    </row>
    <row r="21" spans="2:52" s="179" customFormat="1" ht="16.350000000000001" customHeight="1" x14ac:dyDescent="0.2">
      <c r="B21" s="1339">
        <v>14</v>
      </c>
      <c r="C21" s="1339"/>
      <c r="D21" s="1339"/>
      <c r="E21" s="1339"/>
      <c r="F21" s="1338" t="str">
        <f>IF('INGRESO DE DATOS'!B24&lt;&gt;0,'INGRESO DE DATOS'!B24,"")</f>
        <v/>
      </c>
      <c r="G21" s="1338"/>
      <c r="H21" s="1338"/>
      <c r="I21" s="1338"/>
      <c r="J21" s="1336"/>
      <c r="K21" s="1336"/>
      <c r="L21" s="1336"/>
      <c r="M21" s="1336"/>
      <c r="N21" s="1337" t="str">
        <f>IF('INGRESO DE DATOS'!B389&lt;&gt;0,'INGRESO DE DATOS'!B389,"")</f>
        <v/>
      </c>
      <c r="O21" s="1338"/>
      <c r="P21" s="1338"/>
      <c r="Q21" s="1338"/>
      <c r="R21" s="1336"/>
      <c r="S21" s="1336"/>
      <c r="T21" s="1336"/>
      <c r="U21" s="1336"/>
      <c r="V21" s="1336"/>
      <c r="W21" s="1336"/>
      <c r="X21" s="1336"/>
      <c r="Y21" s="1336"/>
      <c r="Z21" s="1336"/>
      <c r="AA21" s="1339">
        <v>36</v>
      </c>
      <c r="AB21" s="1339"/>
      <c r="AC21" s="1339"/>
      <c r="AD21" s="1338" t="str">
        <f>IF('INGRESO DE DATOS'!B46&lt;&gt;0,'INGRESO DE DATOS'!B46,"")</f>
        <v/>
      </c>
      <c r="AE21" s="1338"/>
      <c r="AF21" s="1338"/>
      <c r="AG21" s="1338"/>
      <c r="AH21" s="1336"/>
      <c r="AI21" s="1336"/>
      <c r="AJ21" s="1336"/>
      <c r="AK21" s="1336"/>
      <c r="AL21" s="1337" t="str">
        <f>IF('INGRESO DE DATOS'!B415&lt;&gt;0,'INGRESO DE DATOS'!B415,"")</f>
        <v/>
      </c>
      <c r="AM21" s="1338"/>
      <c r="AN21" s="1338"/>
      <c r="AO21" s="1338"/>
      <c r="AP21" s="1336"/>
      <c r="AQ21" s="1336"/>
      <c r="AR21" s="1336"/>
      <c r="AS21" s="1336"/>
      <c r="AT21" s="1336"/>
      <c r="AU21" s="1340"/>
      <c r="AV21" s="1341"/>
      <c r="AW21" s="1341"/>
      <c r="AX21" s="1341"/>
      <c r="AY21" s="1342"/>
    </row>
    <row r="22" spans="2:52" s="179" customFormat="1" ht="16.350000000000001" customHeight="1" x14ac:dyDescent="0.2">
      <c r="B22" s="1339">
        <v>15</v>
      </c>
      <c r="C22" s="1339"/>
      <c r="D22" s="1339"/>
      <c r="E22" s="1339"/>
      <c r="F22" s="1338" t="str">
        <f>IF('INGRESO DE DATOS'!B25&lt;&gt;0,'INGRESO DE DATOS'!B25,"")</f>
        <v/>
      </c>
      <c r="G22" s="1338"/>
      <c r="H22" s="1338"/>
      <c r="I22" s="1338"/>
      <c r="J22" s="1336"/>
      <c r="K22" s="1336"/>
      <c r="L22" s="1336"/>
      <c r="M22" s="1336"/>
      <c r="N22" s="1337" t="str">
        <f>IF('INGRESO DE DATOS'!B390&lt;&gt;0,'INGRESO DE DATOS'!B390,"")</f>
        <v/>
      </c>
      <c r="O22" s="1338"/>
      <c r="P22" s="1338"/>
      <c r="Q22" s="1338"/>
      <c r="R22" s="1336"/>
      <c r="S22" s="1336"/>
      <c r="T22" s="1336"/>
      <c r="U22" s="1336"/>
      <c r="V22" s="1336"/>
      <c r="W22" s="1336"/>
      <c r="X22" s="1336"/>
      <c r="Y22" s="1336"/>
      <c r="Z22" s="1336"/>
      <c r="AA22" s="1351" t="s">
        <v>289</v>
      </c>
      <c r="AB22" s="1351"/>
      <c r="AC22" s="1351"/>
      <c r="AD22" s="1351"/>
      <c r="AE22" s="1351"/>
      <c r="AF22" s="1351"/>
      <c r="AG22" s="1351"/>
      <c r="AH22" s="1336"/>
      <c r="AI22" s="1336"/>
      <c r="AJ22" s="1336"/>
      <c r="AK22" s="1336"/>
      <c r="AL22" s="1337" t="str">
        <f>IF('INGRESO DE DATOS'!B416&lt;&gt;0,'INGRESO DE DATOS'!B416,"")</f>
        <v/>
      </c>
      <c r="AM22" s="1338"/>
      <c r="AN22" s="1338"/>
      <c r="AO22" s="1338"/>
      <c r="AP22" s="1336"/>
      <c r="AQ22" s="1336"/>
      <c r="AR22" s="1336"/>
      <c r="AS22" s="1336"/>
      <c r="AT22" s="1336"/>
      <c r="AU22" s="1340"/>
      <c r="AV22" s="1341"/>
      <c r="AW22" s="1341"/>
      <c r="AX22" s="1341"/>
      <c r="AY22" s="1342"/>
    </row>
    <row r="23" spans="2:52" s="179" customFormat="1" ht="16.350000000000001" customHeight="1" x14ac:dyDescent="0.2">
      <c r="B23" s="1339">
        <v>16</v>
      </c>
      <c r="C23" s="1339"/>
      <c r="D23" s="1339"/>
      <c r="E23" s="1339"/>
      <c r="F23" s="1338" t="str">
        <f>IF('INGRESO DE DATOS'!B26&lt;&gt;0,'INGRESO DE DATOS'!B26,"")</f>
        <v/>
      </c>
      <c r="G23" s="1338"/>
      <c r="H23" s="1338"/>
      <c r="I23" s="1338"/>
      <c r="J23" s="1336"/>
      <c r="K23" s="1336"/>
      <c r="L23" s="1336"/>
      <c r="M23" s="1336"/>
      <c r="N23" s="1337" t="str">
        <f>IF('INGRESO DE DATOS'!B391&lt;&gt;0,'INGRESO DE DATOS'!B391,"")</f>
        <v/>
      </c>
      <c r="O23" s="1338"/>
      <c r="P23" s="1338"/>
      <c r="Q23" s="1338"/>
      <c r="R23" s="1336"/>
      <c r="S23" s="1336"/>
      <c r="T23" s="1336"/>
      <c r="U23" s="1336"/>
      <c r="V23" s="1336"/>
      <c r="W23" s="1336"/>
      <c r="X23" s="1336"/>
      <c r="Y23" s="1336"/>
      <c r="Z23" s="1336"/>
      <c r="AA23" s="1339">
        <v>37</v>
      </c>
      <c r="AB23" s="1339"/>
      <c r="AC23" s="1339"/>
      <c r="AD23" s="1338" t="str">
        <f>IF('INGRESO DE DATOS'!B47&lt;&gt;0,'INGRESO DE DATOS'!B47,"")</f>
        <v/>
      </c>
      <c r="AE23" s="1338"/>
      <c r="AF23" s="1338"/>
      <c r="AG23" s="1338"/>
      <c r="AH23" s="1336"/>
      <c r="AI23" s="1336"/>
      <c r="AJ23" s="1336"/>
      <c r="AK23" s="1336"/>
      <c r="AL23" s="1337" t="str">
        <f>IF('INGRESO DE DATOS'!B417&lt;&gt;0,'INGRESO DE DATOS'!B417,"")</f>
        <v/>
      </c>
      <c r="AM23" s="1338"/>
      <c r="AN23" s="1338"/>
      <c r="AO23" s="1338"/>
      <c r="AP23" s="1336"/>
      <c r="AQ23" s="1336"/>
      <c r="AR23" s="1336"/>
      <c r="AS23" s="1336"/>
      <c r="AT23" s="1336"/>
      <c r="AU23" s="1340"/>
      <c r="AV23" s="1341"/>
      <c r="AW23" s="1341"/>
      <c r="AX23" s="1341"/>
      <c r="AY23" s="1342"/>
    </row>
    <row r="24" spans="2:52" s="179" customFormat="1" ht="16.350000000000001" customHeight="1" x14ac:dyDescent="0.2">
      <c r="B24" s="1351" t="s">
        <v>289</v>
      </c>
      <c r="C24" s="1351"/>
      <c r="D24" s="1351"/>
      <c r="E24" s="1351"/>
      <c r="F24" s="1351"/>
      <c r="G24" s="1351"/>
      <c r="H24" s="1351"/>
      <c r="I24" s="1351"/>
      <c r="J24" s="1336"/>
      <c r="K24" s="1336"/>
      <c r="L24" s="1336"/>
      <c r="M24" s="1336"/>
      <c r="N24" s="1337" t="str">
        <f>IF('INGRESO DE DATOS'!B392&lt;&gt;0,'INGRESO DE DATOS'!B392,"")</f>
        <v/>
      </c>
      <c r="O24" s="1338"/>
      <c r="P24" s="1338"/>
      <c r="Q24" s="1338"/>
      <c r="R24" s="1336"/>
      <c r="S24" s="1336"/>
      <c r="T24" s="1336"/>
      <c r="U24" s="1336"/>
      <c r="V24" s="1336"/>
      <c r="W24" s="1336"/>
      <c r="X24" s="1336"/>
      <c r="Y24" s="1336"/>
      <c r="Z24" s="1336"/>
      <c r="AA24" s="1339">
        <v>38</v>
      </c>
      <c r="AB24" s="1339"/>
      <c r="AC24" s="1339"/>
      <c r="AD24" s="1338" t="str">
        <f>IF('INGRESO DE DATOS'!B48&lt;&gt;0,'INGRESO DE DATOS'!B48,"")</f>
        <v/>
      </c>
      <c r="AE24" s="1338"/>
      <c r="AF24" s="1338"/>
      <c r="AG24" s="1338"/>
      <c r="AH24" s="1336"/>
      <c r="AI24" s="1336"/>
      <c r="AJ24" s="1336"/>
      <c r="AK24" s="1336"/>
      <c r="AL24" s="1337" t="str">
        <f>IF('INGRESO DE DATOS'!B418&lt;&gt;0,'INGRESO DE DATOS'!B418,"")</f>
        <v/>
      </c>
      <c r="AM24" s="1338"/>
      <c r="AN24" s="1338"/>
      <c r="AO24" s="1338"/>
      <c r="AP24" s="1336"/>
      <c r="AQ24" s="1336"/>
      <c r="AR24" s="1336"/>
      <c r="AS24" s="1336"/>
      <c r="AT24" s="1336"/>
      <c r="AU24" s="1340"/>
      <c r="AV24" s="1341"/>
      <c r="AW24" s="1341"/>
      <c r="AX24" s="1341"/>
      <c r="AY24" s="1342"/>
    </row>
    <row r="25" spans="2:52" s="179" customFormat="1" ht="16.350000000000001" customHeight="1" x14ac:dyDescent="0.2">
      <c r="B25" s="1339">
        <v>17</v>
      </c>
      <c r="C25" s="1339"/>
      <c r="D25" s="1339"/>
      <c r="E25" s="1339"/>
      <c r="F25" s="1338" t="str">
        <f>IF('INGRESO DE DATOS'!B27&lt;&gt;0,'INGRESO DE DATOS'!B27,"")</f>
        <v/>
      </c>
      <c r="G25" s="1338"/>
      <c r="H25" s="1338"/>
      <c r="I25" s="1338"/>
      <c r="J25" s="1336"/>
      <c r="K25" s="1336"/>
      <c r="L25" s="1336"/>
      <c r="M25" s="1336"/>
      <c r="N25" s="1337" t="str">
        <f>IF('INGRESO DE DATOS'!B393&lt;&gt;0,'INGRESO DE DATOS'!B393,"")</f>
        <v/>
      </c>
      <c r="O25" s="1338"/>
      <c r="P25" s="1338"/>
      <c r="Q25" s="1338"/>
      <c r="R25" s="1336"/>
      <c r="S25" s="1336"/>
      <c r="T25" s="1336"/>
      <c r="U25" s="1336"/>
      <c r="V25" s="1336"/>
      <c r="W25" s="1336"/>
      <c r="X25" s="1336"/>
      <c r="Y25" s="1336"/>
      <c r="Z25" s="1336"/>
      <c r="AA25" s="1339">
        <v>39</v>
      </c>
      <c r="AB25" s="1339"/>
      <c r="AC25" s="1339"/>
      <c r="AD25" s="1338" t="str">
        <f>IF('INGRESO DE DATOS'!B49&lt;&gt;0,'INGRESO DE DATOS'!B49,"")</f>
        <v/>
      </c>
      <c r="AE25" s="1338"/>
      <c r="AF25" s="1338"/>
      <c r="AG25" s="1338"/>
      <c r="AH25" s="1336"/>
      <c r="AI25" s="1336"/>
      <c r="AJ25" s="1336"/>
      <c r="AK25" s="1336"/>
      <c r="AL25" s="1337" t="str">
        <f>IF('INGRESO DE DATOS'!B419&lt;&gt;0,'INGRESO DE DATOS'!B419,"")</f>
        <v/>
      </c>
      <c r="AM25" s="1338"/>
      <c r="AN25" s="1338"/>
      <c r="AO25" s="1338"/>
      <c r="AP25" s="1336"/>
      <c r="AQ25" s="1336"/>
      <c r="AR25" s="1336"/>
      <c r="AS25" s="1336"/>
      <c r="AT25" s="1336"/>
      <c r="AU25" s="1340"/>
      <c r="AV25" s="1341"/>
      <c r="AW25" s="1341"/>
      <c r="AX25" s="1341"/>
      <c r="AY25" s="1342"/>
    </row>
    <row r="26" spans="2:52" s="179" customFormat="1" ht="16.350000000000001" customHeight="1" x14ac:dyDescent="0.2">
      <c r="B26" s="1339">
        <v>18</v>
      </c>
      <c r="C26" s="1339"/>
      <c r="D26" s="1339"/>
      <c r="E26" s="1339"/>
      <c r="F26" s="1338" t="str">
        <f>IF('INGRESO DE DATOS'!B28&lt;&gt;0,'INGRESO DE DATOS'!B28,"")</f>
        <v/>
      </c>
      <c r="G26" s="1338"/>
      <c r="H26" s="1338"/>
      <c r="I26" s="1338"/>
      <c r="J26" s="1336"/>
      <c r="K26" s="1336"/>
      <c r="L26" s="1336"/>
      <c r="M26" s="1336"/>
      <c r="N26" s="1337" t="str">
        <f>IF('INGRESO DE DATOS'!B394&lt;&gt;0,'INGRESO DE DATOS'!B394,"")</f>
        <v/>
      </c>
      <c r="O26" s="1338"/>
      <c r="P26" s="1338"/>
      <c r="Q26" s="1338"/>
      <c r="R26" s="1336"/>
      <c r="S26" s="1336"/>
      <c r="T26" s="1336"/>
      <c r="U26" s="1336"/>
      <c r="V26" s="1336"/>
      <c r="W26" s="1336"/>
      <c r="X26" s="1336"/>
      <c r="Y26" s="1336"/>
      <c r="Z26" s="1336"/>
      <c r="AA26" s="1339">
        <v>40</v>
      </c>
      <c r="AB26" s="1339"/>
      <c r="AC26" s="1339"/>
      <c r="AD26" s="1338" t="str">
        <f>IF('INGRESO DE DATOS'!B50&lt;&gt;0,'INGRESO DE DATOS'!B50,"")</f>
        <v/>
      </c>
      <c r="AE26" s="1338"/>
      <c r="AF26" s="1338"/>
      <c r="AG26" s="1338"/>
      <c r="AH26" s="1336"/>
      <c r="AI26" s="1336"/>
      <c r="AJ26" s="1336"/>
      <c r="AK26" s="1336"/>
      <c r="AL26" s="1337" t="str">
        <f>IF('INGRESO DE DATOS'!B420&lt;&gt;0,'INGRESO DE DATOS'!B420,"")</f>
        <v/>
      </c>
      <c r="AM26" s="1338"/>
      <c r="AN26" s="1338"/>
      <c r="AO26" s="1338"/>
      <c r="AP26" s="1336"/>
      <c r="AQ26" s="1336"/>
      <c r="AR26" s="1336"/>
      <c r="AS26" s="1336"/>
      <c r="AT26" s="1336"/>
      <c r="AU26" s="1340"/>
      <c r="AV26" s="1341"/>
      <c r="AW26" s="1341"/>
      <c r="AX26" s="1341"/>
      <c r="AY26" s="1342"/>
    </row>
    <row r="27" spans="2:52" s="179" customFormat="1" ht="16.350000000000001" customHeight="1" x14ac:dyDescent="0.2">
      <c r="B27" s="1339">
        <v>19</v>
      </c>
      <c r="C27" s="1339"/>
      <c r="D27" s="1339"/>
      <c r="E27" s="1339"/>
      <c r="F27" s="1338" t="str">
        <f>IF('INGRESO DE DATOS'!B29&lt;&gt;0,'INGRESO DE DATOS'!B29,"")</f>
        <v/>
      </c>
      <c r="G27" s="1338"/>
      <c r="H27" s="1338"/>
      <c r="I27" s="1338"/>
      <c r="J27" s="1336"/>
      <c r="K27" s="1336"/>
      <c r="L27" s="1336"/>
      <c r="M27" s="1336"/>
      <c r="N27" s="1337" t="str">
        <f>IF('INGRESO DE DATOS'!B395&lt;&gt;0,'INGRESO DE DATOS'!B395,"")</f>
        <v/>
      </c>
      <c r="O27" s="1338"/>
      <c r="P27" s="1338"/>
      <c r="Q27" s="1338"/>
      <c r="R27" s="1336"/>
      <c r="S27" s="1336"/>
      <c r="T27" s="1336"/>
      <c r="U27" s="1336"/>
      <c r="V27" s="1336"/>
      <c r="W27" s="1336"/>
      <c r="X27" s="1336"/>
      <c r="Y27" s="1336"/>
      <c r="Z27" s="1336"/>
      <c r="AA27" s="1339">
        <v>41</v>
      </c>
      <c r="AB27" s="1339"/>
      <c r="AC27" s="1339"/>
      <c r="AD27" s="1338" t="str">
        <f>IF('INGRESO DE DATOS'!B51&lt;&gt;0,'INGRESO DE DATOS'!B51,"")</f>
        <v/>
      </c>
      <c r="AE27" s="1338"/>
      <c r="AF27" s="1338"/>
      <c r="AG27" s="1338"/>
      <c r="AH27" s="1336"/>
      <c r="AI27" s="1336"/>
      <c r="AJ27" s="1336"/>
      <c r="AK27" s="1336"/>
      <c r="AL27" s="1337" t="str">
        <f>IF('INGRESO DE DATOS'!B421&lt;&gt;0,'INGRESO DE DATOS'!B421,"")</f>
        <v/>
      </c>
      <c r="AM27" s="1338"/>
      <c r="AN27" s="1338"/>
      <c r="AO27" s="1338"/>
      <c r="AP27" s="1336"/>
      <c r="AQ27" s="1336"/>
      <c r="AR27" s="1336"/>
      <c r="AS27" s="1336"/>
      <c r="AT27" s="1336"/>
      <c r="AU27" s="1340"/>
      <c r="AV27" s="1341"/>
      <c r="AW27" s="1341"/>
      <c r="AX27" s="1341"/>
      <c r="AY27" s="1342"/>
    </row>
    <row r="28" spans="2:52" s="179" customFormat="1" ht="16.350000000000001" customHeight="1" x14ac:dyDescent="0.2">
      <c r="B28" s="1339">
        <v>20</v>
      </c>
      <c r="C28" s="1339"/>
      <c r="D28" s="1339"/>
      <c r="E28" s="1339"/>
      <c r="F28" s="1338" t="str">
        <f>IF('INGRESO DE DATOS'!B30&lt;&gt;0,'INGRESO DE DATOS'!B30,"")</f>
        <v/>
      </c>
      <c r="G28" s="1338"/>
      <c r="H28" s="1338"/>
      <c r="I28" s="1338"/>
      <c r="J28" s="1336"/>
      <c r="K28" s="1336"/>
      <c r="L28" s="1336"/>
      <c r="M28" s="1336"/>
      <c r="N28" s="1337" t="str">
        <f>IF('INGRESO DE DATOS'!B396&lt;&gt;0,'INGRESO DE DATOS'!B396,"")</f>
        <v/>
      </c>
      <c r="O28" s="1338"/>
      <c r="P28" s="1338"/>
      <c r="Q28" s="1338"/>
      <c r="R28" s="1336"/>
      <c r="S28" s="1336"/>
      <c r="T28" s="1336"/>
      <c r="U28" s="1336"/>
      <c r="V28" s="1336"/>
      <c r="W28" s="1336"/>
      <c r="X28" s="1336"/>
      <c r="Y28" s="1336"/>
      <c r="Z28" s="1336"/>
      <c r="AA28" s="1351" t="s">
        <v>289</v>
      </c>
      <c r="AB28" s="1351"/>
      <c r="AC28" s="1351"/>
      <c r="AD28" s="1351"/>
      <c r="AE28" s="1351"/>
      <c r="AF28" s="1351"/>
      <c r="AG28" s="1351"/>
      <c r="AH28" s="1336"/>
      <c r="AI28" s="1336"/>
      <c r="AJ28" s="1336"/>
      <c r="AK28" s="1336"/>
      <c r="AL28" s="1337" t="str">
        <f>IF('INGRESO DE DATOS'!B422&lt;&gt;0,'INGRESO DE DATOS'!B422,"")</f>
        <v/>
      </c>
      <c r="AM28" s="1338"/>
      <c r="AN28" s="1338"/>
      <c r="AO28" s="1338"/>
      <c r="AP28" s="1336"/>
      <c r="AQ28" s="1336"/>
      <c r="AR28" s="1336"/>
      <c r="AS28" s="1336"/>
      <c r="AT28" s="1336"/>
      <c r="AU28" s="1340"/>
      <c r="AV28" s="1341"/>
      <c r="AW28" s="1341"/>
      <c r="AX28" s="1341"/>
      <c r="AY28" s="1342"/>
    </row>
    <row r="29" spans="2:52" s="179" customFormat="1" ht="16.350000000000001" customHeight="1" x14ac:dyDescent="0.2">
      <c r="B29" s="1339">
        <v>21</v>
      </c>
      <c r="C29" s="1339"/>
      <c r="D29" s="1339"/>
      <c r="E29" s="1339"/>
      <c r="F29" s="1338" t="str">
        <f>IF('INGRESO DE DATOS'!B31&lt;&gt;0,'INGRESO DE DATOS'!B31,"")</f>
        <v/>
      </c>
      <c r="G29" s="1338"/>
      <c r="H29" s="1338"/>
      <c r="I29" s="1338"/>
      <c r="J29" s="1336"/>
      <c r="K29" s="1336"/>
      <c r="L29" s="1336"/>
      <c r="M29" s="1336"/>
      <c r="N29" s="1337" t="str">
        <f>IF('INGRESO DE DATOS'!B397&lt;&gt;0,'INGRESO DE DATOS'!B397,"")</f>
        <v/>
      </c>
      <c r="O29" s="1338"/>
      <c r="P29" s="1338"/>
      <c r="Q29" s="1338"/>
      <c r="R29" s="1336"/>
      <c r="S29" s="1336"/>
      <c r="T29" s="1336"/>
      <c r="U29" s="1336"/>
      <c r="V29" s="1336"/>
      <c r="W29" s="1336"/>
      <c r="X29" s="1336"/>
      <c r="Y29" s="1336"/>
      <c r="Z29" s="1336"/>
      <c r="AA29" s="1339">
        <v>42</v>
      </c>
      <c r="AB29" s="1339"/>
      <c r="AC29" s="1339"/>
      <c r="AD29" s="1338" t="str">
        <f>IF('INGRESO DE DATOS'!B52&lt;&gt;0,'INGRESO DE DATOS'!B52,"")</f>
        <v/>
      </c>
      <c r="AE29" s="1338"/>
      <c r="AF29" s="1338"/>
      <c r="AG29" s="1338"/>
      <c r="AH29" s="1336"/>
      <c r="AI29" s="1336"/>
      <c r="AJ29" s="1336"/>
      <c r="AK29" s="1336"/>
      <c r="AL29" s="1337" t="str">
        <f>IF('INGRESO DE DATOS'!B423&lt;&gt;0,'INGRESO DE DATOS'!B423,"")</f>
        <v/>
      </c>
      <c r="AM29" s="1338"/>
      <c r="AN29" s="1338"/>
      <c r="AO29" s="1338"/>
      <c r="AP29" s="1336"/>
      <c r="AQ29" s="1336"/>
      <c r="AR29" s="1336"/>
      <c r="AS29" s="1336"/>
      <c r="AT29" s="1336"/>
      <c r="AU29" s="1340"/>
      <c r="AV29" s="1341"/>
      <c r="AW29" s="1341"/>
      <c r="AX29" s="1341"/>
      <c r="AY29" s="1342"/>
    </row>
    <row r="30" spans="2:52" s="179" customFormat="1" ht="16.350000000000001" customHeight="1" x14ac:dyDescent="0.2">
      <c r="B30" s="1351" t="s">
        <v>289</v>
      </c>
      <c r="C30" s="1351"/>
      <c r="D30" s="1351"/>
      <c r="E30" s="1351"/>
      <c r="F30" s="1351"/>
      <c r="G30" s="1351"/>
      <c r="H30" s="1351"/>
      <c r="I30" s="1351"/>
      <c r="J30" s="1336"/>
      <c r="K30" s="1336"/>
      <c r="L30" s="1336"/>
      <c r="M30" s="1336"/>
      <c r="N30" s="1337" t="str">
        <f>IF('INGRESO DE DATOS'!B398&lt;&gt;0,'INGRESO DE DATOS'!B398,"")</f>
        <v/>
      </c>
      <c r="O30" s="1338"/>
      <c r="P30" s="1338"/>
      <c r="Q30" s="1338"/>
      <c r="R30" s="1336"/>
      <c r="S30" s="1336"/>
      <c r="T30" s="1336"/>
      <c r="U30" s="1336"/>
      <c r="V30" s="1336"/>
      <c r="W30" s="1336"/>
      <c r="X30" s="1336"/>
      <c r="Y30" s="1336"/>
      <c r="Z30" s="1336"/>
      <c r="AA30" s="1339">
        <v>43</v>
      </c>
      <c r="AB30" s="1339"/>
      <c r="AC30" s="1339"/>
      <c r="AD30" s="1338" t="str">
        <f>IF('INGRESO DE DATOS'!B53&lt;&gt;0,'INGRESO DE DATOS'!B53,"")</f>
        <v/>
      </c>
      <c r="AE30" s="1338"/>
      <c r="AF30" s="1338"/>
      <c r="AG30" s="1338"/>
      <c r="AH30" s="1336"/>
      <c r="AI30" s="1336"/>
      <c r="AJ30" s="1336"/>
      <c r="AK30" s="1336"/>
      <c r="AL30" s="1337" t="str">
        <f>IF('INGRESO DE DATOS'!B424&lt;&gt;0,'INGRESO DE DATOS'!B424,"")</f>
        <v/>
      </c>
      <c r="AM30" s="1338"/>
      <c r="AN30" s="1338"/>
      <c r="AO30" s="1338"/>
      <c r="AP30" s="1336"/>
      <c r="AQ30" s="1336"/>
      <c r="AR30" s="1336"/>
      <c r="AS30" s="1336"/>
      <c r="AT30" s="1336"/>
      <c r="AU30" s="1340"/>
      <c r="AV30" s="1341"/>
      <c r="AW30" s="1341"/>
      <c r="AX30" s="1341"/>
      <c r="AY30" s="1342"/>
    </row>
    <row r="31" spans="2:52" s="179" customFormat="1" ht="16.350000000000001" customHeight="1" x14ac:dyDescent="0.2">
      <c r="B31" s="1339">
        <v>22</v>
      </c>
      <c r="C31" s="1339"/>
      <c r="D31" s="1339"/>
      <c r="E31" s="1339"/>
      <c r="F31" s="1338" t="str">
        <f>IF('INGRESO DE DATOS'!B32&lt;&gt;0,'INGRESO DE DATOS'!B32,"")</f>
        <v/>
      </c>
      <c r="G31" s="1338"/>
      <c r="H31" s="1338"/>
      <c r="I31" s="1338"/>
      <c r="J31" s="1336"/>
      <c r="K31" s="1336"/>
      <c r="L31" s="1336"/>
      <c r="M31" s="1336"/>
      <c r="N31" s="1337" t="str">
        <f>IF('INGRESO DE DATOS'!B399&lt;&gt;0,'INGRESO DE DATOS'!B399,"")</f>
        <v/>
      </c>
      <c r="O31" s="1338"/>
      <c r="P31" s="1338"/>
      <c r="Q31" s="1338"/>
      <c r="R31" s="1336"/>
      <c r="S31" s="1336"/>
      <c r="T31" s="1336"/>
      <c r="U31" s="1336"/>
      <c r="V31" s="1336"/>
      <c r="W31" s="1336"/>
      <c r="X31" s="1336"/>
      <c r="Y31" s="1336"/>
      <c r="Z31" s="1336"/>
      <c r="AA31" s="1339">
        <v>44</v>
      </c>
      <c r="AB31" s="1339"/>
      <c r="AC31" s="1339"/>
      <c r="AD31" s="1350" t="str">
        <f>IF('INGRESO DE DATOS'!B54&lt;&gt;0,'INGRESO DE DATOS'!B54,"")</f>
        <v>MUESTRA CONTROL</v>
      </c>
      <c r="AE31" s="1350"/>
      <c r="AF31" s="1350"/>
      <c r="AG31" s="1350"/>
      <c r="AH31" s="1336"/>
      <c r="AI31" s="1336"/>
      <c r="AJ31" s="1336"/>
      <c r="AK31" s="1336"/>
      <c r="AL31" s="1337" t="str">
        <f>IF('INGRESO DE DATOS'!B425&lt;&gt;0,'INGRESO DE DATOS'!B425,"")</f>
        <v/>
      </c>
      <c r="AM31" s="1338"/>
      <c r="AN31" s="1338"/>
      <c r="AO31" s="1338"/>
      <c r="AP31" s="1336"/>
      <c r="AQ31" s="1336"/>
      <c r="AR31" s="1336"/>
      <c r="AS31" s="1336"/>
      <c r="AT31" s="1336"/>
      <c r="AU31" s="1340"/>
      <c r="AV31" s="1341"/>
      <c r="AW31" s="1341"/>
      <c r="AX31" s="1341"/>
      <c r="AY31" s="1342"/>
    </row>
    <row r="32" spans="2:52" s="183" customFormat="1" ht="15.75" customHeight="1" x14ac:dyDescent="0.2">
      <c r="B32" s="181"/>
      <c r="C32" s="1343" t="s">
        <v>55</v>
      </c>
      <c r="D32" s="1343"/>
      <c r="E32" s="1343"/>
      <c r="F32" s="1343"/>
      <c r="G32" s="1343"/>
      <c r="H32" s="1344"/>
      <c r="I32" s="1344"/>
      <c r="J32" s="1344"/>
      <c r="K32" s="1344"/>
      <c r="L32" s="1344"/>
      <c r="M32" s="1344"/>
      <c r="N32" s="1344"/>
      <c r="O32" s="1344"/>
      <c r="P32" s="1344"/>
      <c r="Q32" s="1344"/>
      <c r="R32" s="1344"/>
      <c r="S32" s="1344"/>
      <c r="T32" s="1344"/>
      <c r="U32" s="1344"/>
      <c r="V32" s="1344"/>
      <c r="W32" s="1344"/>
      <c r="X32" s="1344"/>
      <c r="Y32" s="1344"/>
      <c r="Z32" s="1344"/>
      <c r="AA32" s="1344"/>
      <c r="AB32" s="1344"/>
      <c r="AC32" s="1344"/>
      <c r="AD32" s="1344"/>
      <c r="AE32" s="1344"/>
      <c r="AF32" s="1344"/>
      <c r="AG32" s="1344"/>
      <c r="AH32" s="1344"/>
      <c r="AI32" s="1344"/>
      <c r="AJ32" s="1344"/>
      <c r="AK32" s="1344"/>
      <c r="AL32" s="1344"/>
      <c r="AM32" s="1344"/>
      <c r="AN32" s="1344"/>
      <c r="AO32" s="1345"/>
      <c r="AP32" s="1346" t="s">
        <v>254</v>
      </c>
      <c r="AQ32" s="1347"/>
      <c r="AR32" s="1347"/>
      <c r="AS32" s="1347"/>
      <c r="AT32" s="1347"/>
      <c r="AU32" s="1347"/>
      <c r="AV32" s="1347"/>
      <c r="AW32" s="1347"/>
      <c r="AX32" s="1347"/>
      <c r="AY32" s="182"/>
    </row>
    <row r="33" spans="2:51" s="183" customFormat="1" ht="15.75" customHeight="1" x14ac:dyDescent="0.2">
      <c r="B33" s="184"/>
      <c r="C33" s="1344"/>
      <c r="D33" s="1344"/>
      <c r="E33" s="1344"/>
      <c r="F33" s="1344"/>
      <c r="G33" s="1344"/>
      <c r="H33" s="1344"/>
      <c r="I33" s="1344"/>
      <c r="J33" s="1344"/>
      <c r="K33" s="1344"/>
      <c r="L33" s="1344"/>
      <c r="M33" s="1344"/>
      <c r="N33" s="1344"/>
      <c r="O33" s="1344"/>
      <c r="P33" s="1344"/>
      <c r="Q33" s="1344"/>
      <c r="R33" s="1344"/>
      <c r="S33" s="1344"/>
      <c r="T33" s="1344"/>
      <c r="U33" s="1344"/>
      <c r="V33" s="1344"/>
      <c r="W33" s="1344"/>
      <c r="X33" s="1344"/>
      <c r="Y33" s="1344"/>
      <c r="Z33" s="1344"/>
      <c r="AA33" s="1344"/>
      <c r="AB33" s="1344"/>
      <c r="AC33" s="1344"/>
      <c r="AD33" s="1344"/>
      <c r="AE33" s="1344"/>
      <c r="AF33" s="1344"/>
      <c r="AG33" s="1344"/>
      <c r="AH33" s="1344"/>
      <c r="AI33" s="1344"/>
      <c r="AJ33" s="1344"/>
      <c r="AK33" s="1344"/>
      <c r="AL33" s="1344"/>
      <c r="AM33" s="1344"/>
      <c r="AN33" s="1344"/>
      <c r="AO33" s="1345"/>
      <c r="AP33" s="1348"/>
      <c r="AQ33" s="1349"/>
      <c r="AR33" s="1349"/>
      <c r="AS33" s="1349"/>
      <c r="AT33" s="1349"/>
      <c r="AU33" s="1349"/>
      <c r="AV33" s="1349"/>
      <c r="AW33" s="1349"/>
      <c r="AX33" s="1349"/>
      <c r="AY33" s="185"/>
    </row>
    <row r="34" spans="2:51" s="183" customFormat="1" ht="15.75" customHeight="1" x14ac:dyDescent="0.2">
      <c r="B34" s="184"/>
      <c r="C34" s="1327"/>
      <c r="D34" s="1327"/>
      <c r="E34" s="1327"/>
      <c r="F34" s="1327"/>
      <c r="G34" s="1327"/>
      <c r="H34" s="1327"/>
      <c r="I34" s="1327"/>
      <c r="J34" s="1327"/>
      <c r="K34" s="1327"/>
      <c r="L34" s="1327"/>
      <c r="M34" s="1327"/>
      <c r="N34" s="1327"/>
      <c r="O34" s="1327"/>
      <c r="P34" s="1327"/>
      <c r="Q34" s="1327"/>
      <c r="R34" s="1327"/>
      <c r="S34" s="1327"/>
      <c r="T34" s="1327"/>
      <c r="U34" s="1327"/>
      <c r="V34" s="1327"/>
      <c r="W34" s="1327"/>
      <c r="X34" s="1327"/>
      <c r="Y34" s="1327"/>
      <c r="Z34" s="1327"/>
      <c r="AA34" s="1327"/>
      <c r="AB34" s="1327"/>
      <c r="AC34" s="1327"/>
      <c r="AD34" s="1327"/>
      <c r="AE34" s="1327"/>
      <c r="AF34" s="1327"/>
      <c r="AG34" s="1327"/>
      <c r="AH34" s="1327"/>
      <c r="AI34" s="1327"/>
      <c r="AJ34" s="1327"/>
      <c r="AK34" s="1327"/>
      <c r="AL34" s="1327"/>
      <c r="AM34" s="1327"/>
      <c r="AN34" s="1327"/>
      <c r="AO34" s="1328"/>
      <c r="AP34" s="1320" t="s">
        <v>255</v>
      </c>
      <c r="AQ34" s="1321"/>
      <c r="AR34" s="1321"/>
      <c r="AS34" s="1321"/>
      <c r="AT34" s="186"/>
      <c r="AU34" s="1329" t="str">
        <f>IF('INGRESO DE DATOS'!C391="","",'INGRESO DE DATOS'!C391)</f>
        <v/>
      </c>
      <c r="AV34" s="1329"/>
      <c r="AW34" s="1329"/>
      <c r="AX34" s="1329"/>
      <c r="AY34" s="185"/>
    </row>
    <row r="35" spans="2:51" s="179" customFormat="1" ht="3.75" customHeight="1" x14ac:dyDescent="0.2">
      <c r="B35" s="187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320" t="s">
        <v>256</v>
      </c>
      <c r="AQ35" s="1321"/>
      <c r="AR35" s="1321"/>
      <c r="AS35" s="1321"/>
      <c r="AT35" s="1321"/>
      <c r="AU35" s="1330" t="str">
        <f>IF('INGRESO DE DATOS'!C394="","",'INGRESO DE DATOS'!C394)</f>
        <v/>
      </c>
      <c r="AV35" s="1330"/>
      <c r="AW35" s="1330"/>
      <c r="AX35" s="1330"/>
      <c r="AY35" s="189"/>
    </row>
    <row r="36" spans="2:51" s="179" customFormat="1" ht="12.75" customHeight="1" x14ac:dyDescent="0.2">
      <c r="B36" s="190"/>
      <c r="C36" s="191" t="s">
        <v>203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320"/>
      <c r="AQ36" s="1321"/>
      <c r="AR36" s="1321"/>
      <c r="AS36" s="1321"/>
      <c r="AT36" s="1321"/>
      <c r="AU36" s="1329"/>
      <c r="AV36" s="1329"/>
      <c r="AW36" s="1329"/>
      <c r="AX36" s="1329"/>
      <c r="AY36" s="194"/>
    </row>
    <row r="37" spans="2:51" s="179" customFormat="1" ht="15.75" customHeight="1" x14ac:dyDescent="0.2">
      <c r="B37" s="195"/>
      <c r="C37" s="1331" t="s">
        <v>86</v>
      </c>
      <c r="D37" s="1331"/>
      <c r="E37" s="1331"/>
      <c r="F37" s="1332" t="str">
        <f>IF('INGRESO DE DATOS'!C426&lt;&gt;0,'INGRESO DE DATOS'!C426,"")</f>
        <v/>
      </c>
      <c r="G37" s="1332"/>
      <c r="H37" s="1332"/>
      <c r="I37" s="1332"/>
      <c r="J37" s="1332"/>
      <c r="K37" s="1332"/>
      <c r="L37" s="1332"/>
      <c r="M37" s="1332"/>
      <c r="N37" s="1332"/>
      <c r="O37" s="1332"/>
      <c r="P37" s="1332"/>
      <c r="Q37" s="1333" t="s">
        <v>61</v>
      </c>
      <c r="R37" s="1333"/>
      <c r="S37" s="1333"/>
      <c r="T37" s="1334"/>
      <c r="U37" s="1334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96"/>
      <c r="AF37" s="1335"/>
      <c r="AG37" s="1335"/>
      <c r="AH37" s="1335"/>
      <c r="AI37" s="1335"/>
      <c r="AJ37" s="1335"/>
      <c r="AK37" s="1335"/>
      <c r="AL37" s="1335"/>
      <c r="AM37" s="1335"/>
      <c r="AN37" s="1335"/>
      <c r="AO37" s="197"/>
      <c r="AP37" s="1320" t="s">
        <v>264</v>
      </c>
      <c r="AQ37" s="1321"/>
      <c r="AR37" s="1321"/>
      <c r="AS37" s="1321"/>
      <c r="AT37" s="1321"/>
      <c r="AU37" s="1322" t="str">
        <f>IF('INGRESO DE DATOS'!C397="","",'INGRESO DE DATOS'!C397)</f>
        <v/>
      </c>
      <c r="AV37" s="1322"/>
      <c r="AW37" s="1322"/>
      <c r="AX37" s="1322"/>
      <c r="AY37" s="194"/>
    </row>
    <row r="38" spans="2:51" s="179" customFormat="1" ht="12.75" customHeight="1" x14ac:dyDescent="0.2">
      <c r="B38" s="198"/>
      <c r="C38" s="199"/>
      <c r="D38" s="200"/>
      <c r="E38" s="200"/>
      <c r="F38" s="1323" t="s">
        <v>9</v>
      </c>
      <c r="G38" s="1323"/>
      <c r="H38" s="1323"/>
      <c r="I38" s="1323"/>
      <c r="J38" s="1323"/>
      <c r="K38" s="1323"/>
      <c r="L38" s="1323"/>
      <c r="M38" s="1323"/>
      <c r="N38" s="1323"/>
      <c r="O38" s="1323"/>
      <c r="P38" s="1323"/>
      <c r="Q38" s="201"/>
      <c r="R38" s="201"/>
      <c r="S38" s="202"/>
      <c r="T38" s="1324" t="s">
        <v>9</v>
      </c>
      <c r="U38" s="1324"/>
      <c r="V38" s="1324"/>
      <c r="W38" s="1324"/>
      <c r="X38" s="1324"/>
      <c r="Y38" s="1324"/>
      <c r="Z38" s="1324"/>
      <c r="AA38" s="1324"/>
      <c r="AB38" s="1324"/>
      <c r="AC38" s="1324"/>
      <c r="AD38" s="1324"/>
      <c r="AE38" s="201"/>
      <c r="AF38" s="1324" t="s">
        <v>10</v>
      </c>
      <c r="AG38" s="1324"/>
      <c r="AH38" s="1324"/>
      <c r="AI38" s="1324"/>
      <c r="AJ38" s="1324"/>
      <c r="AK38" s="1324"/>
      <c r="AL38" s="1324"/>
      <c r="AM38" s="1324"/>
      <c r="AN38" s="1324"/>
      <c r="AO38" s="201"/>
      <c r="AP38" s="1325"/>
      <c r="AQ38" s="1326"/>
      <c r="AR38" s="1326"/>
      <c r="AS38" s="1326"/>
      <c r="AT38" s="201"/>
      <c r="AU38" s="202"/>
      <c r="AV38" s="202"/>
      <c r="AW38" s="202"/>
      <c r="AX38" s="202"/>
      <c r="AY38" s="203"/>
    </row>
    <row r="39" spans="2:51" s="204" customFormat="1" ht="10.5" customHeight="1" x14ac:dyDescent="0.2">
      <c r="B39" s="1318" t="s">
        <v>290</v>
      </c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AU39" s="1319" t="s">
        <v>291</v>
      </c>
      <c r="AV39" s="1319"/>
      <c r="AW39" s="1319"/>
      <c r="AX39" s="1319"/>
      <c r="AY39" s="1319"/>
    </row>
  </sheetData>
  <sheetProtection password="D1D0" sheet="1" objects="1" scenarios="1"/>
  <mergeCells count="346">
    <mergeCell ref="F2:AL3"/>
    <mergeCell ref="AM2:AR2"/>
    <mergeCell ref="AS2:AY2"/>
    <mergeCell ref="AM3:AR3"/>
    <mergeCell ref="AS3:AY3"/>
    <mergeCell ref="F4:AL4"/>
    <mergeCell ref="AM4:AR4"/>
    <mergeCell ref="AS4:AY4"/>
    <mergeCell ref="AA5:AC5"/>
    <mergeCell ref="AD5:AG5"/>
    <mergeCell ref="AH5:AK5"/>
    <mergeCell ref="AL5:AO5"/>
    <mergeCell ref="AP5:AT5"/>
    <mergeCell ref="AU5:AY5"/>
    <mergeCell ref="B5:E5"/>
    <mergeCell ref="F5:I5"/>
    <mergeCell ref="J5:M5"/>
    <mergeCell ref="N5:Q5"/>
    <mergeCell ref="R5:V5"/>
    <mergeCell ref="W5:Z5"/>
    <mergeCell ref="AA6:AC6"/>
    <mergeCell ref="AD6:AG6"/>
    <mergeCell ref="AH6:AK6"/>
    <mergeCell ref="AL6:AO6"/>
    <mergeCell ref="AP6:AT6"/>
    <mergeCell ref="AU6:AY6"/>
    <mergeCell ref="B6:E6"/>
    <mergeCell ref="F6:I6"/>
    <mergeCell ref="J6:M6"/>
    <mergeCell ref="N6:Q6"/>
    <mergeCell ref="R6:V6"/>
    <mergeCell ref="W6:Z6"/>
    <mergeCell ref="AA7:AC7"/>
    <mergeCell ref="AD7:AG7"/>
    <mergeCell ref="AH7:AK7"/>
    <mergeCell ref="AL7:AO7"/>
    <mergeCell ref="AP7:AT7"/>
    <mergeCell ref="AU7:AY7"/>
    <mergeCell ref="B7:E7"/>
    <mergeCell ref="F7:I7"/>
    <mergeCell ref="J7:M7"/>
    <mergeCell ref="N7:Q7"/>
    <mergeCell ref="R7:V7"/>
    <mergeCell ref="W7:Z7"/>
    <mergeCell ref="AA8:AC8"/>
    <mergeCell ref="AD8:AG8"/>
    <mergeCell ref="AH8:AK8"/>
    <mergeCell ref="AL8:AO8"/>
    <mergeCell ref="AP8:AT8"/>
    <mergeCell ref="AU8:AY8"/>
    <mergeCell ref="B8:E8"/>
    <mergeCell ref="F8:I8"/>
    <mergeCell ref="J8:M8"/>
    <mergeCell ref="N8:Q8"/>
    <mergeCell ref="R8:V8"/>
    <mergeCell ref="W8:Z8"/>
    <mergeCell ref="AA9:AC9"/>
    <mergeCell ref="AD9:AG9"/>
    <mergeCell ref="AH9:AK9"/>
    <mergeCell ref="AL9:AO9"/>
    <mergeCell ref="AP9:AT9"/>
    <mergeCell ref="AU9:AY9"/>
    <mergeCell ref="B9:E9"/>
    <mergeCell ref="F9:I9"/>
    <mergeCell ref="J9:M9"/>
    <mergeCell ref="N9:Q9"/>
    <mergeCell ref="R9:V9"/>
    <mergeCell ref="W9:Z9"/>
    <mergeCell ref="AA10:AG10"/>
    <mergeCell ref="AH10:AK10"/>
    <mergeCell ref="AL10:AO10"/>
    <mergeCell ref="AP10:AT10"/>
    <mergeCell ref="AU10:AY10"/>
    <mergeCell ref="B11:E11"/>
    <mergeCell ref="F11:I11"/>
    <mergeCell ref="J11:M11"/>
    <mergeCell ref="N11:Q11"/>
    <mergeCell ref="R11:V11"/>
    <mergeCell ref="B10:E10"/>
    <mergeCell ref="F10:I10"/>
    <mergeCell ref="J10:M10"/>
    <mergeCell ref="N10:Q10"/>
    <mergeCell ref="R10:V10"/>
    <mergeCell ref="W10:Z10"/>
    <mergeCell ref="AU11:AY11"/>
    <mergeCell ref="W11:Z11"/>
    <mergeCell ref="AA11:AC11"/>
    <mergeCell ref="AD11:AG11"/>
    <mergeCell ref="AH11:AK11"/>
    <mergeCell ref="AL11:AO11"/>
    <mergeCell ref="AP11:AT11"/>
    <mergeCell ref="AP12:AT12"/>
    <mergeCell ref="AU12:AY12"/>
    <mergeCell ref="B13:E13"/>
    <mergeCell ref="F13:I13"/>
    <mergeCell ref="J13:M13"/>
    <mergeCell ref="N13:Q13"/>
    <mergeCell ref="R13:V13"/>
    <mergeCell ref="W13:Z13"/>
    <mergeCell ref="AA13:AC13"/>
    <mergeCell ref="AD13:AG13"/>
    <mergeCell ref="AP13:AT13"/>
    <mergeCell ref="AU13:AY13"/>
    <mergeCell ref="AH13:AK13"/>
    <mergeCell ref="AL13:AO13"/>
    <mergeCell ref="B12:I12"/>
    <mergeCell ref="J12:M12"/>
    <mergeCell ref="N12:Q12"/>
    <mergeCell ref="R12:V12"/>
    <mergeCell ref="W12:Z12"/>
    <mergeCell ref="AA12:AC12"/>
    <mergeCell ref="AD12:AG12"/>
    <mergeCell ref="AH12:AK12"/>
    <mergeCell ref="AL12:AO12"/>
    <mergeCell ref="AD14:AG14"/>
    <mergeCell ref="AH14:AK14"/>
    <mergeCell ref="AA15:AC15"/>
    <mergeCell ref="AD15:AG15"/>
    <mergeCell ref="AH15:AK15"/>
    <mergeCell ref="AL15:AO15"/>
    <mergeCell ref="AP15:AT15"/>
    <mergeCell ref="AU15:AY15"/>
    <mergeCell ref="B15:E15"/>
    <mergeCell ref="F15:I15"/>
    <mergeCell ref="J15:M15"/>
    <mergeCell ref="N15:Q15"/>
    <mergeCell ref="R15:V15"/>
    <mergeCell ref="W15:Z15"/>
    <mergeCell ref="AU14:AY14"/>
    <mergeCell ref="AL14:AO14"/>
    <mergeCell ref="AP14:AT14"/>
    <mergeCell ref="B14:E14"/>
    <mergeCell ref="F14:I14"/>
    <mergeCell ref="J14:M14"/>
    <mergeCell ref="N14:Q14"/>
    <mergeCell ref="R14:V14"/>
    <mergeCell ref="W14:Z14"/>
    <mergeCell ref="AA14:AC14"/>
    <mergeCell ref="B17:E17"/>
    <mergeCell ref="F17:I17"/>
    <mergeCell ref="J17:M17"/>
    <mergeCell ref="N17:Q17"/>
    <mergeCell ref="R17:V17"/>
    <mergeCell ref="B16:E16"/>
    <mergeCell ref="F16:I16"/>
    <mergeCell ref="J16:M16"/>
    <mergeCell ref="N16:Q16"/>
    <mergeCell ref="R16:V16"/>
    <mergeCell ref="AU17:AY17"/>
    <mergeCell ref="W17:Z17"/>
    <mergeCell ref="AA17:AC17"/>
    <mergeCell ref="AD17:AG17"/>
    <mergeCell ref="AH17:AK17"/>
    <mergeCell ref="AL17:AO17"/>
    <mergeCell ref="AP17:AT17"/>
    <mergeCell ref="AU16:AY16"/>
    <mergeCell ref="AU20:AY20"/>
    <mergeCell ref="AH19:AK19"/>
    <mergeCell ref="AL19:AO19"/>
    <mergeCell ref="AP18:AT18"/>
    <mergeCell ref="AU18:AY18"/>
    <mergeCell ref="AU19:AY19"/>
    <mergeCell ref="AL20:AO20"/>
    <mergeCell ref="AP20:AT20"/>
    <mergeCell ref="AA16:AG16"/>
    <mergeCell ref="AH16:AK16"/>
    <mergeCell ref="AL16:AO16"/>
    <mergeCell ref="AP16:AT16"/>
    <mergeCell ref="W16:Z16"/>
    <mergeCell ref="B18:I18"/>
    <mergeCell ref="J18:M18"/>
    <mergeCell ref="N18:Q18"/>
    <mergeCell ref="R18:V18"/>
    <mergeCell ref="W18:Z18"/>
    <mergeCell ref="AA18:AC18"/>
    <mergeCell ref="AD18:AG18"/>
    <mergeCell ref="AH18:AK18"/>
    <mergeCell ref="AL18:AO18"/>
    <mergeCell ref="B19:E19"/>
    <mergeCell ref="F19:I19"/>
    <mergeCell ref="J19:M19"/>
    <mergeCell ref="N19:Q19"/>
    <mergeCell ref="R19:V19"/>
    <mergeCell ref="W19:Z19"/>
    <mergeCell ref="AA19:AC19"/>
    <mergeCell ref="AD19:AG19"/>
    <mergeCell ref="AP19:AT19"/>
    <mergeCell ref="AA21:AC21"/>
    <mergeCell ref="AD21:AG21"/>
    <mergeCell ref="AH21:AK21"/>
    <mergeCell ref="AL21:AO21"/>
    <mergeCell ref="AP21:AT21"/>
    <mergeCell ref="AU21:AY21"/>
    <mergeCell ref="B21:E21"/>
    <mergeCell ref="F21:I21"/>
    <mergeCell ref="J21:M21"/>
    <mergeCell ref="N21:Q21"/>
    <mergeCell ref="R21:V21"/>
    <mergeCell ref="W21:Z21"/>
    <mergeCell ref="B20:E20"/>
    <mergeCell ref="F20:I20"/>
    <mergeCell ref="J20:M20"/>
    <mergeCell ref="N20:Q20"/>
    <mergeCell ref="R20:V20"/>
    <mergeCell ref="W20:Z20"/>
    <mergeCell ref="AA20:AC20"/>
    <mergeCell ref="AD20:AG20"/>
    <mergeCell ref="AH20:AK20"/>
    <mergeCell ref="B23:E23"/>
    <mergeCell ref="F23:I23"/>
    <mergeCell ref="J23:M23"/>
    <mergeCell ref="N23:Q23"/>
    <mergeCell ref="R23:V23"/>
    <mergeCell ref="B22:E22"/>
    <mergeCell ref="F22:I22"/>
    <mergeCell ref="J22:M22"/>
    <mergeCell ref="N22:Q22"/>
    <mergeCell ref="R22:V22"/>
    <mergeCell ref="AU23:AY23"/>
    <mergeCell ref="W23:Z23"/>
    <mergeCell ref="AA23:AC23"/>
    <mergeCell ref="AD23:AG23"/>
    <mergeCell ref="AH23:AK23"/>
    <mergeCell ref="AL23:AO23"/>
    <mergeCell ref="AP23:AT23"/>
    <mergeCell ref="AU22:AY22"/>
    <mergeCell ref="AP24:AT24"/>
    <mergeCell ref="AU24:AY24"/>
    <mergeCell ref="AA22:AG22"/>
    <mergeCell ref="AH22:AK22"/>
    <mergeCell ref="AL22:AO22"/>
    <mergeCell ref="AP22:AT22"/>
    <mergeCell ref="W22:Z22"/>
    <mergeCell ref="B25:E25"/>
    <mergeCell ref="F25:I25"/>
    <mergeCell ref="J25:M25"/>
    <mergeCell ref="N25:Q25"/>
    <mergeCell ref="R25:V25"/>
    <mergeCell ref="W25:Z25"/>
    <mergeCell ref="AA25:AC25"/>
    <mergeCell ref="AD25:AG25"/>
    <mergeCell ref="AH25:AK25"/>
    <mergeCell ref="B24:I24"/>
    <mergeCell ref="J24:M24"/>
    <mergeCell ref="N24:Q24"/>
    <mergeCell ref="R24:V24"/>
    <mergeCell ref="W24:Z24"/>
    <mergeCell ref="AA24:AC24"/>
    <mergeCell ref="AD24:AG24"/>
    <mergeCell ref="AH24:AK24"/>
    <mergeCell ref="AL24:AO24"/>
    <mergeCell ref="B27:E27"/>
    <mergeCell ref="F27:I27"/>
    <mergeCell ref="J27:M27"/>
    <mergeCell ref="N27:Q27"/>
    <mergeCell ref="R27:V27"/>
    <mergeCell ref="W27:Z27"/>
    <mergeCell ref="B26:E26"/>
    <mergeCell ref="F26:I26"/>
    <mergeCell ref="J26:M26"/>
    <mergeCell ref="N26:Q26"/>
    <mergeCell ref="R26:V26"/>
    <mergeCell ref="W26:Z26"/>
    <mergeCell ref="AP25:AT25"/>
    <mergeCell ref="AL26:AO26"/>
    <mergeCell ref="AP26:AT26"/>
    <mergeCell ref="W28:Z28"/>
    <mergeCell ref="W29:Z29"/>
    <mergeCell ref="AU25:AY25"/>
    <mergeCell ref="AA27:AC27"/>
    <mergeCell ref="AD27:AG27"/>
    <mergeCell ref="AH27:AK27"/>
    <mergeCell ref="AL27:AO27"/>
    <mergeCell ref="AP27:AT27"/>
    <mergeCell ref="AU27:AY27"/>
    <mergeCell ref="AA26:AC26"/>
    <mergeCell ref="AD26:AG26"/>
    <mergeCell ref="AH26:AK26"/>
    <mergeCell ref="AU26:AY26"/>
    <mergeCell ref="AL25:AO25"/>
    <mergeCell ref="AD30:AG30"/>
    <mergeCell ref="AH30:AK30"/>
    <mergeCell ref="AL30:AO30"/>
    <mergeCell ref="AA28:AG28"/>
    <mergeCell ref="AH28:AK28"/>
    <mergeCell ref="AL28:AO28"/>
    <mergeCell ref="AP28:AT28"/>
    <mergeCell ref="AU28:AY28"/>
    <mergeCell ref="AU29:AY29"/>
    <mergeCell ref="AA29:AC29"/>
    <mergeCell ref="AD29:AG29"/>
    <mergeCell ref="AH29:AK29"/>
    <mergeCell ref="AL29:AO29"/>
    <mergeCell ref="AP29:AT29"/>
    <mergeCell ref="B29:E29"/>
    <mergeCell ref="F29:I29"/>
    <mergeCell ref="J29:M29"/>
    <mergeCell ref="N29:Q29"/>
    <mergeCell ref="R29:V29"/>
    <mergeCell ref="B28:E28"/>
    <mergeCell ref="F28:I28"/>
    <mergeCell ref="J28:M28"/>
    <mergeCell ref="N28:Q28"/>
    <mergeCell ref="R28:V28"/>
    <mergeCell ref="AH31:AK31"/>
    <mergeCell ref="AL31:AO31"/>
    <mergeCell ref="AP31:AT31"/>
    <mergeCell ref="AA30:AC30"/>
    <mergeCell ref="AU31:AY31"/>
    <mergeCell ref="C32:G32"/>
    <mergeCell ref="H32:AO32"/>
    <mergeCell ref="AP32:AX33"/>
    <mergeCell ref="C33:AO33"/>
    <mergeCell ref="AP30:AT30"/>
    <mergeCell ref="AU30:AY30"/>
    <mergeCell ref="B31:E31"/>
    <mergeCell ref="F31:I31"/>
    <mergeCell ref="J31:M31"/>
    <mergeCell ref="N31:Q31"/>
    <mergeCell ref="R31:V31"/>
    <mergeCell ref="W31:Z31"/>
    <mergeCell ref="AA31:AC31"/>
    <mergeCell ref="AD31:AG31"/>
    <mergeCell ref="B30:I30"/>
    <mergeCell ref="J30:M30"/>
    <mergeCell ref="N30:Q30"/>
    <mergeCell ref="R30:V30"/>
    <mergeCell ref="W30:Z30"/>
    <mergeCell ref="B39:M39"/>
    <mergeCell ref="AU39:AY39"/>
    <mergeCell ref="AP37:AT37"/>
    <mergeCell ref="AU37:AX37"/>
    <mergeCell ref="F38:P38"/>
    <mergeCell ref="T38:AD38"/>
    <mergeCell ref="AF38:AN38"/>
    <mergeCell ref="AP38:AS38"/>
    <mergeCell ref="C34:AO34"/>
    <mergeCell ref="AP34:AS34"/>
    <mergeCell ref="AU34:AX34"/>
    <mergeCell ref="AP35:AT36"/>
    <mergeCell ref="AU35:AX36"/>
    <mergeCell ref="C37:E37"/>
    <mergeCell ref="F37:P37"/>
    <mergeCell ref="Q37:S37"/>
    <mergeCell ref="T37:AD37"/>
    <mergeCell ref="AF37:AN37"/>
  </mergeCells>
  <printOptions horizontalCentered="1" verticalCentered="1"/>
  <pageMargins left="0" right="0" top="0" bottom="0" header="0" footer="0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tabColor rgb="FFCFDDED"/>
  </sheetPr>
  <dimension ref="B1:AJ66"/>
  <sheetViews>
    <sheetView showGridLines="0" showRowColHeaders="0" workbookViewId="0">
      <selection activeCell="AY26" sqref="AY26"/>
    </sheetView>
  </sheetViews>
  <sheetFormatPr baseColWidth="10" defaultColWidth="3" defaultRowHeight="14.25" x14ac:dyDescent="0.2"/>
  <cols>
    <col min="1" max="1" width="0.85546875" style="205" customWidth="1"/>
    <col min="2" max="35" width="3" style="205" customWidth="1"/>
    <col min="36" max="36" width="1.85546875" style="205" customWidth="1"/>
    <col min="37" max="37" width="0.7109375" style="205" customWidth="1"/>
    <col min="38" max="16384" width="3" style="205"/>
  </cols>
  <sheetData>
    <row r="1" spans="2:36" ht="3" customHeight="1" x14ac:dyDescent="0.2"/>
    <row r="2" spans="2:36" ht="14.25" customHeight="1" x14ac:dyDescent="0.2">
      <c r="B2" s="1404"/>
      <c r="C2" s="1404"/>
      <c r="D2" s="1404"/>
      <c r="E2" s="1407" t="s">
        <v>113</v>
      </c>
      <c r="F2" s="1407"/>
      <c r="G2" s="1407"/>
      <c r="H2" s="1407"/>
      <c r="I2" s="1407"/>
      <c r="J2" s="1407"/>
      <c r="K2" s="1407"/>
      <c r="L2" s="1407"/>
      <c r="M2" s="1407"/>
      <c r="N2" s="1407"/>
      <c r="O2" s="1407"/>
      <c r="P2" s="1407"/>
      <c r="Q2" s="1407"/>
      <c r="R2" s="1407"/>
      <c r="S2" s="1407"/>
      <c r="T2" s="1407"/>
      <c r="U2" s="1407"/>
      <c r="V2" s="1407"/>
      <c r="W2" s="1407"/>
      <c r="X2" s="1407"/>
      <c r="Y2" s="1400" t="s">
        <v>74</v>
      </c>
      <c r="Z2" s="1400"/>
      <c r="AA2" s="1400"/>
      <c r="AB2" s="1400"/>
      <c r="AC2" s="1400"/>
      <c r="AD2" s="1400" t="s">
        <v>11</v>
      </c>
      <c r="AE2" s="1400"/>
      <c r="AF2" s="1400"/>
      <c r="AG2" s="1400"/>
      <c r="AH2" s="1400"/>
      <c r="AI2" s="1400"/>
      <c r="AJ2" s="1400"/>
    </row>
    <row r="3" spans="2:36" ht="14.25" customHeight="1" x14ac:dyDescent="0.2">
      <c r="B3" s="1405"/>
      <c r="C3" s="1405"/>
      <c r="D3" s="1405"/>
      <c r="E3" s="1408"/>
      <c r="F3" s="1408"/>
      <c r="G3" s="1408"/>
      <c r="H3" s="1408"/>
      <c r="I3" s="1408"/>
      <c r="J3" s="1408"/>
      <c r="K3" s="1408"/>
      <c r="L3" s="1408"/>
      <c r="M3" s="1408"/>
      <c r="N3" s="1408"/>
      <c r="O3" s="1408"/>
      <c r="P3" s="1408"/>
      <c r="Q3" s="1408"/>
      <c r="R3" s="1408"/>
      <c r="S3" s="1408"/>
      <c r="T3" s="1408"/>
      <c r="U3" s="1408"/>
      <c r="V3" s="1408"/>
      <c r="W3" s="1408"/>
      <c r="X3" s="1408"/>
      <c r="Y3" s="1401" t="s">
        <v>72</v>
      </c>
      <c r="Z3" s="1401"/>
      <c r="AA3" s="1401"/>
      <c r="AB3" s="1401"/>
      <c r="AC3" s="1401"/>
      <c r="AD3" s="1401" t="s">
        <v>72</v>
      </c>
      <c r="AE3" s="1401"/>
      <c r="AF3" s="1401"/>
      <c r="AG3" s="1401"/>
      <c r="AH3" s="1401"/>
      <c r="AI3" s="1401"/>
      <c r="AJ3" s="1401"/>
    </row>
    <row r="4" spans="2:36" ht="17.25" customHeight="1" x14ac:dyDescent="0.2">
      <c r="B4" s="1406"/>
      <c r="C4" s="1406"/>
      <c r="D4" s="1406"/>
      <c r="E4" s="1402" t="s">
        <v>288</v>
      </c>
      <c r="F4" s="1402"/>
      <c r="G4" s="1402"/>
      <c r="H4" s="1402"/>
      <c r="I4" s="1402"/>
      <c r="J4" s="1402"/>
      <c r="K4" s="1402"/>
      <c r="L4" s="1402"/>
      <c r="M4" s="1402"/>
      <c r="N4" s="1402"/>
      <c r="O4" s="1402"/>
      <c r="P4" s="1402"/>
      <c r="Q4" s="1402"/>
      <c r="R4" s="1402"/>
      <c r="S4" s="1402"/>
      <c r="T4" s="1402"/>
      <c r="U4" s="1402"/>
      <c r="V4" s="1402"/>
      <c r="W4" s="1402"/>
      <c r="X4" s="1402"/>
      <c r="Y4" s="1403" t="str">
        <f>IF('INGRESO DE DATOS'!S5&lt;&gt;0,'INGRESO DE DATOS'!S5,"")</f>
        <v/>
      </c>
      <c r="Z4" s="1403"/>
      <c r="AA4" s="1403"/>
      <c r="AB4" s="1403"/>
      <c r="AC4" s="1403"/>
      <c r="AD4" s="1403" t="str">
        <f>IF('INGRESO DE DATOS'!S6&lt;&gt;0,'INGRESO DE DATOS'!S6,"")</f>
        <v/>
      </c>
      <c r="AE4" s="1403"/>
      <c r="AF4" s="1403"/>
      <c r="AG4" s="1403"/>
      <c r="AH4" s="1403"/>
      <c r="AI4" s="1403"/>
      <c r="AJ4" s="1403"/>
    </row>
    <row r="5" spans="2:36" ht="6" customHeight="1" x14ac:dyDescent="0.2">
      <c r="B5" s="223"/>
      <c r="C5" s="224"/>
      <c r="D5" s="224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09"/>
    </row>
    <row r="6" spans="2:36" s="240" customFormat="1" ht="10.5" customHeight="1" x14ac:dyDescent="0.2">
      <c r="B6" s="234"/>
      <c r="C6" s="1389"/>
      <c r="D6" s="1389"/>
      <c r="E6" s="1389"/>
      <c r="F6" s="1389" t="s">
        <v>103</v>
      </c>
      <c r="G6" s="1389"/>
      <c r="H6" s="1389"/>
      <c r="I6" s="235" t="s">
        <v>97</v>
      </c>
      <c r="J6" s="236"/>
      <c r="K6" s="236"/>
      <c r="L6" s="236"/>
      <c r="M6" s="236"/>
      <c r="N6" s="237"/>
      <c r="O6" s="236"/>
      <c r="P6" s="236"/>
      <c r="Q6" s="236"/>
      <c r="R6" s="238" t="s">
        <v>102</v>
      </c>
      <c r="S6" s="239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8" t="s">
        <v>104</v>
      </c>
      <c r="AE6" s="239"/>
      <c r="AJ6" s="241"/>
    </row>
    <row r="7" spans="2:36" ht="6" customHeight="1" x14ac:dyDescent="0.2"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1"/>
    </row>
    <row r="8" spans="2:36" s="206" customFormat="1" ht="12" customHeight="1" x14ac:dyDescent="0.2">
      <c r="B8" s="1390" t="s">
        <v>77</v>
      </c>
      <c r="C8" s="1391"/>
      <c r="D8" s="1391" t="s">
        <v>48</v>
      </c>
      <c r="E8" s="1391"/>
      <c r="F8" s="1391"/>
      <c r="G8" s="1391"/>
      <c r="H8" s="1391"/>
      <c r="I8" s="1396" t="s">
        <v>114</v>
      </c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1" t="s">
        <v>115</v>
      </c>
      <c r="V8" s="1391"/>
      <c r="W8" s="1391"/>
      <c r="X8" s="1391"/>
      <c r="Y8" s="1391"/>
      <c r="Z8" s="1391"/>
      <c r="AA8" s="1391"/>
      <c r="AB8" s="1397" t="s">
        <v>50</v>
      </c>
      <c r="AC8" s="1398"/>
      <c r="AD8" s="1398"/>
      <c r="AE8" s="1398"/>
      <c r="AF8" s="1398"/>
      <c r="AG8" s="1398"/>
      <c r="AH8" s="1398"/>
      <c r="AI8" s="1398"/>
      <c r="AJ8" s="1399"/>
    </row>
    <row r="9" spans="2:36" s="206" customFormat="1" ht="16.5" customHeight="1" x14ac:dyDescent="0.2">
      <c r="B9" s="1392"/>
      <c r="C9" s="1393"/>
      <c r="D9" s="1393"/>
      <c r="E9" s="1393"/>
      <c r="F9" s="1393"/>
      <c r="G9" s="1393"/>
      <c r="H9" s="1393"/>
      <c r="I9" s="1393" t="s">
        <v>107</v>
      </c>
      <c r="J9" s="1393"/>
      <c r="K9" s="1393"/>
      <c r="L9" s="1393"/>
      <c r="M9" s="1393"/>
      <c r="N9" s="1393"/>
      <c r="O9" s="1393" t="s">
        <v>108</v>
      </c>
      <c r="P9" s="1393"/>
      <c r="Q9" s="1393"/>
      <c r="R9" s="1393"/>
      <c r="S9" s="1393"/>
      <c r="T9" s="1393"/>
      <c r="U9" s="1393"/>
      <c r="V9" s="1393"/>
      <c r="W9" s="1393"/>
      <c r="X9" s="1393"/>
      <c r="Y9" s="1393"/>
      <c r="Z9" s="1393"/>
      <c r="AA9" s="1393"/>
      <c r="AB9" s="242"/>
      <c r="AC9" s="1418" t="s">
        <v>116</v>
      </c>
      <c r="AD9" s="1418"/>
      <c r="AE9" s="1419" t="s">
        <v>108</v>
      </c>
      <c r="AF9" s="1419"/>
      <c r="AG9" s="1419"/>
      <c r="AH9" s="1419"/>
      <c r="AI9" s="1419"/>
      <c r="AJ9" s="243"/>
    </row>
    <row r="10" spans="2:36" s="206" customFormat="1" ht="6.75" customHeight="1" x14ac:dyDescent="0.2">
      <c r="B10" s="1394"/>
      <c r="C10" s="1395"/>
      <c r="D10" s="1395"/>
      <c r="E10" s="1395"/>
      <c r="F10" s="1395"/>
      <c r="G10" s="1395"/>
      <c r="H10" s="1395"/>
      <c r="I10" s="1395"/>
      <c r="J10" s="1395"/>
      <c r="K10" s="1395"/>
      <c r="L10" s="1395"/>
      <c r="M10" s="1395"/>
      <c r="N10" s="1395"/>
      <c r="O10" s="1395"/>
      <c r="P10" s="1395"/>
      <c r="Q10" s="1395"/>
      <c r="R10" s="1395"/>
      <c r="S10" s="1395"/>
      <c r="T10" s="1395"/>
      <c r="U10" s="1395"/>
      <c r="V10" s="1395"/>
      <c r="W10" s="1395"/>
      <c r="X10" s="1395"/>
      <c r="Y10" s="1395"/>
      <c r="Z10" s="1395"/>
      <c r="AA10" s="1395"/>
      <c r="AB10" s="244"/>
      <c r="AC10" s="245"/>
      <c r="AD10" s="245"/>
      <c r="AE10" s="245"/>
      <c r="AF10" s="245"/>
      <c r="AG10" s="245"/>
      <c r="AH10" s="245"/>
      <c r="AI10" s="245"/>
      <c r="AJ10" s="246"/>
    </row>
    <row r="11" spans="2:36" ht="11.25" customHeight="1" x14ac:dyDescent="0.2">
      <c r="B11" s="1420">
        <v>1</v>
      </c>
      <c r="C11" s="1421"/>
      <c r="D11" s="1422" t="e">
        <f>IF('INGRESO DE DATOS'!#REF!&lt;&gt;0,'INGRESO DE DATOS'!#REF!,"")</f>
        <v>#REF!</v>
      </c>
      <c r="E11" s="1423"/>
      <c r="F11" s="1423"/>
      <c r="G11" s="1423"/>
      <c r="H11" s="1424"/>
      <c r="I11" s="1414" t="str">
        <f>IF('INGRESO DE DATOS'!R11="","",'INGRESO DE DATOS'!R11)</f>
        <v/>
      </c>
      <c r="J11" s="1414"/>
      <c r="K11" s="1414"/>
      <c r="L11" s="1414"/>
      <c r="M11" s="1414"/>
      <c r="N11" s="1414"/>
      <c r="O11" s="1414" t="str">
        <f>IF('INGRESO DE DATOS'!S11="","",'INGRESO DE DATOS'!S11)</f>
        <v/>
      </c>
      <c r="P11" s="1414"/>
      <c r="Q11" s="1414"/>
      <c r="R11" s="1414"/>
      <c r="S11" s="1414"/>
      <c r="T11" s="1414"/>
      <c r="U11" s="1414" t="str">
        <f>IF(AND(I11="",O11=""),"",IF(I11&lt;&gt;"",I11*1000*'INGRESO DE DATOS'!$T$20,IF(O11&lt;&gt;"",O11*'INGRESO DE DATOS'!$T$20,"")))</f>
        <v/>
      </c>
      <c r="V11" s="1414"/>
      <c r="W11" s="1414"/>
      <c r="X11" s="1414"/>
      <c r="Y11" s="1414"/>
      <c r="Z11" s="1414"/>
      <c r="AA11" s="1414"/>
      <c r="AB11" s="1415" t="str">
        <f>IF(U11="","",U11)</f>
        <v/>
      </c>
      <c r="AC11" s="1414"/>
      <c r="AD11" s="1414"/>
      <c r="AE11" s="1414"/>
      <c r="AF11" s="1414"/>
      <c r="AG11" s="1414"/>
      <c r="AH11" s="1414"/>
      <c r="AI11" s="1414"/>
      <c r="AJ11" s="1425"/>
    </row>
    <row r="12" spans="2:36" ht="11.25" customHeight="1" x14ac:dyDescent="0.2">
      <c r="B12" s="1409">
        <v>2</v>
      </c>
      <c r="C12" s="1410"/>
      <c r="D12" s="1411" t="str">
        <f>IF('INGRESO DE DATOS'!B12&lt;&gt;0,'INGRESO DE DATOS'!B12,"")</f>
        <v/>
      </c>
      <c r="E12" s="1412"/>
      <c r="F12" s="1412"/>
      <c r="G12" s="1412"/>
      <c r="H12" s="1413"/>
      <c r="I12" s="1414" t="str">
        <f>IF('INGRESO DE DATOS'!R12="","",'INGRESO DE DATOS'!R12)</f>
        <v/>
      </c>
      <c r="J12" s="1414"/>
      <c r="K12" s="1414"/>
      <c r="L12" s="1414"/>
      <c r="M12" s="1414"/>
      <c r="N12" s="1414"/>
      <c r="O12" s="1414" t="str">
        <f>IF('INGRESO DE DATOS'!S12="","",'INGRESO DE DATOS'!S12)</f>
        <v/>
      </c>
      <c r="P12" s="1414"/>
      <c r="Q12" s="1414"/>
      <c r="R12" s="1414"/>
      <c r="S12" s="1414"/>
      <c r="T12" s="1414"/>
      <c r="U12" s="1414" t="str">
        <f>IF(AND(I12="",O12=""),"",IF(I12&lt;&gt;"",I12*1000*'INGRESO DE DATOS'!$T$20,IF(O12&lt;&gt;"",O12*'INGRESO DE DATOS'!$T$20,"")))</f>
        <v/>
      </c>
      <c r="V12" s="1414"/>
      <c r="W12" s="1414"/>
      <c r="X12" s="1414"/>
      <c r="Y12" s="1414"/>
      <c r="Z12" s="1414"/>
      <c r="AA12" s="1414"/>
      <c r="AB12" s="1415" t="str">
        <f t="shared" ref="AB12:AB54" si="0">IF(U12="","",U12)</f>
        <v/>
      </c>
      <c r="AC12" s="1416"/>
      <c r="AD12" s="1416"/>
      <c r="AE12" s="1416"/>
      <c r="AF12" s="1416"/>
      <c r="AG12" s="1416"/>
      <c r="AH12" s="1416"/>
      <c r="AI12" s="1416"/>
      <c r="AJ12" s="1417"/>
    </row>
    <row r="13" spans="2:36" ht="11.25" customHeight="1" x14ac:dyDescent="0.2">
      <c r="B13" s="1409">
        <v>3</v>
      </c>
      <c r="C13" s="1410"/>
      <c r="D13" s="1411" t="str">
        <f>IF('INGRESO DE DATOS'!B13&lt;&gt;0,'INGRESO DE DATOS'!B13,"")</f>
        <v/>
      </c>
      <c r="E13" s="1412"/>
      <c r="F13" s="1412"/>
      <c r="G13" s="1412"/>
      <c r="H13" s="1413"/>
      <c r="I13" s="1414" t="str">
        <f>IF('INGRESO DE DATOS'!R13="","",'INGRESO DE DATOS'!R13)</f>
        <v/>
      </c>
      <c r="J13" s="1414"/>
      <c r="K13" s="1414"/>
      <c r="L13" s="1414"/>
      <c r="M13" s="1414"/>
      <c r="N13" s="1414"/>
      <c r="O13" s="1414" t="str">
        <f>IF('INGRESO DE DATOS'!S13="","",'INGRESO DE DATOS'!S13)</f>
        <v/>
      </c>
      <c r="P13" s="1414"/>
      <c r="Q13" s="1414"/>
      <c r="R13" s="1414"/>
      <c r="S13" s="1414"/>
      <c r="T13" s="1414"/>
      <c r="U13" s="1414" t="str">
        <f>IF(AND(I13="",O13=""),"",IF(I13&lt;&gt;"",I13*1000*'INGRESO DE DATOS'!$T$20,IF(O13&lt;&gt;"",O13*'INGRESO DE DATOS'!$T$20,"")))</f>
        <v/>
      </c>
      <c r="V13" s="1414"/>
      <c r="W13" s="1414"/>
      <c r="X13" s="1414"/>
      <c r="Y13" s="1414"/>
      <c r="Z13" s="1414"/>
      <c r="AA13" s="1414"/>
      <c r="AB13" s="1415" t="str">
        <f t="shared" si="0"/>
        <v/>
      </c>
      <c r="AC13" s="1416"/>
      <c r="AD13" s="1416"/>
      <c r="AE13" s="1416"/>
      <c r="AF13" s="1416"/>
      <c r="AG13" s="1416"/>
      <c r="AH13" s="1416"/>
      <c r="AI13" s="1416"/>
      <c r="AJ13" s="1417"/>
    </row>
    <row r="14" spans="2:36" ht="11.25" customHeight="1" x14ac:dyDescent="0.2">
      <c r="B14" s="1409">
        <v>4</v>
      </c>
      <c r="C14" s="1410"/>
      <c r="D14" s="1411" t="str">
        <f>IF('INGRESO DE DATOS'!B14&lt;&gt;0,'INGRESO DE DATOS'!B14,"")</f>
        <v/>
      </c>
      <c r="E14" s="1412"/>
      <c r="F14" s="1412"/>
      <c r="G14" s="1412"/>
      <c r="H14" s="1413"/>
      <c r="I14" s="1414" t="str">
        <f>IF('INGRESO DE DATOS'!R14="","",'INGRESO DE DATOS'!R14)</f>
        <v/>
      </c>
      <c r="J14" s="1414"/>
      <c r="K14" s="1414"/>
      <c r="L14" s="1414"/>
      <c r="M14" s="1414"/>
      <c r="N14" s="1414"/>
      <c r="O14" s="1414" t="str">
        <f>IF('INGRESO DE DATOS'!S14="","",'INGRESO DE DATOS'!S14)</f>
        <v/>
      </c>
      <c r="P14" s="1414"/>
      <c r="Q14" s="1414"/>
      <c r="R14" s="1414"/>
      <c r="S14" s="1414"/>
      <c r="T14" s="1414"/>
      <c r="U14" s="1414" t="str">
        <f>IF(AND(I14="",O14=""),"",IF(I14&lt;&gt;"",I14*1000*'INGRESO DE DATOS'!$T$20,IF(O14&lt;&gt;"",O14*'INGRESO DE DATOS'!$T$20,"")))</f>
        <v/>
      </c>
      <c r="V14" s="1414"/>
      <c r="W14" s="1414"/>
      <c r="X14" s="1414"/>
      <c r="Y14" s="1414"/>
      <c r="Z14" s="1414"/>
      <c r="AA14" s="1414"/>
      <c r="AB14" s="1415" t="str">
        <f t="shared" si="0"/>
        <v/>
      </c>
      <c r="AC14" s="1416"/>
      <c r="AD14" s="1416"/>
      <c r="AE14" s="1416"/>
      <c r="AF14" s="1416"/>
      <c r="AG14" s="1416"/>
      <c r="AH14" s="1416"/>
      <c r="AI14" s="1416"/>
      <c r="AJ14" s="1417"/>
    </row>
    <row r="15" spans="2:36" ht="11.25" customHeight="1" x14ac:dyDescent="0.2">
      <c r="B15" s="1409">
        <v>5</v>
      </c>
      <c r="C15" s="1410"/>
      <c r="D15" s="1411" t="str">
        <f>IF('INGRESO DE DATOS'!B15&lt;&gt;0,'INGRESO DE DATOS'!B15,"")</f>
        <v/>
      </c>
      <c r="E15" s="1412"/>
      <c r="F15" s="1412"/>
      <c r="G15" s="1412"/>
      <c r="H15" s="1413"/>
      <c r="I15" s="1414" t="str">
        <f>IF('INGRESO DE DATOS'!R15="","",'INGRESO DE DATOS'!R15)</f>
        <v/>
      </c>
      <c r="J15" s="1414"/>
      <c r="K15" s="1414"/>
      <c r="L15" s="1414"/>
      <c r="M15" s="1414"/>
      <c r="N15" s="1414"/>
      <c r="O15" s="1414" t="str">
        <f>IF('INGRESO DE DATOS'!S15="","",'INGRESO DE DATOS'!S15)</f>
        <v/>
      </c>
      <c r="P15" s="1414"/>
      <c r="Q15" s="1414"/>
      <c r="R15" s="1414"/>
      <c r="S15" s="1414"/>
      <c r="T15" s="1414"/>
      <c r="U15" s="1414" t="str">
        <f>IF(AND(I15="",O15=""),"",IF(I15&lt;&gt;"",I15*1000*'INGRESO DE DATOS'!$T$20,IF(O15&lt;&gt;"",O15*'INGRESO DE DATOS'!$T$20,"")))</f>
        <v/>
      </c>
      <c r="V15" s="1414"/>
      <c r="W15" s="1414"/>
      <c r="X15" s="1414"/>
      <c r="Y15" s="1414"/>
      <c r="Z15" s="1414"/>
      <c r="AA15" s="1414"/>
      <c r="AB15" s="1426" t="str">
        <f t="shared" si="0"/>
        <v/>
      </c>
      <c r="AC15" s="1416"/>
      <c r="AD15" s="1416"/>
      <c r="AE15" s="1416"/>
      <c r="AF15" s="1416"/>
      <c r="AG15" s="1416"/>
      <c r="AH15" s="1416"/>
      <c r="AI15" s="1416"/>
      <c r="AJ15" s="1417"/>
    </row>
    <row r="16" spans="2:36" ht="11.25" customHeight="1" x14ac:dyDescent="0.2">
      <c r="B16" s="1409">
        <v>6</v>
      </c>
      <c r="C16" s="1410"/>
      <c r="D16" s="1411" t="str">
        <f>IF('INGRESO DE DATOS'!B16&lt;&gt;0,'INGRESO DE DATOS'!B16,"")</f>
        <v/>
      </c>
      <c r="E16" s="1412"/>
      <c r="F16" s="1412"/>
      <c r="G16" s="1412"/>
      <c r="H16" s="1413"/>
      <c r="I16" s="1414" t="str">
        <f>IF('INGRESO DE DATOS'!R16="","",'INGRESO DE DATOS'!R16)</f>
        <v/>
      </c>
      <c r="J16" s="1414"/>
      <c r="K16" s="1414"/>
      <c r="L16" s="1414"/>
      <c r="M16" s="1414"/>
      <c r="N16" s="1414"/>
      <c r="O16" s="1414" t="str">
        <f>IF('INGRESO DE DATOS'!S16="","",'INGRESO DE DATOS'!S16)</f>
        <v/>
      </c>
      <c r="P16" s="1414"/>
      <c r="Q16" s="1414"/>
      <c r="R16" s="1414"/>
      <c r="S16" s="1414"/>
      <c r="T16" s="1414"/>
      <c r="U16" s="1414" t="str">
        <f>IF(AND(I16="",O16=""),"",IF(I16&lt;&gt;"",I16*1000*'INGRESO DE DATOS'!$T$20,IF(O16&lt;&gt;"",O16*'INGRESO DE DATOS'!$T$20,"")))</f>
        <v/>
      </c>
      <c r="V16" s="1414"/>
      <c r="W16" s="1414"/>
      <c r="X16" s="1414"/>
      <c r="Y16" s="1414"/>
      <c r="Z16" s="1414"/>
      <c r="AA16" s="1414"/>
      <c r="AB16" s="1426" t="str">
        <f t="shared" si="0"/>
        <v/>
      </c>
      <c r="AC16" s="1416"/>
      <c r="AD16" s="1416"/>
      <c r="AE16" s="1416"/>
      <c r="AF16" s="1416"/>
      <c r="AG16" s="1416"/>
      <c r="AH16" s="1416"/>
      <c r="AI16" s="1416"/>
      <c r="AJ16" s="1417"/>
    </row>
    <row r="17" spans="2:36" ht="11.25" customHeight="1" x14ac:dyDescent="0.2">
      <c r="B17" s="1409">
        <v>7</v>
      </c>
      <c r="C17" s="1410"/>
      <c r="D17" s="1411" t="str">
        <f>IF('INGRESO DE DATOS'!B17&lt;&gt;0,'INGRESO DE DATOS'!B17,"")</f>
        <v/>
      </c>
      <c r="E17" s="1412"/>
      <c r="F17" s="1412"/>
      <c r="G17" s="1412"/>
      <c r="H17" s="1413"/>
      <c r="I17" s="1414" t="str">
        <f>IF('INGRESO DE DATOS'!R17="","",'INGRESO DE DATOS'!R17)</f>
        <v/>
      </c>
      <c r="J17" s="1414"/>
      <c r="K17" s="1414"/>
      <c r="L17" s="1414"/>
      <c r="M17" s="1414"/>
      <c r="N17" s="1414"/>
      <c r="O17" s="1414" t="str">
        <f>IF('INGRESO DE DATOS'!S17="","",'INGRESO DE DATOS'!S17)</f>
        <v/>
      </c>
      <c r="P17" s="1414"/>
      <c r="Q17" s="1414"/>
      <c r="R17" s="1414"/>
      <c r="S17" s="1414"/>
      <c r="T17" s="1414"/>
      <c r="U17" s="1414" t="str">
        <f>IF(AND(I17="",O17=""),"",IF(I17&lt;&gt;"",I17*1000*'INGRESO DE DATOS'!$T$20,IF(O17&lt;&gt;"",O17*'INGRESO DE DATOS'!$T$20,"")))</f>
        <v/>
      </c>
      <c r="V17" s="1414"/>
      <c r="W17" s="1414"/>
      <c r="X17" s="1414"/>
      <c r="Y17" s="1414"/>
      <c r="Z17" s="1414"/>
      <c r="AA17" s="1414"/>
      <c r="AB17" s="1426" t="str">
        <f t="shared" si="0"/>
        <v/>
      </c>
      <c r="AC17" s="1416"/>
      <c r="AD17" s="1416"/>
      <c r="AE17" s="1416"/>
      <c r="AF17" s="1416"/>
      <c r="AG17" s="1416"/>
      <c r="AH17" s="1416"/>
      <c r="AI17" s="1416"/>
      <c r="AJ17" s="1417"/>
    </row>
    <row r="18" spans="2:36" ht="11.25" customHeight="1" x14ac:dyDescent="0.2">
      <c r="B18" s="1409">
        <v>8</v>
      </c>
      <c r="C18" s="1410"/>
      <c r="D18" s="1411" t="str">
        <f>IF('INGRESO DE DATOS'!B18&lt;&gt;0,'INGRESO DE DATOS'!B18,"")</f>
        <v/>
      </c>
      <c r="E18" s="1412"/>
      <c r="F18" s="1412"/>
      <c r="G18" s="1412"/>
      <c r="H18" s="1413"/>
      <c r="I18" s="1414" t="str">
        <f>IF('INGRESO DE DATOS'!R18="","",'INGRESO DE DATOS'!R18)</f>
        <v/>
      </c>
      <c r="J18" s="1414"/>
      <c r="K18" s="1414"/>
      <c r="L18" s="1414"/>
      <c r="M18" s="1414"/>
      <c r="N18" s="1414"/>
      <c r="O18" s="1414" t="str">
        <f>IF('INGRESO DE DATOS'!S18="","",'INGRESO DE DATOS'!S18)</f>
        <v/>
      </c>
      <c r="P18" s="1414"/>
      <c r="Q18" s="1414"/>
      <c r="R18" s="1414"/>
      <c r="S18" s="1414"/>
      <c r="T18" s="1414"/>
      <c r="U18" s="1414" t="str">
        <f>IF(AND(I18="",O18=""),"",IF(I18&lt;&gt;"",I18*1000*'INGRESO DE DATOS'!$T$20,IF(O18&lt;&gt;"",O18*'INGRESO DE DATOS'!$T$20,"")))</f>
        <v/>
      </c>
      <c r="V18" s="1414"/>
      <c r="W18" s="1414"/>
      <c r="X18" s="1414"/>
      <c r="Y18" s="1414"/>
      <c r="Z18" s="1414"/>
      <c r="AA18" s="1414"/>
      <c r="AB18" s="1426" t="str">
        <f t="shared" si="0"/>
        <v/>
      </c>
      <c r="AC18" s="1416"/>
      <c r="AD18" s="1416"/>
      <c r="AE18" s="1416"/>
      <c r="AF18" s="1416"/>
      <c r="AG18" s="1416"/>
      <c r="AH18" s="1416"/>
      <c r="AI18" s="1416"/>
      <c r="AJ18" s="1417"/>
    </row>
    <row r="19" spans="2:36" ht="11.25" customHeight="1" x14ac:dyDescent="0.2">
      <c r="B19" s="1409">
        <v>9</v>
      </c>
      <c r="C19" s="1410"/>
      <c r="D19" s="1411" t="str">
        <f>IF('INGRESO DE DATOS'!B19&lt;&gt;0,'INGRESO DE DATOS'!B19,"")</f>
        <v/>
      </c>
      <c r="E19" s="1412"/>
      <c r="F19" s="1412"/>
      <c r="G19" s="1412"/>
      <c r="H19" s="1413"/>
      <c r="I19" s="1414" t="str">
        <f>IF('INGRESO DE DATOS'!R19="","",'INGRESO DE DATOS'!R19)</f>
        <v/>
      </c>
      <c r="J19" s="1414"/>
      <c r="K19" s="1414"/>
      <c r="L19" s="1414"/>
      <c r="M19" s="1414"/>
      <c r="N19" s="1414"/>
      <c r="O19" s="1414" t="str">
        <f>IF('INGRESO DE DATOS'!S19="","",'INGRESO DE DATOS'!S19)</f>
        <v/>
      </c>
      <c r="P19" s="1414"/>
      <c r="Q19" s="1414"/>
      <c r="R19" s="1414"/>
      <c r="S19" s="1414"/>
      <c r="T19" s="1414"/>
      <c r="U19" s="1414" t="str">
        <f>IF(AND(I19="",O19=""),"",IF(I19&lt;&gt;"",I19*1000*'INGRESO DE DATOS'!$T$20,IF(O19&lt;&gt;"",O19*'INGRESO DE DATOS'!$T$20,"")))</f>
        <v/>
      </c>
      <c r="V19" s="1414"/>
      <c r="W19" s="1414"/>
      <c r="X19" s="1414"/>
      <c r="Y19" s="1414"/>
      <c r="Z19" s="1414"/>
      <c r="AA19" s="1414"/>
      <c r="AB19" s="1426" t="str">
        <f t="shared" si="0"/>
        <v/>
      </c>
      <c r="AC19" s="1416"/>
      <c r="AD19" s="1416"/>
      <c r="AE19" s="1416"/>
      <c r="AF19" s="1416"/>
      <c r="AG19" s="1416"/>
      <c r="AH19" s="1416"/>
      <c r="AI19" s="1416"/>
      <c r="AJ19" s="1417"/>
    </row>
    <row r="20" spans="2:36" ht="11.25" customHeight="1" x14ac:dyDescent="0.2">
      <c r="B20" s="1409">
        <v>10</v>
      </c>
      <c r="C20" s="1410"/>
      <c r="D20" s="1411" t="str">
        <f>IF('INGRESO DE DATOS'!B20&lt;&gt;0,'INGRESO DE DATOS'!B20,"")</f>
        <v/>
      </c>
      <c r="E20" s="1412"/>
      <c r="F20" s="1412"/>
      <c r="G20" s="1412"/>
      <c r="H20" s="1413"/>
      <c r="I20" s="1414" t="str">
        <f>IF('INGRESO DE DATOS'!R20="","",'INGRESO DE DATOS'!R20)</f>
        <v/>
      </c>
      <c r="J20" s="1414"/>
      <c r="K20" s="1414"/>
      <c r="L20" s="1414"/>
      <c r="M20" s="1414"/>
      <c r="N20" s="1414"/>
      <c r="O20" s="1414" t="str">
        <f>IF('INGRESO DE DATOS'!S20="","",'INGRESO DE DATOS'!S20)</f>
        <v/>
      </c>
      <c r="P20" s="1414"/>
      <c r="Q20" s="1414"/>
      <c r="R20" s="1414"/>
      <c r="S20" s="1414"/>
      <c r="T20" s="1414"/>
      <c r="U20" s="1414" t="str">
        <f>IF(AND(I20="",O20=""),"",IF(I20&lt;&gt;"",I20*1000*'INGRESO DE DATOS'!$T$20,IF(O20&lt;&gt;"",O20*'INGRESO DE DATOS'!$T$20,"")))</f>
        <v/>
      </c>
      <c r="V20" s="1414"/>
      <c r="W20" s="1414"/>
      <c r="X20" s="1414"/>
      <c r="Y20" s="1414"/>
      <c r="Z20" s="1414"/>
      <c r="AA20" s="1414"/>
      <c r="AB20" s="1426" t="str">
        <f t="shared" si="0"/>
        <v/>
      </c>
      <c r="AC20" s="1416"/>
      <c r="AD20" s="1416"/>
      <c r="AE20" s="1416"/>
      <c r="AF20" s="1416"/>
      <c r="AG20" s="1416"/>
      <c r="AH20" s="1416"/>
      <c r="AI20" s="1416"/>
      <c r="AJ20" s="1417"/>
    </row>
    <row r="21" spans="2:36" ht="11.25" customHeight="1" x14ac:dyDescent="0.2">
      <c r="B21" s="1409">
        <v>11</v>
      </c>
      <c r="C21" s="1410"/>
      <c r="D21" s="1411" t="str">
        <f>IF('INGRESO DE DATOS'!B21&lt;&gt;0,'INGRESO DE DATOS'!B21,"")</f>
        <v/>
      </c>
      <c r="E21" s="1412"/>
      <c r="F21" s="1412"/>
      <c r="G21" s="1412"/>
      <c r="H21" s="1413"/>
      <c r="I21" s="1414" t="str">
        <f>IF('INGRESO DE DATOS'!R21="","",'INGRESO DE DATOS'!R21)</f>
        <v/>
      </c>
      <c r="J21" s="1414"/>
      <c r="K21" s="1414"/>
      <c r="L21" s="1414"/>
      <c r="M21" s="1414"/>
      <c r="N21" s="1414"/>
      <c r="O21" s="1414" t="str">
        <f>IF('INGRESO DE DATOS'!S21="","",'INGRESO DE DATOS'!S21)</f>
        <v/>
      </c>
      <c r="P21" s="1414"/>
      <c r="Q21" s="1414"/>
      <c r="R21" s="1414"/>
      <c r="S21" s="1414"/>
      <c r="T21" s="1414"/>
      <c r="U21" s="1414" t="str">
        <f>IF(AND(I21="",O21=""),"",IF(I21&lt;&gt;"",I21*1000*'INGRESO DE DATOS'!$T$20,IF(O21&lt;&gt;"",O21*'INGRESO DE DATOS'!$T$20,"")))</f>
        <v/>
      </c>
      <c r="V21" s="1414"/>
      <c r="W21" s="1414"/>
      <c r="X21" s="1414"/>
      <c r="Y21" s="1414"/>
      <c r="Z21" s="1414"/>
      <c r="AA21" s="1414"/>
      <c r="AB21" s="1426" t="str">
        <f t="shared" si="0"/>
        <v/>
      </c>
      <c r="AC21" s="1416"/>
      <c r="AD21" s="1416"/>
      <c r="AE21" s="1416"/>
      <c r="AF21" s="1416"/>
      <c r="AG21" s="1416"/>
      <c r="AH21" s="1416"/>
      <c r="AI21" s="1416"/>
      <c r="AJ21" s="1417"/>
    </row>
    <row r="22" spans="2:36" ht="11.25" customHeight="1" x14ac:dyDescent="0.2">
      <c r="B22" s="1409">
        <v>12</v>
      </c>
      <c r="C22" s="1410"/>
      <c r="D22" s="1411" t="str">
        <f>IF('INGRESO DE DATOS'!B22&lt;&gt;0,'INGRESO DE DATOS'!B22,"")</f>
        <v/>
      </c>
      <c r="E22" s="1412"/>
      <c r="F22" s="1412"/>
      <c r="G22" s="1412"/>
      <c r="H22" s="1413"/>
      <c r="I22" s="1414" t="str">
        <f>IF('INGRESO DE DATOS'!R22="","",'INGRESO DE DATOS'!R22)</f>
        <v/>
      </c>
      <c r="J22" s="1414"/>
      <c r="K22" s="1414"/>
      <c r="L22" s="1414"/>
      <c r="M22" s="1414"/>
      <c r="N22" s="1414"/>
      <c r="O22" s="1414" t="str">
        <f>IF('INGRESO DE DATOS'!S22="","",'INGRESO DE DATOS'!S22)</f>
        <v/>
      </c>
      <c r="P22" s="1414"/>
      <c r="Q22" s="1414"/>
      <c r="R22" s="1414"/>
      <c r="S22" s="1414"/>
      <c r="T22" s="1414"/>
      <c r="U22" s="1414" t="str">
        <f>IF(AND(I22="",O22=""),"",IF(I22&lt;&gt;"",I22*1000*'INGRESO DE DATOS'!$T$20,IF(O22&lt;&gt;"",O22*'INGRESO DE DATOS'!$T$20,"")))</f>
        <v/>
      </c>
      <c r="V22" s="1414"/>
      <c r="W22" s="1414"/>
      <c r="X22" s="1414"/>
      <c r="Y22" s="1414"/>
      <c r="Z22" s="1414"/>
      <c r="AA22" s="1414"/>
      <c r="AB22" s="1426" t="str">
        <f t="shared" si="0"/>
        <v/>
      </c>
      <c r="AC22" s="1416"/>
      <c r="AD22" s="1416"/>
      <c r="AE22" s="1416"/>
      <c r="AF22" s="1416"/>
      <c r="AG22" s="1416"/>
      <c r="AH22" s="1416"/>
      <c r="AI22" s="1416"/>
      <c r="AJ22" s="1417"/>
    </row>
    <row r="23" spans="2:36" ht="11.25" customHeight="1" x14ac:dyDescent="0.2">
      <c r="B23" s="1409">
        <v>13</v>
      </c>
      <c r="C23" s="1410"/>
      <c r="D23" s="1411" t="str">
        <f>IF('INGRESO DE DATOS'!B23&lt;&gt;0,'INGRESO DE DATOS'!B23,"")</f>
        <v/>
      </c>
      <c r="E23" s="1412"/>
      <c r="F23" s="1412"/>
      <c r="G23" s="1412"/>
      <c r="H23" s="1413"/>
      <c r="I23" s="1414" t="str">
        <f>IF('INGRESO DE DATOS'!R23="","",'INGRESO DE DATOS'!R23)</f>
        <v/>
      </c>
      <c r="J23" s="1414"/>
      <c r="K23" s="1414"/>
      <c r="L23" s="1414"/>
      <c r="M23" s="1414"/>
      <c r="N23" s="1414"/>
      <c r="O23" s="1414" t="str">
        <f>IF('INGRESO DE DATOS'!S23="","",'INGRESO DE DATOS'!S23)</f>
        <v/>
      </c>
      <c r="P23" s="1414"/>
      <c r="Q23" s="1414"/>
      <c r="R23" s="1414"/>
      <c r="S23" s="1414"/>
      <c r="T23" s="1414"/>
      <c r="U23" s="1414" t="str">
        <f>IF(AND(I23="",O23=""),"",IF(I23&lt;&gt;"",I23*1000*'INGRESO DE DATOS'!$T$20,IF(O23&lt;&gt;"",O23*'INGRESO DE DATOS'!$T$20,"")))</f>
        <v/>
      </c>
      <c r="V23" s="1414"/>
      <c r="W23" s="1414"/>
      <c r="X23" s="1414"/>
      <c r="Y23" s="1414"/>
      <c r="Z23" s="1414"/>
      <c r="AA23" s="1414"/>
      <c r="AB23" s="1426" t="str">
        <f t="shared" si="0"/>
        <v/>
      </c>
      <c r="AC23" s="1416"/>
      <c r="AD23" s="1416"/>
      <c r="AE23" s="1416"/>
      <c r="AF23" s="1416"/>
      <c r="AG23" s="1416"/>
      <c r="AH23" s="1416"/>
      <c r="AI23" s="1416"/>
      <c r="AJ23" s="1417"/>
    </row>
    <row r="24" spans="2:36" ht="11.25" customHeight="1" x14ac:dyDescent="0.2">
      <c r="B24" s="1409">
        <v>14</v>
      </c>
      <c r="C24" s="1410"/>
      <c r="D24" s="1411" t="str">
        <f>IF('INGRESO DE DATOS'!B24&lt;&gt;0,'INGRESO DE DATOS'!B24,"")</f>
        <v/>
      </c>
      <c r="E24" s="1412"/>
      <c r="F24" s="1412"/>
      <c r="G24" s="1412"/>
      <c r="H24" s="1413"/>
      <c r="I24" s="1414" t="str">
        <f>IF('INGRESO DE DATOS'!R24="","",'INGRESO DE DATOS'!R24)</f>
        <v/>
      </c>
      <c r="J24" s="1414"/>
      <c r="K24" s="1414"/>
      <c r="L24" s="1414"/>
      <c r="M24" s="1414"/>
      <c r="N24" s="1414"/>
      <c r="O24" s="1414" t="str">
        <f>IF('INGRESO DE DATOS'!S24="","",'INGRESO DE DATOS'!S24)</f>
        <v/>
      </c>
      <c r="P24" s="1414"/>
      <c r="Q24" s="1414"/>
      <c r="R24" s="1414"/>
      <c r="S24" s="1414"/>
      <c r="T24" s="1414"/>
      <c r="U24" s="1414" t="str">
        <f>IF(AND(I24="",O24=""),"",IF(I24&lt;&gt;"",I24*1000*'INGRESO DE DATOS'!$T$20,IF(O24&lt;&gt;"",O24*'INGRESO DE DATOS'!$T$20,"")))</f>
        <v/>
      </c>
      <c r="V24" s="1414"/>
      <c r="W24" s="1414"/>
      <c r="X24" s="1414"/>
      <c r="Y24" s="1414"/>
      <c r="Z24" s="1414"/>
      <c r="AA24" s="1414"/>
      <c r="AB24" s="1426" t="str">
        <f t="shared" si="0"/>
        <v/>
      </c>
      <c r="AC24" s="1416"/>
      <c r="AD24" s="1416"/>
      <c r="AE24" s="1416"/>
      <c r="AF24" s="1416"/>
      <c r="AG24" s="1416"/>
      <c r="AH24" s="1416"/>
      <c r="AI24" s="1416"/>
      <c r="AJ24" s="1417"/>
    </row>
    <row r="25" spans="2:36" ht="11.25" customHeight="1" x14ac:dyDescent="0.2">
      <c r="B25" s="1409">
        <v>15</v>
      </c>
      <c r="C25" s="1410"/>
      <c r="D25" s="1411" t="str">
        <f>IF('INGRESO DE DATOS'!B25&lt;&gt;0,'INGRESO DE DATOS'!B25,"")</f>
        <v/>
      </c>
      <c r="E25" s="1412"/>
      <c r="F25" s="1412"/>
      <c r="G25" s="1412"/>
      <c r="H25" s="1413"/>
      <c r="I25" s="1414" t="str">
        <f>IF('INGRESO DE DATOS'!R25="","",'INGRESO DE DATOS'!R25)</f>
        <v/>
      </c>
      <c r="J25" s="1414"/>
      <c r="K25" s="1414"/>
      <c r="L25" s="1414"/>
      <c r="M25" s="1414"/>
      <c r="N25" s="1414"/>
      <c r="O25" s="1414" t="str">
        <f>IF('INGRESO DE DATOS'!S25="","",'INGRESO DE DATOS'!S25)</f>
        <v/>
      </c>
      <c r="P25" s="1414"/>
      <c r="Q25" s="1414"/>
      <c r="R25" s="1414"/>
      <c r="S25" s="1414"/>
      <c r="T25" s="1414"/>
      <c r="U25" s="1414" t="str">
        <f>IF(AND(I25="",O25=""),"",IF(I25&lt;&gt;"",I25*1000*'INGRESO DE DATOS'!$T$20,IF(O25&lt;&gt;"",O25*'INGRESO DE DATOS'!$T$20,"")))</f>
        <v/>
      </c>
      <c r="V25" s="1414"/>
      <c r="W25" s="1414"/>
      <c r="X25" s="1414"/>
      <c r="Y25" s="1414"/>
      <c r="Z25" s="1414"/>
      <c r="AA25" s="1414"/>
      <c r="AB25" s="1426" t="str">
        <f t="shared" si="0"/>
        <v/>
      </c>
      <c r="AC25" s="1416"/>
      <c r="AD25" s="1416"/>
      <c r="AE25" s="1416"/>
      <c r="AF25" s="1416"/>
      <c r="AG25" s="1416"/>
      <c r="AH25" s="1416"/>
      <c r="AI25" s="1416"/>
      <c r="AJ25" s="1417"/>
    </row>
    <row r="26" spans="2:36" ht="11.25" customHeight="1" x14ac:dyDescent="0.2">
      <c r="B26" s="1409">
        <v>16</v>
      </c>
      <c r="C26" s="1410"/>
      <c r="D26" s="1411" t="str">
        <f>IF('INGRESO DE DATOS'!B26&lt;&gt;0,'INGRESO DE DATOS'!B26,"")</f>
        <v/>
      </c>
      <c r="E26" s="1412"/>
      <c r="F26" s="1412"/>
      <c r="G26" s="1412"/>
      <c r="H26" s="1413"/>
      <c r="I26" s="1414" t="str">
        <f>IF('INGRESO DE DATOS'!R26="","",'INGRESO DE DATOS'!R26)</f>
        <v/>
      </c>
      <c r="J26" s="1414"/>
      <c r="K26" s="1414"/>
      <c r="L26" s="1414"/>
      <c r="M26" s="1414"/>
      <c r="N26" s="1414"/>
      <c r="O26" s="1414" t="str">
        <f>IF('INGRESO DE DATOS'!S26="","",'INGRESO DE DATOS'!S26)</f>
        <v/>
      </c>
      <c r="P26" s="1414"/>
      <c r="Q26" s="1414"/>
      <c r="R26" s="1414"/>
      <c r="S26" s="1414"/>
      <c r="T26" s="1414"/>
      <c r="U26" s="1414" t="str">
        <f>IF(AND(I26="",O26=""),"",IF(I26&lt;&gt;"",I26*1000*'INGRESO DE DATOS'!$T$20,IF(O26&lt;&gt;"",O26*'INGRESO DE DATOS'!$T$20,"")))</f>
        <v/>
      </c>
      <c r="V26" s="1414"/>
      <c r="W26" s="1414"/>
      <c r="X26" s="1414"/>
      <c r="Y26" s="1414"/>
      <c r="Z26" s="1414"/>
      <c r="AA26" s="1414"/>
      <c r="AB26" s="1426" t="str">
        <f t="shared" si="0"/>
        <v/>
      </c>
      <c r="AC26" s="1416"/>
      <c r="AD26" s="1416"/>
      <c r="AE26" s="1416"/>
      <c r="AF26" s="1416"/>
      <c r="AG26" s="1416"/>
      <c r="AH26" s="1416"/>
      <c r="AI26" s="1416"/>
      <c r="AJ26" s="1417"/>
    </row>
    <row r="27" spans="2:36" ht="11.25" customHeight="1" x14ac:dyDescent="0.2">
      <c r="B27" s="1409">
        <v>17</v>
      </c>
      <c r="C27" s="1410"/>
      <c r="D27" s="1411" t="str">
        <f>IF('INGRESO DE DATOS'!B27&lt;&gt;0,'INGRESO DE DATOS'!B27,"")</f>
        <v/>
      </c>
      <c r="E27" s="1412"/>
      <c r="F27" s="1412"/>
      <c r="G27" s="1412"/>
      <c r="H27" s="1413"/>
      <c r="I27" s="1414" t="str">
        <f>IF('INGRESO DE DATOS'!R27="","",'INGRESO DE DATOS'!R27)</f>
        <v/>
      </c>
      <c r="J27" s="1414"/>
      <c r="K27" s="1414"/>
      <c r="L27" s="1414"/>
      <c r="M27" s="1414"/>
      <c r="N27" s="1414"/>
      <c r="O27" s="1414" t="str">
        <f>IF('INGRESO DE DATOS'!S27="","",'INGRESO DE DATOS'!S27)</f>
        <v/>
      </c>
      <c r="P27" s="1414"/>
      <c r="Q27" s="1414"/>
      <c r="R27" s="1414"/>
      <c r="S27" s="1414"/>
      <c r="T27" s="1414"/>
      <c r="U27" s="1414" t="str">
        <f>IF(AND(I27="",O27=""),"",IF(I27&lt;&gt;"",I27*1000*'INGRESO DE DATOS'!$T$20,IF(O27&lt;&gt;"",O27*'INGRESO DE DATOS'!$T$20,"")))</f>
        <v/>
      </c>
      <c r="V27" s="1414"/>
      <c r="W27" s="1414"/>
      <c r="X27" s="1414"/>
      <c r="Y27" s="1414"/>
      <c r="Z27" s="1414"/>
      <c r="AA27" s="1414"/>
      <c r="AB27" s="1426" t="str">
        <f t="shared" si="0"/>
        <v/>
      </c>
      <c r="AC27" s="1416"/>
      <c r="AD27" s="1416"/>
      <c r="AE27" s="1416"/>
      <c r="AF27" s="1416"/>
      <c r="AG27" s="1416"/>
      <c r="AH27" s="1416"/>
      <c r="AI27" s="1416"/>
      <c r="AJ27" s="1417"/>
    </row>
    <row r="28" spans="2:36" ht="11.25" customHeight="1" x14ac:dyDescent="0.2">
      <c r="B28" s="1409">
        <v>18</v>
      </c>
      <c r="C28" s="1410"/>
      <c r="D28" s="1411" t="str">
        <f>IF('INGRESO DE DATOS'!B28&lt;&gt;0,'INGRESO DE DATOS'!B28,"")</f>
        <v/>
      </c>
      <c r="E28" s="1412"/>
      <c r="F28" s="1412"/>
      <c r="G28" s="1412"/>
      <c r="H28" s="1413"/>
      <c r="I28" s="1414" t="str">
        <f>IF('INGRESO DE DATOS'!R28="","",'INGRESO DE DATOS'!R28)</f>
        <v/>
      </c>
      <c r="J28" s="1414"/>
      <c r="K28" s="1414"/>
      <c r="L28" s="1414"/>
      <c r="M28" s="1414"/>
      <c r="N28" s="1414"/>
      <c r="O28" s="1414" t="str">
        <f>IF('INGRESO DE DATOS'!S28="","",'INGRESO DE DATOS'!S28)</f>
        <v/>
      </c>
      <c r="P28" s="1414"/>
      <c r="Q28" s="1414"/>
      <c r="R28" s="1414"/>
      <c r="S28" s="1414"/>
      <c r="T28" s="1414"/>
      <c r="U28" s="1414" t="str">
        <f>IF(AND(I28="",O28=""),"",IF(I28&lt;&gt;"",I28*1000*'INGRESO DE DATOS'!$T$20,IF(O28&lt;&gt;"",O28*'INGRESO DE DATOS'!$T$20,"")))</f>
        <v/>
      </c>
      <c r="V28" s="1414"/>
      <c r="W28" s="1414"/>
      <c r="X28" s="1414"/>
      <c r="Y28" s="1414"/>
      <c r="Z28" s="1414"/>
      <c r="AA28" s="1414"/>
      <c r="AB28" s="1426" t="str">
        <f t="shared" si="0"/>
        <v/>
      </c>
      <c r="AC28" s="1416"/>
      <c r="AD28" s="1416"/>
      <c r="AE28" s="1416"/>
      <c r="AF28" s="1416"/>
      <c r="AG28" s="1416"/>
      <c r="AH28" s="1416"/>
      <c r="AI28" s="1416"/>
      <c r="AJ28" s="1417"/>
    </row>
    <row r="29" spans="2:36" ht="11.25" customHeight="1" x14ac:dyDescent="0.2">
      <c r="B29" s="1409">
        <v>19</v>
      </c>
      <c r="C29" s="1410"/>
      <c r="D29" s="1411" t="str">
        <f>IF('INGRESO DE DATOS'!B29&lt;&gt;0,'INGRESO DE DATOS'!B29,"")</f>
        <v/>
      </c>
      <c r="E29" s="1412"/>
      <c r="F29" s="1412"/>
      <c r="G29" s="1412"/>
      <c r="H29" s="1413"/>
      <c r="I29" s="1414" t="str">
        <f>IF('INGRESO DE DATOS'!R29="","",'INGRESO DE DATOS'!R29)</f>
        <v/>
      </c>
      <c r="J29" s="1414"/>
      <c r="K29" s="1414"/>
      <c r="L29" s="1414"/>
      <c r="M29" s="1414"/>
      <c r="N29" s="1414"/>
      <c r="O29" s="1414" t="str">
        <f>IF('INGRESO DE DATOS'!S29="","",'INGRESO DE DATOS'!S29)</f>
        <v/>
      </c>
      <c r="P29" s="1414"/>
      <c r="Q29" s="1414"/>
      <c r="R29" s="1414"/>
      <c r="S29" s="1414"/>
      <c r="T29" s="1414"/>
      <c r="U29" s="1414" t="str">
        <f>IF(AND(I29="",O29=""),"",IF(I29&lt;&gt;"",I29*1000*'INGRESO DE DATOS'!$T$20,IF(O29&lt;&gt;"",O29*'INGRESO DE DATOS'!$T$20,"")))</f>
        <v/>
      </c>
      <c r="V29" s="1414"/>
      <c r="W29" s="1414"/>
      <c r="X29" s="1414"/>
      <c r="Y29" s="1414"/>
      <c r="Z29" s="1414"/>
      <c r="AA29" s="1414"/>
      <c r="AB29" s="1426" t="str">
        <f t="shared" si="0"/>
        <v/>
      </c>
      <c r="AC29" s="1416"/>
      <c r="AD29" s="1416"/>
      <c r="AE29" s="1416"/>
      <c r="AF29" s="1416"/>
      <c r="AG29" s="1416"/>
      <c r="AH29" s="1416"/>
      <c r="AI29" s="1416"/>
      <c r="AJ29" s="1417"/>
    </row>
    <row r="30" spans="2:36" ht="11.25" customHeight="1" x14ac:dyDescent="0.2">
      <c r="B30" s="1409">
        <v>20</v>
      </c>
      <c r="C30" s="1410"/>
      <c r="D30" s="1411" t="str">
        <f>IF('INGRESO DE DATOS'!B30&lt;&gt;0,'INGRESO DE DATOS'!B30,"")</f>
        <v/>
      </c>
      <c r="E30" s="1412"/>
      <c r="F30" s="1412"/>
      <c r="G30" s="1412"/>
      <c r="H30" s="1413"/>
      <c r="I30" s="1414" t="str">
        <f>IF('INGRESO DE DATOS'!R30="","",'INGRESO DE DATOS'!R30)</f>
        <v/>
      </c>
      <c r="J30" s="1414"/>
      <c r="K30" s="1414"/>
      <c r="L30" s="1414"/>
      <c r="M30" s="1414"/>
      <c r="N30" s="1414"/>
      <c r="O30" s="1414" t="str">
        <f>IF('INGRESO DE DATOS'!S30="","",'INGRESO DE DATOS'!S30)</f>
        <v/>
      </c>
      <c r="P30" s="1414"/>
      <c r="Q30" s="1414"/>
      <c r="R30" s="1414"/>
      <c r="S30" s="1414"/>
      <c r="T30" s="1414"/>
      <c r="U30" s="1414" t="str">
        <f>IF(AND(I30="",O30=""),"",IF(I30&lt;&gt;"",I30*1000*'INGRESO DE DATOS'!$T$20,IF(O30&lt;&gt;"",O30*'INGRESO DE DATOS'!$T$20,"")))</f>
        <v/>
      </c>
      <c r="V30" s="1414"/>
      <c r="W30" s="1414"/>
      <c r="X30" s="1414"/>
      <c r="Y30" s="1414"/>
      <c r="Z30" s="1414"/>
      <c r="AA30" s="1414"/>
      <c r="AB30" s="1426" t="str">
        <f t="shared" si="0"/>
        <v/>
      </c>
      <c r="AC30" s="1416"/>
      <c r="AD30" s="1416"/>
      <c r="AE30" s="1416"/>
      <c r="AF30" s="1416"/>
      <c r="AG30" s="1416"/>
      <c r="AH30" s="1416"/>
      <c r="AI30" s="1416"/>
      <c r="AJ30" s="1417"/>
    </row>
    <row r="31" spans="2:36" ht="11.25" customHeight="1" x14ac:dyDescent="0.2">
      <c r="B31" s="1409">
        <v>21</v>
      </c>
      <c r="C31" s="1410"/>
      <c r="D31" s="1411" t="str">
        <f>IF('INGRESO DE DATOS'!B31&lt;&gt;0,'INGRESO DE DATOS'!B31,"")</f>
        <v/>
      </c>
      <c r="E31" s="1412"/>
      <c r="F31" s="1412"/>
      <c r="G31" s="1412"/>
      <c r="H31" s="1413"/>
      <c r="I31" s="1414" t="str">
        <f>IF('INGRESO DE DATOS'!R31="","",'INGRESO DE DATOS'!R31)</f>
        <v/>
      </c>
      <c r="J31" s="1414"/>
      <c r="K31" s="1414"/>
      <c r="L31" s="1414"/>
      <c r="M31" s="1414"/>
      <c r="N31" s="1414"/>
      <c r="O31" s="1414" t="str">
        <f>IF('INGRESO DE DATOS'!S31="","",'INGRESO DE DATOS'!S31)</f>
        <v/>
      </c>
      <c r="P31" s="1414"/>
      <c r="Q31" s="1414"/>
      <c r="R31" s="1414"/>
      <c r="S31" s="1414"/>
      <c r="T31" s="1414"/>
      <c r="U31" s="1414" t="str">
        <f>IF(AND(I31="",O31=""),"",IF(I31&lt;&gt;"",I31*1000*'INGRESO DE DATOS'!$T$20,IF(O31&lt;&gt;"",O31*'INGRESO DE DATOS'!$T$20,"")))</f>
        <v/>
      </c>
      <c r="V31" s="1414"/>
      <c r="W31" s="1414"/>
      <c r="X31" s="1414"/>
      <c r="Y31" s="1414"/>
      <c r="Z31" s="1414"/>
      <c r="AA31" s="1414"/>
      <c r="AB31" s="1426" t="str">
        <f t="shared" si="0"/>
        <v/>
      </c>
      <c r="AC31" s="1416"/>
      <c r="AD31" s="1416"/>
      <c r="AE31" s="1416"/>
      <c r="AF31" s="1416"/>
      <c r="AG31" s="1416"/>
      <c r="AH31" s="1416"/>
      <c r="AI31" s="1416"/>
      <c r="AJ31" s="1417"/>
    </row>
    <row r="32" spans="2:36" ht="11.25" customHeight="1" x14ac:dyDescent="0.2">
      <c r="B32" s="1409">
        <v>22</v>
      </c>
      <c r="C32" s="1410"/>
      <c r="D32" s="1411" t="str">
        <f>IF('INGRESO DE DATOS'!B32&lt;&gt;0,'INGRESO DE DATOS'!B32,"")</f>
        <v/>
      </c>
      <c r="E32" s="1412"/>
      <c r="F32" s="1412"/>
      <c r="G32" s="1412"/>
      <c r="H32" s="1413"/>
      <c r="I32" s="1414" t="str">
        <f>IF('INGRESO DE DATOS'!R32="","",'INGRESO DE DATOS'!R32)</f>
        <v/>
      </c>
      <c r="J32" s="1414"/>
      <c r="K32" s="1414"/>
      <c r="L32" s="1414"/>
      <c r="M32" s="1414"/>
      <c r="N32" s="1414"/>
      <c r="O32" s="1414" t="str">
        <f>IF('INGRESO DE DATOS'!S32="","",'INGRESO DE DATOS'!S32)</f>
        <v/>
      </c>
      <c r="P32" s="1414"/>
      <c r="Q32" s="1414"/>
      <c r="R32" s="1414"/>
      <c r="S32" s="1414"/>
      <c r="T32" s="1414"/>
      <c r="U32" s="1414" t="str">
        <f>IF(AND(I32="",O32=""),"",IF(I32&lt;&gt;"",I32*1000*'INGRESO DE DATOS'!$T$20,IF(O32&lt;&gt;"",O32*'INGRESO DE DATOS'!$T$20,"")))</f>
        <v/>
      </c>
      <c r="V32" s="1414"/>
      <c r="W32" s="1414"/>
      <c r="X32" s="1414"/>
      <c r="Y32" s="1414"/>
      <c r="Z32" s="1414"/>
      <c r="AA32" s="1414"/>
      <c r="AB32" s="1426" t="str">
        <f t="shared" si="0"/>
        <v/>
      </c>
      <c r="AC32" s="1416"/>
      <c r="AD32" s="1416"/>
      <c r="AE32" s="1416"/>
      <c r="AF32" s="1416"/>
      <c r="AG32" s="1416"/>
      <c r="AH32" s="1416"/>
      <c r="AI32" s="1416"/>
      <c r="AJ32" s="1417"/>
    </row>
    <row r="33" spans="2:36" ht="11.25" customHeight="1" x14ac:dyDescent="0.2">
      <c r="B33" s="1409">
        <v>23</v>
      </c>
      <c r="C33" s="1410"/>
      <c r="D33" s="1422" t="str">
        <f>IF('INGRESO DE DATOS'!B33&lt;&gt;0,'INGRESO DE DATOS'!B33,"")</f>
        <v>MUESTRA CONTROL</v>
      </c>
      <c r="E33" s="1423"/>
      <c r="F33" s="1423"/>
      <c r="G33" s="1423"/>
      <c r="H33" s="1424"/>
      <c r="I33" s="1414" t="str">
        <f>IF('INGRESO DE DATOS'!R33="","",'INGRESO DE DATOS'!R33)</f>
        <v/>
      </c>
      <c r="J33" s="1414"/>
      <c r="K33" s="1414"/>
      <c r="L33" s="1414"/>
      <c r="M33" s="1414"/>
      <c r="N33" s="1414"/>
      <c r="O33" s="1414" t="str">
        <f>IF('INGRESO DE DATOS'!S33="","",'INGRESO DE DATOS'!S33)</f>
        <v/>
      </c>
      <c r="P33" s="1414"/>
      <c r="Q33" s="1414"/>
      <c r="R33" s="1414"/>
      <c r="S33" s="1414"/>
      <c r="T33" s="1414"/>
      <c r="U33" s="1414" t="str">
        <f>IF(AND(I33="",O33=""),"",IF(I33&lt;&gt;"",I33*1000*'INGRESO DE DATOS'!$T$20,IF(O33&lt;&gt;"",O33*'INGRESO DE DATOS'!$T$20,"")))</f>
        <v/>
      </c>
      <c r="V33" s="1414"/>
      <c r="W33" s="1414"/>
      <c r="X33" s="1414"/>
      <c r="Y33" s="1414"/>
      <c r="Z33" s="1414"/>
      <c r="AA33" s="1414"/>
      <c r="AB33" s="1426" t="str">
        <f t="shared" si="0"/>
        <v/>
      </c>
      <c r="AC33" s="1416"/>
      <c r="AD33" s="1416"/>
      <c r="AE33" s="1416"/>
      <c r="AF33" s="1416"/>
      <c r="AG33" s="1416"/>
      <c r="AH33" s="1416"/>
      <c r="AI33" s="1416"/>
      <c r="AJ33" s="1417"/>
    </row>
    <row r="34" spans="2:36" ht="11.25" customHeight="1" x14ac:dyDescent="0.2">
      <c r="B34" s="1409">
        <v>24</v>
      </c>
      <c r="C34" s="1410"/>
      <c r="D34" s="1411" t="str">
        <f>IF('INGRESO DE DATOS'!B34&lt;&gt;0,'INGRESO DE DATOS'!B34,"")</f>
        <v/>
      </c>
      <c r="E34" s="1412"/>
      <c r="F34" s="1412"/>
      <c r="G34" s="1412"/>
      <c r="H34" s="1413"/>
      <c r="I34" s="1414" t="str">
        <f>IF('INGRESO DE DATOS'!R34="","",'INGRESO DE DATOS'!R34)</f>
        <v/>
      </c>
      <c r="J34" s="1414"/>
      <c r="K34" s="1414"/>
      <c r="L34" s="1414"/>
      <c r="M34" s="1414"/>
      <c r="N34" s="1414"/>
      <c r="O34" s="1414" t="str">
        <f>IF('INGRESO DE DATOS'!S34="","",'INGRESO DE DATOS'!S34)</f>
        <v/>
      </c>
      <c r="P34" s="1414"/>
      <c r="Q34" s="1414"/>
      <c r="R34" s="1414"/>
      <c r="S34" s="1414"/>
      <c r="T34" s="1414"/>
      <c r="U34" s="1414" t="str">
        <f>IF(AND(I34="",O34=""),"",IF(I34&lt;&gt;"",I34*1000*'INGRESO DE DATOS'!$T$20,IF(O34&lt;&gt;"",O34*'INGRESO DE DATOS'!$T$20,"")))</f>
        <v/>
      </c>
      <c r="V34" s="1414"/>
      <c r="W34" s="1414"/>
      <c r="X34" s="1414"/>
      <c r="Y34" s="1414"/>
      <c r="Z34" s="1414"/>
      <c r="AA34" s="1414"/>
      <c r="AB34" s="1426" t="str">
        <f t="shared" si="0"/>
        <v/>
      </c>
      <c r="AC34" s="1416"/>
      <c r="AD34" s="1416"/>
      <c r="AE34" s="1416"/>
      <c r="AF34" s="1416"/>
      <c r="AG34" s="1416"/>
      <c r="AH34" s="1416"/>
      <c r="AI34" s="1416"/>
      <c r="AJ34" s="1417"/>
    </row>
    <row r="35" spans="2:36" ht="11.25" customHeight="1" x14ac:dyDescent="0.2">
      <c r="B35" s="1409">
        <v>25</v>
      </c>
      <c r="C35" s="1410"/>
      <c r="D35" s="1411" t="str">
        <f>IF('INGRESO DE DATOS'!B35&lt;&gt;0,'INGRESO DE DATOS'!B35,"")</f>
        <v/>
      </c>
      <c r="E35" s="1412"/>
      <c r="F35" s="1412"/>
      <c r="G35" s="1412"/>
      <c r="H35" s="1413"/>
      <c r="I35" s="1414" t="str">
        <f>IF('INGRESO DE DATOS'!R35="","",'INGRESO DE DATOS'!R35)</f>
        <v/>
      </c>
      <c r="J35" s="1414"/>
      <c r="K35" s="1414"/>
      <c r="L35" s="1414"/>
      <c r="M35" s="1414"/>
      <c r="N35" s="1414"/>
      <c r="O35" s="1414" t="str">
        <f>IF('INGRESO DE DATOS'!S35="","",'INGRESO DE DATOS'!S35)</f>
        <v/>
      </c>
      <c r="P35" s="1414"/>
      <c r="Q35" s="1414"/>
      <c r="R35" s="1414"/>
      <c r="S35" s="1414"/>
      <c r="T35" s="1414"/>
      <c r="U35" s="1414" t="str">
        <f>IF(AND(I35="",O35=""),"",IF(I35&lt;&gt;"",I35*1000*'INGRESO DE DATOS'!$T$20,IF(O35&lt;&gt;"",O35*'INGRESO DE DATOS'!$T$20,"")))</f>
        <v/>
      </c>
      <c r="V35" s="1414"/>
      <c r="W35" s="1414"/>
      <c r="X35" s="1414"/>
      <c r="Y35" s="1414"/>
      <c r="Z35" s="1414"/>
      <c r="AA35" s="1414"/>
      <c r="AB35" s="1426" t="str">
        <f t="shared" si="0"/>
        <v/>
      </c>
      <c r="AC35" s="1416"/>
      <c r="AD35" s="1416"/>
      <c r="AE35" s="1416"/>
      <c r="AF35" s="1416"/>
      <c r="AG35" s="1416"/>
      <c r="AH35" s="1416"/>
      <c r="AI35" s="1416"/>
      <c r="AJ35" s="1417"/>
    </row>
    <row r="36" spans="2:36" ht="11.25" customHeight="1" x14ac:dyDescent="0.2">
      <c r="B36" s="1409">
        <v>26</v>
      </c>
      <c r="C36" s="1410"/>
      <c r="D36" s="1411" t="str">
        <f>IF('INGRESO DE DATOS'!B36&lt;&gt;0,'INGRESO DE DATOS'!B36,"")</f>
        <v/>
      </c>
      <c r="E36" s="1412"/>
      <c r="F36" s="1412"/>
      <c r="G36" s="1412"/>
      <c r="H36" s="1413"/>
      <c r="I36" s="1414" t="str">
        <f>IF('INGRESO DE DATOS'!R36="","",'INGRESO DE DATOS'!R36)</f>
        <v/>
      </c>
      <c r="J36" s="1414"/>
      <c r="K36" s="1414"/>
      <c r="L36" s="1414"/>
      <c r="M36" s="1414"/>
      <c r="N36" s="1414"/>
      <c r="O36" s="1414" t="str">
        <f>IF('INGRESO DE DATOS'!S36="","",'INGRESO DE DATOS'!S36)</f>
        <v/>
      </c>
      <c r="P36" s="1414"/>
      <c r="Q36" s="1414"/>
      <c r="R36" s="1414"/>
      <c r="S36" s="1414"/>
      <c r="T36" s="1414"/>
      <c r="U36" s="1414" t="str">
        <f>IF(AND(I36="",O36=""),"",IF(I36&lt;&gt;"",I36*1000*'INGRESO DE DATOS'!$T$20,IF(O36&lt;&gt;"",O36*'INGRESO DE DATOS'!$T$20,"")))</f>
        <v/>
      </c>
      <c r="V36" s="1414"/>
      <c r="W36" s="1414"/>
      <c r="X36" s="1414"/>
      <c r="Y36" s="1414"/>
      <c r="Z36" s="1414"/>
      <c r="AA36" s="1414"/>
      <c r="AB36" s="1426" t="str">
        <f t="shared" si="0"/>
        <v/>
      </c>
      <c r="AC36" s="1416"/>
      <c r="AD36" s="1416"/>
      <c r="AE36" s="1416"/>
      <c r="AF36" s="1416"/>
      <c r="AG36" s="1416"/>
      <c r="AH36" s="1416"/>
      <c r="AI36" s="1416"/>
      <c r="AJ36" s="1417"/>
    </row>
    <row r="37" spans="2:36" ht="11.25" customHeight="1" x14ac:dyDescent="0.2">
      <c r="B37" s="1409">
        <v>27</v>
      </c>
      <c r="C37" s="1410"/>
      <c r="D37" s="1411" t="str">
        <f>IF('INGRESO DE DATOS'!B37&lt;&gt;0,'INGRESO DE DATOS'!B37,"")</f>
        <v/>
      </c>
      <c r="E37" s="1412"/>
      <c r="F37" s="1412"/>
      <c r="G37" s="1412"/>
      <c r="H37" s="1413"/>
      <c r="I37" s="1414" t="str">
        <f>IF('INGRESO DE DATOS'!R37="","",'INGRESO DE DATOS'!R37)</f>
        <v/>
      </c>
      <c r="J37" s="1414"/>
      <c r="K37" s="1414"/>
      <c r="L37" s="1414"/>
      <c r="M37" s="1414"/>
      <c r="N37" s="1414"/>
      <c r="O37" s="1414" t="str">
        <f>IF('INGRESO DE DATOS'!S37="","",'INGRESO DE DATOS'!S37)</f>
        <v/>
      </c>
      <c r="P37" s="1414"/>
      <c r="Q37" s="1414"/>
      <c r="R37" s="1414"/>
      <c r="S37" s="1414"/>
      <c r="T37" s="1414"/>
      <c r="U37" s="1414" t="str">
        <f>IF(AND(I37="",O37=""),"",IF(I37&lt;&gt;"",I37*1000*'INGRESO DE DATOS'!$T$20,IF(O37&lt;&gt;"",O37*'INGRESO DE DATOS'!$T$20,"")))</f>
        <v/>
      </c>
      <c r="V37" s="1414"/>
      <c r="W37" s="1414"/>
      <c r="X37" s="1414"/>
      <c r="Y37" s="1414"/>
      <c r="Z37" s="1414"/>
      <c r="AA37" s="1414"/>
      <c r="AB37" s="1426" t="str">
        <f t="shared" si="0"/>
        <v/>
      </c>
      <c r="AC37" s="1416"/>
      <c r="AD37" s="1416"/>
      <c r="AE37" s="1416"/>
      <c r="AF37" s="1416"/>
      <c r="AG37" s="1416"/>
      <c r="AH37" s="1416"/>
      <c r="AI37" s="1416"/>
      <c r="AJ37" s="1417"/>
    </row>
    <row r="38" spans="2:36" ht="11.25" customHeight="1" x14ac:dyDescent="0.2">
      <c r="B38" s="1409">
        <v>28</v>
      </c>
      <c r="C38" s="1410"/>
      <c r="D38" s="1411" t="str">
        <f>IF('INGRESO DE DATOS'!B38&lt;&gt;0,'INGRESO DE DATOS'!B38,"")</f>
        <v/>
      </c>
      <c r="E38" s="1412"/>
      <c r="F38" s="1412"/>
      <c r="G38" s="1412"/>
      <c r="H38" s="1413"/>
      <c r="I38" s="1414" t="str">
        <f>IF('INGRESO DE DATOS'!R38="","",'INGRESO DE DATOS'!R38)</f>
        <v/>
      </c>
      <c r="J38" s="1414"/>
      <c r="K38" s="1414"/>
      <c r="L38" s="1414"/>
      <c r="M38" s="1414"/>
      <c r="N38" s="1414"/>
      <c r="O38" s="1414" t="str">
        <f>IF('INGRESO DE DATOS'!S38="","",'INGRESO DE DATOS'!S38)</f>
        <v/>
      </c>
      <c r="P38" s="1414"/>
      <c r="Q38" s="1414"/>
      <c r="R38" s="1414"/>
      <c r="S38" s="1414"/>
      <c r="T38" s="1414"/>
      <c r="U38" s="1414" t="str">
        <f>IF(AND(I38="",O38=""),"",IF(I38&lt;&gt;"",I38*1000*'INGRESO DE DATOS'!$T$20,IF(O38&lt;&gt;"",O38*'INGRESO DE DATOS'!$T$20,"")))</f>
        <v/>
      </c>
      <c r="V38" s="1414"/>
      <c r="W38" s="1414"/>
      <c r="X38" s="1414"/>
      <c r="Y38" s="1414"/>
      <c r="Z38" s="1414"/>
      <c r="AA38" s="1414"/>
      <c r="AB38" s="1426" t="str">
        <f t="shared" si="0"/>
        <v/>
      </c>
      <c r="AC38" s="1416"/>
      <c r="AD38" s="1416"/>
      <c r="AE38" s="1416"/>
      <c r="AF38" s="1416"/>
      <c r="AG38" s="1416"/>
      <c r="AH38" s="1416"/>
      <c r="AI38" s="1416"/>
      <c r="AJ38" s="1417"/>
    </row>
    <row r="39" spans="2:36" ht="11.25" customHeight="1" x14ac:dyDescent="0.2">
      <c r="B39" s="1409">
        <v>29</v>
      </c>
      <c r="C39" s="1410"/>
      <c r="D39" s="1411" t="str">
        <f>IF('INGRESO DE DATOS'!B39&lt;&gt;0,'INGRESO DE DATOS'!B39,"")</f>
        <v/>
      </c>
      <c r="E39" s="1412"/>
      <c r="F39" s="1412"/>
      <c r="G39" s="1412"/>
      <c r="H39" s="1413"/>
      <c r="I39" s="1414" t="str">
        <f>IF('INGRESO DE DATOS'!R39="","",'INGRESO DE DATOS'!R39)</f>
        <v/>
      </c>
      <c r="J39" s="1414"/>
      <c r="K39" s="1414"/>
      <c r="L39" s="1414"/>
      <c r="M39" s="1414"/>
      <c r="N39" s="1414"/>
      <c r="O39" s="1414" t="str">
        <f>IF('INGRESO DE DATOS'!S39="","",'INGRESO DE DATOS'!S39)</f>
        <v/>
      </c>
      <c r="P39" s="1414"/>
      <c r="Q39" s="1414"/>
      <c r="R39" s="1414"/>
      <c r="S39" s="1414"/>
      <c r="T39" s="1414"/>
      <c r="U39" s="1414" t="str">
        <f>IF(AND(I39="",O39=""),"",IF(I39&lt;&gt;"",I39*1000*'INGRESO DE DATOS'!$T$20,IF(O39&lt;&gt;"",O39*'INGRESO DE DATOS'!$T$20,"")))</f>
        <v/>
      </c>
      <c r="V39" s="1414"/>
      <c r="W39" s="1414"/>
      <c r="X39" s="1414"/>
      <c r="Y39" s="1414"/>
      <c r="Z39" s="1414"/>
      <c r="AA39" s="1414"/>
      <c r="AB39" s="1426" t="str">
        <f t="shared" si="0"/>
        <v/>
      </c>
      <c r="AC39" s="1416"/>
      <c r="AD39" s="1416"/>
      <c r="AE39" s="1416"/>
      <c r="AF39" s="1416"/>
      <c r="AG39" s="1416"/>
      <c r="AH39" s="1416"/>
      <c r="AI39" s="1416"/>
      <c r="AJ39" s="1417"/>
    </row>
    <row r="40" spans="2:36" ht="11.25" customHeight="1" x14ac:dyDescent="0.2">
      <c r="B40" s="1409">
        <v>30</v>
      </c>
      <c r="C40" s="1410"/>
      <c r="D40" s="1411" t="str">
        <f>IF('INGRESO DE DATOS'!B40&lt;&gt;0,'INGRESO DE DATOS'!B40,"")</f>
        <v/>
      </c>
      <c r="E40" s="1412"/>
      <c r="F40" s="1412"/>
      <c r="G40" s="1412"/>
      <c r="H40" s="1413"/>
      <c r="I40" s="1414" t="str">
        <f>IF('INGRESO DE DATOS'!R40="","",'INGRESO DE DATOS'!R40)</f>
        <v/>
      </c>
      <c r="J40" s="1414"/>
      <c r="K40" s="1414"/>
      <c r="L40" s="1414"/>
      <c r="M40" s="1414"/>
      <c r="N40" s="1414"/>
      <c r="O40" s="1414" t="str">
        <f>IF('INGRESO DE DATOS'!S40="","",'INGRESO DE DATOS'!S40)</f>
        <v/>
      </c>
      <c r="P40" s="1414"/>
      <c r="Q40" s="1414"/>
      <c r="R40" s="1414"/>
      <c r="S40" s="1414"/>
      <c r="T40" s="1414"/>
      <c r="U40" s="1414" t="str">
        <f>IF(AND(I40="",O40=""),"",IF(I40&lt;&gt;"",I40*1000*'INGRESO DE DATOS'!$T$20,IF(O40&lt;&gt;"",O40*'INGRESO DE DATOS'!$T$20,"")))</f>
        <v/>
      </c>
      <c r="V40" s="1414"/>
      <c r="W40" s="1414"/>
      <c r="X40" s="1414"/>
      <c r="Y40" s="1414"/>
      <c r="Z40" s="1414"/>
      <c r="AA40" s="1414"/>
      <c r="AB40" s="1426" t="str">
        <f t="shared" si="0"/>
        <v/>
      </c>
      <c r="AC40" s="1416"/>
      <c r="AD40" s="1416"/>
      <c r="AE40" s="1416"/>
      <c r="AF40" s="1416"/>
      <c r="AG40" s="1416"/>
      <c r="AH40" s="1416"/>
      <c r="AI40" s="1416"/>
      <c r="AJ40" s="1417"/>
    </row>
    <row r="41" spans="2:36" ht="11.25" customHeight="1" x14ac:dyDescent="0.2">
      <c r="B41" s="1409">
        <v>31</v>
      </c>
      <c r="C41" s="1410"/>
      <c r="D41" s="1411" t="str">
        <f>IF('INGRESO DE DATOS'!B41&lt;&gt;0,'INGRESO DE DATOS'!B41,"")</f>
        <v/>
      </c>
      <c r="E41" s="1412"/>
      <c r="F41" s="1412"/>
      <c r="G41" s="1412"/>
      <c r="H41" s="1413"/>
      <c r="I41" s="1414" t="str">
        <f>IF('INGRESO DE DATOS'!R41="","",'INGRESO DE DATOS'!R41)</f>
        <v/>
      </c>
      <c r="J41" s="1414"/>
      <c r="K41" s="1414"/>
      <c r="L41" s="1414"/>
      <c r="M41" s="1414"/>
      <c r="N41" s="1414"/>
      <c r="O41" s="1414" t="str">
        <f>IF('INGRESO DE DATOS'!S41="","",'INGRESO DE DATOS'!S41)</f>
        <v/>
      </c>
      <c r="P41" s="1414"/>
      <c r="Q41" s="1414"/>
      <c r="R41" s="1414"/>
      <c r="S41" s="1414"/>
      <c r="T41" s="1414"/>
      <c r="U41" s="1414" t="str">
        <f>IF(AND(I41="",O41=""),"",IF(I41&lt;&gt;"",I41*1000*'INGRESO DE DATOS'!$T$20,IF(O41&lt;&gt;"",O41*'INGRESO DE DATOS'!$T$20,"")))</f>
        <v/>
      </c>
      <c r="V41" s="1414"/>
      <c r="W41" s="1414"/>
      <c r="X41" s="1414"/>
      <c r="Y41" s="1414"/>
      <c r="Z41" s="1414"/>
      <c r="AA41" s="1414"/>
      <c r="AB41" s="1426" t="str">
        <f t="shared" si="0"/>
        <v/>
      </c>
      <c r="AC41" s="1416"/>
      <c r="AD41" s="1416"/>
      <c r="AE41" s="1416"/>
      <c r="AF41" s="1416"/>
      <c r="AG41" s="1416"/>
      <c r="AH41" s="1416"/>
      <c r="AI41" s="1416"/>
      <c r="AJ41" s="1417"/>
    </row>
    <row r="42" spans="2:36" ht="11.25" customHeight="1" x14ac:dyDescent="0.2">
      <c r="B42" s="1409">
        <v>32</v>
      </c>
      <c r="C42" s="1410"/>
      <c r="D42" s="1411" t="str">
        <f>IF('INGRESO DE DATOS'!B42&lt;&gt;0,'INGRESO DE DATOS'!B42,"")</f>
        <v/>
      </c>
      <c r="E42" s="1412"/>
      <c r="F42" s="1412"/>
      <c r="G42" s="1412"/>
      <c r="H42" s="1413"/>
      <c r="I42" s="1414" t="str">
        <f>IF('INGRESO DE DATOS'!R42="","",'INGRESO DE DATOS'!R42)</f>
        <v/>
      </c>
      <c r="J42" s="1414"/>
      <c r="K42" s="1414"/>
      <c r="L42" s="1414"/>
      <c r="M42" s="1414"/>
      <c r="N42" s="1414"/>
      <c r="O42" s="1414" t="str">
        <f>IF('INGRESO DE DATOS'!S42="","",'INGRESO DE DATOS'!S42)</f>
        <v/>
      </c>
      <c r="P42" s="1414"/>
      <c r="Q42" s="1414"/>
      <c r="R42" s="1414"/>
      <c r="S42" s="1414"/>
      <c r="T42" s="1414"/>
      <c r="U42" s="1414" t="str">
        <f>IF(AND(I42="",O42=""),"",IF(I42&lt;&gt;"",I42*1000*'INGRESO DE DATOS'!$T$20,IF(O42&lt;&gt;"",O42*'INGRESO DE DATOS'!$T$20,"")))</f>
        <v/>
      </c>
      <c r="V42" s="1414"/>
      <c r="W42" s="1414"/>
      <c r="X42" s="1414"/>
      <c r="Y42" s="1414"/>
      <c r="Z42" s="1414"/>
      <c r="AA42" s="1414"/>
      <c r="AB42" s="1426" t="str">
        <f t="shared" si="0"/>
        <v/>
      </c>
      <c r="AC42" s="1416"/>
      <c r="AD42" s="1416"/>
      <c r="AE42" s="1416"/>
      <c r="AF42" s="1416"/>
      <c r="AG42" s="1416"/>
      <c r="AH42" s="1416"/>
      <c r="AI42" s="1416"/>
      <c r="AJ42" s="1417"/>
    </row>
    <row r="43" spans="2:36" ht="11.25" customHeight="1" x14ac:dyDescent="0.2">
      <c r="B43" s="1409">
        <v>33</v>
      </c>
      <c r="C43" s="1410"/>
      <c r="D43" s="1411" t="str">
        <f>IF('INGRESO DE DATOS'!B43&lt;&gt;0,'INGRESO DE DATOS'!B43,"")</f>
        <v/>
      </c>
      <c r="E43" s="1412"/>
      <c r="F43" s="1412"/>
      <c r="G43" s="1412"/>
      <c r="H43" s="1413"/>
      <c r="I43" s="1414" t="str">
        <f>IF('INGRESO DE DATOS'!R43="","",'INGRESO DE DATOS'!R43)</f>
        <v/>
      </c>
      <c r="J43" s="1414"/>
      <c r="K43" s="1414"/>
      <c r="L43" s="1414"/>
      <c r="M43" s="1414"/>
      <c r="N43" s="1414"/>
      <c r="O43" s="1414" t="str">
        <f>IF('INGRESO DE DATOS'!S43="","",'INGRESO DE DATOS'!S43)</f>
        <v/>
      </c>
      <c r="P43" s="1414"/>
      <c r="Q43" s="1414"/>
      <c r="R43" s="1414"/>
      <c r="S43" s="1414"/>
      <c r="T43" s="1414"/>
      <c r="U43" s="1414" t="str">
        <f>IF(AND(I43="",O43=""),"",IF(I43&lt;&gt;"",I43*1000*'INGRESO DE DATOS'!$T$20,IF(O43&lt;&gt;"",O43*'INGRESO DE DATOS'!$T$20,"")))</f>
        <v/>
      </c>
      <c r="V43" s="1414"/>
      <c r="W43" s="1414"/>
      <c r="X43" s="1414"/>
      <c r="Y43" s="1414"/>
      <c r="Z43" s="1414"/>
      <c r="AA43" s="1414"/>
      <c r="AB43" s="1426" t="str">
        <f t="shared" si="0"/>
        <v/>
      </c>
      <c r="AC43" s="1416"/>
      <c r="AD43" s="1416"/>
      <c r="AE43" s="1416"/>
      <c r="AF43" s="1416"/>
      <c r="AG43" s="1416"/>
      <c r="AH43" s="1416"/>
      <c r="AI43" s="1416"/>
      <c r="AJ43" s="1417"/>
    </row>
    <row r="44" spans="2:36" ht="11.25" customHeight="1" x14ac:dyDescent="0.2">
      <c r="B44" s="1409">
        <v>34</v>
      </c>
      <c r="C44" s="1410"/>
      <c r="D44" s="1411" t="str">
        <f>IF('INGRESO DE DATOS'!B44&lt;&gt;0,'INGRESO DE DATOS'!B44,"")</f>
        <v/>
      </c>
      <c r="E44" s="1412"/>
      <c r="F44" s="1412"/>
      <c r="G44" s="1412"/>
      <c r="H44" s="1413"/>
      <c r="I44" s="1414" t="str">
        <f>IF('INGRESO DE DATOS'!R44="","",'INGRESO DE DATOS'!R44)</f>
        <v/>
      </c>
      <c r="J44" s="1414"/>
      <c r="K44" s="1414"/>
      <c r="L44" s="1414"/>
      <c r="M44" s="1414"/>
      <c r="N44" s="1414"/>
      <c r="O44" s="1414" t="str">
        <f>IF('INGRESO DE DATOS'!S44="","",'INGRESO DE DATOS'!S44)</f>
        <v/>
      </c>
      <c r="P44" s="1414"/>
      <c r="Q44" s="1414"/>
      <c r="R44" s="1414"/>
      <c r="S44" s="1414"/>
      <c r="T44" s="1414"/>
      <c r="U44" s="1414" t="str">
        <f>IF(AND(I44="",O44=""),"",IF(I44&lt;&gt;"",I44*1000*'INGRESO DE DATOS'!$T$20,IF(O44&lt;&gt;"",O44*'INGRESO DE DATOS'!$T$20,"")))</f>
        <v/>
      </c>
      <c r="V44" s="1414"/>
      <c r="W44" s="1414"/>
      <c r="X44" s="1414"/>
      <c r="Y44" s="1414"/>
      <c r="Z44" s="1414"/>
      <c r="AA44" s="1414"/>
      <c r="AB44" s="1426" t="str">
        <f t="shared" si="0"/>
        <v/>
      </c>
      <c r="AC44" s="1416"/>
      <c r="AD44" s="1416"/>
      <c r="AE44" s="1416"/>
      <c r="AF44" s="1416"/>
      <c r="AG44" s="1416"/>
      <c r="AH44" s="1416"/>
      <c r="AI44" s="1416"/>
      <c r="AJ44" s="1417"/>
    </row>
    <row r="45" spans="2:36" ht="11.25" customHeight="1" x14ac:dyDescent="0.2">
      <c r="B45" s="1409">
        <v>35</v>
      </c>
      <c r="C45" s="1410"/>
      <c r="D45" s="1411" t="str">
        <f>IF('INGRESO DE DATOS'!B45&lt;&gt;0,'INGRESO DE DATOS'!B45,"")</f>
        <v/>
      </c>
      <c r="E45" s="1412"/>
      <c r="F45" s="1412"/>
      <c r="G45" s="1412"/>
      <c r="H45" s="1413"/>
      <c r="I45" s="1414" t="str">
        <f>IF('INGRESO DE DATOS'!R45="","",'INGRESO DE DATOS'!R45)</f>
        <v/>
      </c>
      <c r="J45" s="1414"/>
      <c r="K45" s="1414"/>
      <c r="L45" s="1414"/>
      <c r="M45" s="1414"/>
      <c r="N45" s="1414"/>
      <c r="O45" s="1414" t="str">
        <f>IF('INGRESO DE DATOS'!S45="","",'INGRESO DE DATOS'!S45)</f>
        <v/>
      </c>
      <c r="P45" s="1414"/>
      <c r="Q45" s="1414"/>
      <c r="R45" s="1414"/>
      <c r="S45" s="1414"/>
      <c r="T45" s="1414"/>
      <c r="U45" s="1414" t="str">
        <f>IF(AND(I45="",O45=""),"",IF(I45&lt;&gt;"",I45*1000*'INGRESO DE DATOS'!$T$20,IF(O45&lt;&gt;"",O45*'INGRESO DE DATOS'!$T$20,"")))</f>
        <v/>
      </c>
      <c r="V45" s="1414"/>
      <c r="W45" s="1414"/>
      <c r="X45" s="1414"/>
      <c r="Y45" s="1414"/>
      <c r="Z45" s="1414"/>
      <c r="AA45" s="1414"/>
      <c r="AB45" s="1426" t="str">
        <f t="shared" si="0"/>
        <v/>
      </c>
      <c r="AC45" s="1416"/>
      <c r="AD45" s="1416"/>
      <c r="AE45" s="1416"/>
      <c r="AF45" s="1416"/>
      <c r="AG45" s="1416"/>
      <c r="AH45" s="1416"/>
      <c r="AI45" s="1416"/>
      <c r="AJ45" s="1417"/>
    </row>
    <row r="46" spans="2:36" ht="11.25" customHeight="1" x14ac:dyDescent="0.2">
      <c r="B46" s="1409">
        <v>36</v>
      </c>
      <c r="C46" s="1410"/>
      <c r="D46" s="1411" t="str">
        <f>IF('INGRESO DE DATOS'!B46&lt;&gt;0,'INGRESO DE DATOS'!B46,"")</f>
        <v/>
      </c>
      <c r="E46" s="1412"/>
      <c r="F46" s="1412"/>
      <c r="G46" s="1412"/>
      <c r="H46" s="1413"/>
      <c r="I46" s="1414" t="str">
        <f>IF('INGRESO DE DATOS'!R46="","",'INGRESO DE DATOS'!R46)</f>
        <v/>
      </c>
      <c r="J46" s="1414"/>
      <c r="K46" s="1414"/>
      <c r="L46" s="1414"/>
      <c r="M46" s="1414"/>
      <c r="N46" s="1414"/>
      <c r="O46" s="1414" t="str">
        <f>IF('INGRESO DE DATOS'!S46="","",'INGRESO DE DATOS'!S46)</f>
        <v/>
      </c>
      <c r="P46" s="1414"/>
      <c r="Q46" s="1414"/>
      <c r="R46" s="1414"/>
      <c r="S46" s="1414"/>
      <c r="T46" s="1414"/>
      <c r="U46" s="1414" t="str">
        <f>IF(AND(I46="",O46=""),"",IF(I46&lt;&gt;"",I46*1000*'INGRESO DE DATOS'!$T$20,IF(O46&lt;&gt;"",O46*'INGRESO DE DATOS'!$T$20,"")))</f>
        <v/>
      </c>
      <c r="V46" s="1414"/>
      <c r="W46" s="1414"/>
      <c r="X46" s="1414"/>
      <c r="Y46" s="1414"/>
      <c r="Z46" s="1414"/>
      <c r="AA46" s="1414"/>
      <c r="AB46" s="1426" t="str">
        <f t="shared" si="0"/>
        <v/>
      </c>
      <c r="AC46" s="1416"/>
      <c r="AD46" s="1416"/>
      <c r="AE46" s="1416"/>
      <c r="AF46" s="1416"/>
      <c r="AG46" s="1416"/>
      <c r="AH46" s="1416"/>
      <c r="AI46" s="1416"/>
      <c r="AJ46" s="1417"/>
    </row>
    <row r="47" spans="2:36" ht="11.25" customHeight="1" x14ac:dyDescent="0.2">
      <c r="B47" s="1409">
        <v>37</v>
      </c>
      <c r="C47" s="1410"/>
      <c r="D47" s="1411" t="str">
        <f>IF('INGRESO DE DATOS'!B47&lt;&gt;0,'INGRESO DE DATOS'!B47,"")</f>
        <v/>
      </c>
      <c r="E47" s="1412"/>
      <c r="F47" s="1412"/>
      <c r="G47" s="1412"/>
      <c r="H47" s="1413"/>
      <c r="I47" s="1414" t="str">
        <f>IF('INGRESO DE DATOS'!R47="","",'INGRESO DE DATOS'!R47)</f>
        <v/>
      </c>
      <c r="J47" s="1414"/>
      <c r="K47" s="1414"/>
      <c r="L47" s="1414"/>
      <c r="M47" s="1414"/>
      <c r="N47" s="1414"/>
      <c r="O47" s="1414" t="str">
        <f>IF('INGRESO DE DATOS'!S47="","",'INGRESO DE DATOS'!S47)</f>
        <v/>
      </c>
      <c r="P47" s="1414"/>
      <c r="Q47" s="1414"/>
      <c r="R47" s="1414"/>
      <c r="S47" s="1414"/>
      <c r="T47" s="1414"/>
      <c r="U47" s="1414" t="str">
        <f>IF(AND(I47="",O47=""),"",IF(I47&lt;&gt;"",I47*1000*'INGRESO DE DATOS'!$T$20,IF(O47&lt;&gt;"",O47*'INGRESO DE DATOS'!$T$20,"")))</f>
        <v/>
      </c>
      <c r="V47" s="1414"/>
      <c r="W47" s="1414"/>
      <c r="X47" s="1414"/>
      <c r="Y47" s="1414"/>
      <c r="Z47" s="1414"/>
      <c r="AA47" s="1414"/>
      <c r="AB47" s="1426" t="str">
        <f t="shared" si="0"/>
        <v/>
      </c>
      <c r="AC47" s="1416"/>
      <c r="AD47" s="1416"/>
      <c r="AE47" s="1416"/>
      <c r="AF47" s="1416"/>
      <c r="AG47" s="1416"/>
      <c r="AH47" s="1416"/>
      <c r="AI47" s="1416"/>
      <c r="AJ47" s="1417"/>
    </row>
    <row r="48" spans="2:36" ht="11.25" customHeight="1" x14ac:dyDescent="0.2">
      <c r="B48" s="1409">
        <v>38</v>
      </c>
      <c r="C48" s="1410"/>
      <c r="D48" s="1411" t="str">
        <f>IF('INGRESO DE DATOS'!B48&lt;&gt;0,'INGRESO DE DATOS'!B48,"")</f>
        <v/>
      </c>
      <c r="E48" s="1412"/>
      <c r="F48" s="1412"/>
      <c r="G48" s="1412"/>
      <c r="H48" s="1413"/>
      <c r="I48" s="1414" t="str">
        <f>IF('INGRESO DE DATOS'!R48="","",'INGRESO DE DATOS'!R48)</f>
        <v/>
      </c>
      <c r="J48" s="1414"/>
      <c r="K48" s="1414"/>
      <c r="L48" s="1414"/>
      <c r="M48" s="1414"/>
      <c r="N48" s="1414"/>
      <c r="O48" s="1414" t="str">
        <f>IF('INGRESO DE DATOS'!S48="","",'INGRESO DE DATOS'!S48)</f>
        <v/>
      </c>
      <c r="P48" s="1414"/>
      <c r="Q48" s="1414"/>
      <c r="R48" s="1414"/>
      <c r="S48" s="1414"/>
      <c r="T48" s="1414"/>
      <c r="U48" s="1414" t="str">
        <f>IF(AND(I48="",O48=""),"",IF(I48&lt;&gt;"",I48*1000*'INGRESO DE DATOS'!$T$20,IF(O48&lt;&gt;"",O48*'INGRESO DE DATOS'!$T$20,"")))</f>
        <v/>
      </c>
      <c r="V48" s="1414"/>
      <c r="W48" s="1414"/>
      <c r="X48" s="1414"/>
      <c r="Y48" s="1414"/>
      <c r="Z48" s="1414"/>
      <c r="AA48" s="1414"/>
      <c r="AB48" s="1426" t="str">
        <f t="shared" si="0"/>
        <v/>
      </c>
      <c r="AC48" s="1416"/>
      <c r="AD48" s="1416"/>
      <c r="AE48" s="1416"/>
      <c r="AF48" s="1416"/>
      <c r="AG48" s="1416"/>
      <c r="AH48" s="1416"/>
      <c r="AI48" s="1416"/>
      <c r="AJ48" s="1417"/>
    </row>
    <row r="49" spans="2:36" ht="11.25" customHeight="1" x14ac:dyDescent="0.2">
      <c r="B49" s="1409">
        <v>39</v>
      </c>
      <c r="C49" s="1410"/>
      <c r="D49" s="1411" t="str">
        <f>IF('INGRESO DE DATOS'!B49&lt;&gt;0,'INGRESO DE DATOS'!B49,"")</f>
        <v/>
      </c>
      <c r="E49" s="1412"/>
      <c r="F49" s="1412"/>
      <c r="G49" s="1412"/>
      <c r="H49" s="1413"/>
      <c r="I49" s="1414" t="str">
        <f>IF('INGRESO DE DATOS'!R49="","",'INGRESO DE DATOS'!R49)</f>
        <v/>
      </c>
      <c r="J49" s="1414"/>
      <c r="K49" s="1414"/>
      <c r="L49" s="1414"/>
      <c r="M49" s="1414"/>
      <c r="N49" s="1414"/>
      <c r="O49" s="1414" t="str">
        <f>IF('INGRESO DE DATOS'!S49="","",'INGRESO DE DATOS'!S49)</f>
        <v/>
      </c>
      <c r="P49" s="1414"/>
      <c r="Q49" s="1414"/>
      <c r="R49" s="1414"/>
      <c r="S49" s="1414"/>
      <c r="T49" s="1414"/>
      <c r="U49" s="1414" t="str">
        <f>IF(AND(I49="",O49=""),"",IF(I49&lt;&gt;"",I49*1000*'INGRESO DE DATOS'!$T$20,IF(O49&lt;&gt;"",O49*'INGRESO DE DATOS'!$T$20,"")))</f>
        <v/>
      </c>
      <c r="V49" s="1414"/>
      <c r="W49" s="1414"/>
      <c r="X49" s="1414"/>
      <c r="Y49" s="1414"/>
      <c r="Z49" s="1414"/>
      <c r="AA49" s="1414"/>
      <c r="AB49" s="1426" t="str">
        <f t="shared" si="0"/>
        <v/>
      </c>
      <c r="AC49" s="1416"/>
      <c r="AD49" s="1416"/>
      <c r="AE49" s="1416"/>
      <c r="AF49" s="1416"/>
      <c r="AG49" s="1416"/>
      <c r="AH49" s="1416"/>
      <c r="AI49" s="1416"/>
      <c r="AJ49" s="1417"/>
    </row>
    <row r="50" spans="2:36" ht="11.25" customHeight="1" x14ac:dyDescent="0.2">
      <c r="B50" s="1409">
        <v>40</v>
      </c>
      <c r="C50" s="1410"/>
      <c r="D50" s="1411" t="str">
        <f>IF('INGRESO DE DATOS'!B50&lt;&gt;0,'INGRESO DE DATOS'!B50,"")</f>
        <v/>
      </c>
      <c r="E50" s="1412"/>
      <c r="F50" s="1412"/>
      <c r="G50" s="1412"/>
      <c r="H50" s="1413"/>
      <c r="I50" s="1414" t="str">
        <f>IF('INGRESO DE DATOS'!R50="","",'INGRESO DE DATOS'!R50)</f>
        <v/>
      </c>
      <c r="J50" s="1414"/>
      <c r="K50" s="1414"/>
      <c r="L50" s="1414"/>
      <c r="M50" s="1414"/>
      <c r="N50" s="1414"/>
      <c r="O50" s="1414" t="str">
        <f>IF('INGRESO DE DATOS'!S50="","",'INGRESO DE DATOS'!S50)</f>
        <v/>
      </c>
      <c r="P50" s="1414"/>
      <c r="Q50" s="1414"/>
      <c r="R50" s="1414"/>
      <c r="S50" s="1414"/>
      <c r="T50" s="1414"/>
      <c r="U50" s="1414" t="str">
        <f>IF(AND(I50="",O50=""),"",IF(I50&lt;&gt;"",I50*1000*'INGRESO DE DATOS'!$T$20,IF(O50&lt;&gt;"",O50*'INGRESO DE DATOS'!$T$20,"")))</f>
        <v/>
      </c>
      <c r="V50" s="1414"/>
      <c r="W50" s="1414"/>
      <c r="X50" s="1414"/>
      <c r="Y50" s="1414"/>
      <c r="Z50" s="1414"/>
      <c r="AA50" s="1414"/>
      <c r="AB50" s="1426" t="str">
        <f t="shared" si="0"/>
        <v/>
      </c>
      <c r="AC50" s="1416"/>
      <c r="AD50" s="1416"/>
      <c r="AE50" s="1416"/>
      <c r="AF50" s="1416"/>
      <c r="AG50" s="1416"/>
      <c r="AH50" s="1416"/>
      <c r="AI50" s="1416"/>
      <c r="AJ50" s="1417"/>
    </row>
    <row r="51" spans="2:36" ht="11.25" customHeight="1" x14ac:dyDescent="0.2">
      <c r="B51" s="1409">
        <v>41</v>
      </c>
      <c r="C51" s="1410"/>
      <c r="D51" s="1411" t="str">
        <f>IF('INGRESO DE DATOS'!B51&lt;&gt;0,'INGRESO DE DATOS'!B51,"")</f>
        <v/>
      </c>
      <c r="E51" s="1412"/>
      <c r="F51" s="1412"/>
      <c r="G51" s="1412"/>
      <c r="H51" s="1413"/>
      <c r="I51" s="1414" t="str">
        <f>IF('INGRESO DE DATOS'!R51="","",'INGRESO DE DATOS'!R51)</f>
        <v/>
      </c>
      <c r="J51" s="1414"/>
      <c r="K51" s="1414"/>
      <c r="L51" s="1414"/>
      <c r="M51" s="1414"/>
      <c r="N51" s="1414"/>
      <c r="O51" s="1414" t="str">
        <f>IF('INGRESO DE DATOS'!S51="","",'INGRESO DE DATOS'!S51)</f>
        <v/>
      </c>
      <c r="P51" s="1414"/>
      <c r="Q51" s="1414"/>
      <c r="R51" s="1414"/>
      <c r="S51" s="1414"/>
      <c r="T51" s="1414"/>
      <c r="U51" s="1414" t="str">
        <f>IF(AND(I51="",O51=""),"",IF(I51&lt;&gt;"",I51*1000*'INGRESO DE DATOS'!$T$20,IF(O51&lt;&gt;"",O51*'INGRESO DE DATOS'!$T$20,"")))</f>
        <v/>
      </c>
      <c r="V51" s="1414"/>
      <c r="W51" s="1414"/>
      <c r="X51" s="1414"/>
      <c r="Y51" s="1414"/>
      <c r="Z51" s="1414"/>
      <c r="AA51" s="1414"/>
      <c r="AB51" s="1426" t="str">
        <f t="shared" si="0"/>
        <v/>
      </c>
      <c r="AC51" s="1416"/>
      <c r="AD51" s="1416"/>
      <c r="AE51" s="1416"/>
      <c r="AF51" s="1416"/>
      <c r="AG51" s="1416"/>
      <c r="AH51" s="1416"/>
      <c r="AI51" s="1416"/>
      <c r="AJ51" s="1417"/>
    </row>
    <row r="52" spans="2:36" ht="11.25" customHeight="1" x14ac:dyDescent="0.2">
      <c r="B52" s="1409">
        <v>42</v>
      </c>
      <c r="C52" s="1410"/>
      <c r="D52" s="1411" t="str">
        <f>IF('INGRESO DE DATOS'!B52&lt;&gt;0,'INGRESO DE DATOS'!B52,"")</f>
        <v/>
      </c>
      <c r="E52" s="1412"/>
      <c r="F52" s="1412"/>
      <c r="G52" s="1412"/>
      <c r="H52" s="1413"/>
      <c r="I52" s="1414" t="str">
        <f>IF('INGRESO DE DATOS'!R52="","",'INGRESO DE DATOS'!R52)</f>
        <v/>
      </c>
      <c r="J52" s="1414"/>
      <c r="K52" s="1414"/>
      <c r="L52" s="1414"/>
      <c r="M52" s="1414"/>
      <c r="N52" s="1414"/>
      <c r="O52" s="1414" t="str">
        <f>IF('INGRESO DE DATOS'!S52="","",'INGRESO DE DATOS'!S52)</f>
        <v/>
      </c>
      <c r="P52" s="1414"/>
      <c r="Q52" s="1414"/>
      <c r="R52" s="1414"/>
      <c r="S52" s="1414"/>
      <c r="T52" s="1414"/>
      <c r="U52" s="1414" t="str">
        <f>IF(AND(I52="",O52=""),"",IF(I52&lt;&gt;"",I52*1000*'INGRESO DE DATOS'!$T$20,IF(O52&lt;&gt;"",O52*'INGRESO DE DATOS'!$T$20,"")))</f>
        <v/>
      </c>
      <c r="V52" s="1414"/>
      <c r="W52" s="1414"/>
      <c r="X52" s="1414"/>
      <c r="Y52" s="1414"/>
      <c r="Z52" s="1414"/>
      <c r="AA52" s="1414"/>
      <c r="AB52" s="1426" t="str">
        <f t="shared" si="0"/>
        <v/>
      </c>
      <c r="AC52" s="1416"/>
      <c r="AD52" s="1416"/>
      <c r="AE52" s="1416"/>
      <c r="AF52" s="1416"/>
      <c r="AG52" s="1416"/>
      <c r="AH52" s="1416"/>
      <c r="AI52" s="1416"/>
      <c r="AJ52" s="1417"/>
    </row>
    <row r="53" spans="2:36" ht="11.25" customHeight="1" x14ac:dyDescent="0.2">
      <c r="B53" s="1409">
        <v>43</v>
      </c>
      <c r="C53" s="1410"/>
      <c r="D53" s="1411" t="str">
        <f>IF('INGRESO DE DATOS'!B53&lt;&gt;0,'INGRESO DE DATOS'!B53,"")</f>
        <v/>
      </c>
      <c r="E53" s="1412"/>
      <c r="F53" s="1412"/>
      <c r="G53" s="1412"/>
      <c r="H53" s="1413"/>
      <c r="I53" s="1414" t="str">
        <f>IF('INGRESO DE DATOS'!R53="","",'INGRESO DE DATOS'!R53)</f>
        <v/>
      </c>
      <c r="J53" s="1414"/>
      <c r="K53" s="1414"/>
      <c r="L53" s="1414"/>
      <c r="M53" s="1414"/>
      <c r="N53" s="1414"/>
      <c r="O53" s="1414" t="str">
        <f>IF('INGRESO DE DATOS'!S53="","",'INGRESO DE DATOS'!S53)</f>
        <v/>
      </c>
      <c r="P53" s="1414"/>
      <c r="Q53" s="1414"/>
      <c r="R53" s="1414"/>
      <c r="S53" s="1414"/>
      <c r="T53" s="1414"/>
      <c r="U53" s="1414" t="str">
        <f>IF(AND(I53="",O53=""),"",IF(I53&lt;&gt;"",I53*1000*'INGRESO DE DATOS'!$T$20,IF(O53&lt;&gt;"",O53*'INGRESO DE DATOS'!$T$20,"")))</f>
        <v/>
      </c>
      <c r="V53" s="1414"/>
      <c r="W53" s="1414"/>
      <c r="X53" s="1414"/>
      <c r="Y53" s="1414"/>
      <c r="Z53" s="1414"/>
      <c r="AA53" s="1414"/>
      <c r="AB53" s="1426" t="str">
        <f t="shared" si="0"/>
        <v/>
      </c>
      <c r="AC53" s="1416"/>
      <c r="AD53" s="1416"/>
      <c r="AE53" s="1416"/>
      <c r="AF53" s="1416"/>
      <c r="AG53" s="1416"/>
      <c r="AH53" s="1416"/>
      <c r="AI53" s="1416"/>
      <c r="AJ53" s="1417"/>
    </row>
    <row r="54" spans="2:36" ht="11.25" customHeight="1" x14ac:dyDescent="0.2">
      <c r="B54" s="1427">
        <v>44</v>
      </c>
      <c r="C54" s="1428"/>
      <c r="D54" s="1422" t="str">
        <f>IF('INGRESO DE DATOS'!B54&lt;&gt;0,'INGRESO DE DATOS'!B54,"")</f>
        <v>MUESTRA CONTROL</v>
      </c>
      <c r="E54" s="1423"/>
      <c r="F54" s="1423"/>
      <c r="G54" s="1423"/>
      <c r="H54" s="1424"/>
      <c r="I54" s="1414" t="str">
        <f>IF('INGRESO DE DATOS'!R54="","",'INGRESO DE DATOS'!R54)</f>
        <v/>
      </c>
      <c r="J54" s="1414"/>
      <c r="K54" s="1414"/>
      <c r="L54" s="1414"/>
      <c r="M54" s="1414"/>
      <c r="N54" s="1414"/>
      <c r="O54" s="1414" t="str">
        <f>IF('INGRESO DE DATOS'!S54="","",'INGRESO DE DATOS'!S54)</f>
        <v/>
      </c>
      <c r="P54" s="1414"/>
      <c r="Q54" s="1414"/>
      <c r="R54" s="1414"/>
      <c r="S54" s="1414"/>
      <c r="T54" s="1414"/>
      <c r="U54" s="1414" t="str">
        <f>IF(AND(I54="",O54=""),"",IF(I54&lt;&gt;"",I54*1000*'INGRESO DE DATOS'!$T$20,IF(O54&lt;&gt;"",O54*'INGRESO DE DATOS'!$T$20,"")))</f>
        <v/>
      </c>
      <c r="V54" s="1414"/>
      <c r="W54" s="1414"/>
      <c r="X54" s="1414"/>
      <c r="Y54" s="1414"/>
      <c r="Z54" s="1414"/>
      <c r="AA54" s="1414"/>
      <c r="AB54" s="1426" t="str">
        <f t="shared" si="0"/>
        <v/>
      </c>
      <c r="AC54" s="1416"/>
      <c r="AD54" s="1416"/>
      <c r="AE54" s="1416"/>
      <c r="AF54" s="1416"/>
      <c r="AG54" s="1416"/>
      <c r="AH54" s="1416"/>
      <c r="AI54" s="1416"/>
      <c r="AJ54" s="1417"/>
    </row>
    <row r="55" spans="2:36" ht="17.25" customHeight="1" x14ac:dyDescent="0.2">
      <c r="B55" s="214" t="s">
        <v>117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09"/>
      <c r="Q55" s="223"/>
      <c r="R55" s="1429" t="s">
        <v>118</v>
      </c>
      <c r="S55" s="1429"/>
      <c r="T55" s="1429"/>
      <c r="U55" s="1429"/>
      <c r="V55" s="1429"/>
      <c r="W55" s="1430"/>
      <c r="X55" s="1430"/>
      <c r="Y55" s="1430"/>
      <c r="Z55" s="1430"/>
      <c r="AA55" s="1430"/>
      <c r="AB55" s="1430"/>
      <c r="AC55" s="1430"/>
      <c r="AD55" s="1430"/>
      <c r="AE55" s="1430"/>
      <c r="AF55" s="1430"/>
      <c r="AG55" s="1430"/>
      <c r="AH55" s="1430"/>
      <c r="AI55" s="1430"/>
      <c r="AJ55" s="209"/>
    </row>
    <row r="56" spans="2:36" ht="17.25" customHeight="1" x14ac:dyDescent="0.2">
      <c r="B56" s="210" t="s">
        <v>119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11"/>
      <c r="Q56" s="216"/>
      <c r="R56" s="1431"/>
      <c r="S56" s="1431"/>
      <c r="T56" s="1431"/>
      <c r="U56" s="1431"/>
      <c r="V56" s="1431"/>
      <c r="W56" s="1431"/>
      <c r="X56" s="1431"/>
      <c r="Y56" s="1431"/>
      <c r="Z56" s="1431"/>
      <c r="AA56" s="1431"/>
      <c r="AB56" s="1431"/>
      <c r="AC56" s="1431"/>
      <c r="AD56" s="1431"/>
      <c r="AE56" s="1431"/>
      <c r="AF56" s="1431"/>
      <c r="AG56" s="1431"/>
      <c r="AH56" s="1431"/>
      <c r="AI56" s="1431"/>
      <c r="AJ56" s="211"/>
    </row>
    <row r="57" spans="2:36" s="213" customFormat="1" ht="17.25" customHeight="1" x14ac:dyDescent="0.2">
      <c r="B57" s="210"/>
      <c r="C57" s="218" t="s">
        <v>120</v>
      </c>
      <c r="D57" s="1432" t="s">
        <v>121</v>
      </c>
      <c r="E57" s="247" t="s">
        <v>122</v>
      </c>
      <c r="F57" s="1432" t="s">
        <v>121</v>
      </c>
      <c r="G57" s="1433" t="s">
        <v>123</v>
      </c>
      <c r="H57" s="1434"/>
      <c r="I57" s="227"/>
      <c r="J57" s="218" t="s">
        <v>126</v>
      </c>
      <c r="K57" s="1432" t="s">
        <v>121</v>
      </c>
      <c r="L57" s="1433" t="s">
        <v>127</v>
      </c>
      <c r="M57" s="1433"/>
      <c r="N57" s="227"/>
      <c r="O57" s="227"/>
      <c r="P57" s="212"/>
      <c r="Q57" s="210"/>
      <c r="R57" s="1431"/>
      <c r="S57" s="1431"/>
      <c r="T57" s="1431"/>
      <c r="U57" s="1431"/>
      <c r="V57" s="1431"/>
      <c r="W57" s="1431"/>
      <c r="X57" s="1431"/>
      <c r="Y57" s="1431"/>
      <c r="Z57" s="1431"/>
      <c r="AA57" s="1431"/>
      <c r="AB57" s="1431"/>
      <c r="AC57" s="1431"/>
      <c r="AD57" s="1431"/>
      <c r="AE57" s="1431"/>
      <c r="AF57" s="1431"/>
      <c r="AG57" s="1431"/>
      <c r="AH57" s="1431"/>
      <c r="AI57" s="1431"/>
      <c r="AJ57" s="212"/>
    </row>
    <row r="58" spans="2:36" s="213" customFormat="1" ht="12.75" customHeight="1" x14ac:dyDescent="0.2">
      <c r="B58" s="210"/>
      <c r="C58" s="248" t="s">
        <v>124</v>
      </c>
      <c r="D58" s="1432"/>
      <c r="E58" s="249" t="s">
        <v>125</v>
      </c>
      <c r="F58" s="1432"/>
      <c r="G58" s="1432" t="s">
        <v>125</v>
      </c>
      <c r="H58" s="1434"/>
      <c r="I58" s="227"/>
      <c r="J58" s="248" t="s">
        <v>124</v>
      </c>
      <c r="K58" s="1432"/>
      <c r="L58" s="1432" t="s">
        <v>124</v>
      </c>
      <c r="M58" s="1432"/>
      <c r="N58" s="227"/>
      <c r="O58" s="227"/>
      <c r="P58" s="212"/>
      <c r="Q58" s="250"/>
      <c r="R58" s="1444"/>
      <c r="S58" s="1444"/>
      <c r="T58" s="1444"/>
      <c r="U58" s="1444"/>
      <c r="V58" s="1444"/>
      <c r="W58" s="1444"/>
      <c r="X58" s="1444"/>
      <c r="Y58" s="1444"/>
      <c r="Z58" s="1444"/>
      <c r="AA58" s="1444"/>
      <c r="AB58" s="1444"/>
      <c r="AC58" s="1444"/>
      <c r="AD58" s="1444"/>
      <c r="AE58" s="1444"/>
      <c r="AF58" s="1444"/>
      <c r="AG58" s="1444"/>
      <c r="AH58" s="1444"/>
      <c r="AI58" s="1444"/>
      <c r="AJ58" s="251"/>
    </row>
    <row r="59" spans="2:36" ht="20.25" customHeight="1" x14ac:dyDescent="0.2">
      <c r="B59" s="210"/>
      <c r="C59" s="217"/>
      <c r="D59" s="217"/>
      <c r="E59" s="217"/>
      <c r="F59" s="217"/>
      <c r="G59" s="248"/>
      <c r="H59" s="227"/>
      <c r="I59" s="227"/>
      <c r="J59" s="227"/>
      <c r="K59" s="227"/>
      <c r="L59" s="227"/>
      <c r="M59" s="227"/>
      <c r="N59" s="227"/>
      <c r="O59" s="227"/>
      <c r="P59" s="211"/>
      <c r="Q59" s="216"/>
      <c r="R59" s="252" t="s">
        <v>86</v>
      </c>
      <c r="S59" s="217"/>
      <c r="T59" s="217"/>
      <c r="U59" s="1436" t="str">
        <f>IF('INGRESO DE DATOS'!S55&lt;&gt;0,'INGRESO DE DATOS'!S55,"")</f>
        <v/>
      </c>
      <c r="V59" s="1436"/>
      <c r="W59" s="1436"/>
      <c r="X59" s="1436"/>
      <c r="Y59" s="1436"/>
      <c r="Z59" s="1436"/>
      <c r="AA59" s="1436"/>
      <c r="AB59" s="1436"/>
      <c r="AC59" s="1436"/>
      <c r="AD59" s="1436"/>
      <c r="AE59" s="1436"/>
      <c r="AF59" s="1436"/>
      <c r="AG59" s="1436"/>
      <c r="AH59" s="1436"/>
      <c r="AI59" s="1436"/>
      <c r="AJ59" s="211"/>
    </row>
    <row r="60" spans="2:36" x14ac:dyDescent="0.2">
      <c r="B60" s="210"/>
      <c r="C60" s="218" t="s">
        <v>126</v>
      </c>
      <c r="D60" s="1442" t="s">
        <v>128</v>
      </c>
      <c r="E60" s="1442"/>
      <c r="F60" s="1432" t="s">
        <v>121</v>
      </c>
      <c r="G60" s="253" t="s">
        <v>122</v>
      </c>
      <c r="H60" s="227"/>
      <c r="I60" s="227"/>
      <c r="J60" s="227"/>
      <c r="K60" s="227"/>
      <c r="L60" s="227"/>
      <c r="M60" s="227"/>
      <c r="N60" s="227"/>
      <c r="O60" s="227"/>
      <c r="P60" s="211"/>
      <c r="Q60" s="216"/>
      <c r="R60" s="217"/>
      <c r="S60" s="217"/>
      <c r="T60" s="217"/>
      <c r="U60" s="1435" t="s">
        <v>88</v>
      </c>
      <c r="V60" s="1435"/>
      <c r="W60" s="1435"/>
      <c r="X60" s="1435"/>
      <c r="Y60" s="1435"/>
      <c r="Z60" s="1435"/>
      <c r="AA60" s="1435"/>
      <c r="AB60" s="1435"/>
      <c r="AC60" s="1435"/>
      <c r="AD60" s="1435"/>
      <c r="AE60" s="1435"/>
      <c r="AF60" s="1435"/>
      <c r="AG60" s="1435"/>
      <c r="AH60" s="1435"/>
      <c r="AI60" s="1435"/>
      <c r="AJ60" s="211"/>
    </row>
    <row r="61" spans="2:36" x14ac:dyDescent="0.2">
      <c r="B61" s="210"/>
      <c r="C61" s="248" t="s">
        <v>124</v>
      </c>
      <c r="D61" s="217"/>
      <c r="E61" s="217"/>
      <c r="F61" s="1432"/>
      <c r="G61" s="248" t="s">
        <v>125</v>
      </c>
      <c r="H61" s="227"/>
      <c r="I61" s="227"/>
      <c r="J61" s="227"/>
      <c r="K61" s="227"/>
      <c r="L61" s="254"/>
      <c r="M61" s="227"/>
      <c r="N61" s="227"/>
      <c r="O61" s="227"/>
      <c r="P61" s="211"/>
      <c r="Q61" s="216"/>
      <c r="R61" s="252" t="s">
        <v>61</v>
      </c>
      <c r="S61" s="217"/>
      <c r="T61" s="217"/>
      <c r="U61" s="1443"/>
      <c r="V61" s="1443"/>
      <c r="W61" s="1443"/>
      <c r="X61" s="1443"/>
      <c r="Y61" s="1443"/>
      <c r="Z61" s="1443"/>
      <c r="AA61" s="1443"/>
      <c r="AB61" s="1443"/>
      <c r="AC61" s="1443"/>
      <c r="AD61" s="1443"/>
      <c r="AE61" s="1443"/>
      <c r="AF61" s="1443"/>
      <c r="AG61" s="1443"/>
      <c r="AH61" s="1443"/>
      <c r="AI61" s="1443"/>
      <c r="AJ61" s="211"/>
    </row>
    <row r="62" spans="2:36" ht="12" customHeight="1" x14ac:dyDescent="0.2">
      <c r="B62" s="207" t="s">
        <v>266</v>
      </c>
      <c r="C62" s="208"/>
      <c r="D62" s="208"/>
      <c r="E62" s="208"/>
      <c r="F62" s="208"/>
      <c r="G62" s="208"/>
      <c r="H62" s="208"/>
      <c r="I62" s="208"/>
      <c r="J62" s="208"/>
      <c r="K62" s="208"/>
      <c r="M62" s="208"/>
      <c r="N62" s="208"/>
      <c r="O62" s="208"/>
      <c r="P62" s="255"/>
      <c r="Q62" s="216"/>
      <c r="R62" s="217"/>
      <c r="S62" s="217"/>
      <c r="T62" s="217"/>
      <c r="U62" s="1435" t="s">
        <v>88</v>
      </c>
      <c r="V62" s="1435"/>
      <c r="W62" s="1435"/>
      <c r="X62" s="1435"/>
      <c r="Y62" s="1435"/>
      <c r="Z62" s="1435"/>
      <c r="AA62" s="1435"/>
      <c r="AB62" s="1435"/>
      <c r="AC62" s="1435"/>
      <c r="AD62" s="1435"/>
      <c r="AE62" s="1435"/>
      <c r="AF62" s="1435"/>
      <c r="AG62" s="1435"/>
      <c r="AH62" s="1435"/>
      <c r="AI62" s="1435"/>
      <c r="AJ62" s="211"/>
    </row>
    <row r="63" spans="2:36" x14ac:dyDescent="0.2">
      <c r="B63" s="256" t="s">
        <v>255</v>
      </c>
      <c r="C63" s="257"/>
      <c r="D63" s="257"/>
      <c r="E63" s="257"/>
      <c r="F63" s="257"/>
      <c r="G63" s="1436" t="str">
        <f>IF('INGRESO DE DATOS'!T14="","",'INGRESO DE DATOS'!T14)</f>
        <v/>
      </c>
      <c r="H63" s="1436"/>
      <c r="I63" s="1436"/>
      <c r="J63" s="1436"/>
      <c r="K63" s="226"/>
      <c r="L63" s="226"/>
      <c r="M63" s="226"/>
      <c r="N63" s="226"/>
      <c r="O63" s="226"/>
      <c r="P63" s="258"/>
      <c r="Q63" s="216"/>
      <c r="R63" s="259" t="s">
        <v>87</v>
      </c>
      <c r="S63" s="217"/>
      <c r="T63" s="217"/>
      <c r="U63" s="217"/>
      <c r="V63" s="217"/>
      <c r="W63" s="217"/>
      <c r="X63" s="217"/>
      <c r="Y63" s="1437"/>
      <c r="Z63" s="1437"/>
      <c r="AA63" s="1437"/>
      <c r="AB63" s="1437"/>
      <c r="AC63" s="1437"/>
      <c r="AD63" s="1437"/>
      <c r="AE63" s="1437"/>
      <c r="AF63" s="1437"/>
      <c r="AG63" s="1437"/>
      <c r="AH63" s="1437"/>
      <c r="AI63" s="1437"/>
      <c r="AJ63" s="211"/>
    </row>
    <row r="64" spans="2:36" x14ac:dyDescent="0.2">
      <c r="B64" s="256" t="s">
        <v>267</v>
      </c>
      <c r="C64" s="257"/>
      <c r="D64" s="257"/>
      <c r="E64" s="257"/>
      <c r="F64" s="257"/>
      <c r="G64" s="1438" t="str">
        <f>IF('INGRESO DE DATOS'!T17="","",'INGRESO DE DATOS'!T17)</f>
        <v/>
      </c>
      <c r="H64" s="1438"/>
      <c r="I64" s="1438"/>
      <c r="J64" s="1438"/>
      <c r="M64" s="226"/>
      <c r="N64" s="226"/>
      <c r="O64" s="226"/>
      <c r="P64" s="258"/>
      <c r="Q64" s="216"/>
      <c r="R64" s="217"/>
      <c r="S64" s="217"/>
      <c r="T64" s="217"/>
      <c r="U64" s="217"/>
      <c r="V64" s="217"/>
      <c r="W64" s="217"/>
      <c r="X64" s="217"/>
      <c r="Y64" s="1439" t="s">
        <v>72</v>
      </c>
      <c r="Z64" s="1439"/>
      <c r="AA64" s="1439"/>
      <c r="AB64" s="1439"/>
      <c r="AC64" s="1439"/>
      <c r="AD64" s="1439"/>
      <c r="AE64" s="1439"/>
      <c r="AF64" s="1439"/>
      <c r="AG64" s="1439"/>
      <c r="AH64" s="1439"/>
      <c r="AI64" s="1439"/>
      <c r="AJ64" s="260"/>
    </row>
    <row r="65" spans="2:36" ht="2.25" customHeight="1" x14ac:dyDescent="0.2">
      <c r="B65" s="261"/>
      <c r="C65" s="262"/>
      <c r="D65" s="262"/>
      <c r="E65" s="262"/>
      <c r="F65" s="262"/>
      <c r="G65" s="263"/>
      <c r="H65" s="263"/>
      <c r="I65" s="263"/>
      <c r="J65" s="263"/>
      <c r="K65" s="263"/>
      <c r="L65" s="263"/>
      <c r="M65" s="263"/>
      <c r="N65" s="263"/>
      <c r="O65" s="263"/>
      <c r="P65" s="264"/>
      <c r="Q65" s="265"/>
      <c r="R65" s="265"/>
      <c r="S65" s="265"/>
      <c r="T65" s="265"/>
      <c r="U65" s="265"/>
      <c r="V65" s="265"/>
      <c r="W65" s="265"/>
      <c r="X65" s="265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7"/>
    </row>
    <row r="66" spans="2:36" s="222" customFormat="1" ht="10.5" customHeight="1" x14ac:dyDescent="0.15">
      <c r="B66" s="1440" t="s">
        <v>290</v>
      </c>
      <c r="C66" s="1440"/>
      <c r="D66" s="1440"/>
      <c r="E66" s="1440"/>
      <c r="F66" s="1440"/>
      <c r="G66" s="1440"/>
      <c r="H66" s="1440"/>
      <c r="I66" s="1440"/>
      <c r="J66" s="1440"/>
      <c r="K66" s="1440"/>
      <c r="L66" s="1440"/>
      <c r="AG66" s="1441" t="s">
        <v>293</v>
      </c>
      <c r="AH66" s="1441"/>
      <c r="AI66" s="1441"/>
      <c r="AJ66" s="1441"/>
    </row>
  </sheetData>
  <sheetProtection password="9A02" sheet="1" objects="1" scenarios="1"/>
  <mergeCells count="308">
    <mergeCell ref="U62:AI62"/>
    <mergeCell ref="G63:J63"/>
    <mergeCell ref="Y63:AI63"/>
    <mergeCell ref="G64:J64"/>
    <mergeCell ref="Y64:AI64"/>
    <mergeCell ref="B66:L66"/>
    <mergeCell ref="AG66:AJ66"/>
    <mergeCell ref="L58:M58"/>
    <mergeCell ref="U59:AI59"/>
    <mergeCell ref="D60:E60"/>
    <mergeCell ref="F60:F61"/>
    <mergeCell ref="U60:AI60"/>
    <mergeCell ref="U61:AI61"/>
    <mergeCell ref="R58:AI58"/>
    <mergeCell ref="R55:V55"/>
    <mergeCell ref="W55:AI55"/>
    <mergeCell ref="R56:AI56"/>
    <mergeCell ref="D57:D58"/>
    <mergeCell ref="F57:F58"/>
    <mergeCell ref="G57:H57"/>
    <mergeCell ref="K57:K58"/>
    <mergeCell ref="L57:M57"/>
    <mergeCell ref="R57:AI57"/>
    <mergeCell ref="G58:H58"/>
    <mergeCell ref="B54:C54"/>
    <mergeCell ref="D54:H54"/>
    <mergeCell ref="I54:N54"/>
    <mergeCell ref="O54:T54"/>
    <mergeCell ref="U54:AA54"/>
    <mergeCell ref="AB54:AJ54"/>
    <mergeCell ref="B53:C53"/>
    <mergeCell ref="D53:H53"/>
    <mergeCell ref="I53:N53"/>
    <mergeCell ref="O53:T53"/>
    <mergeCell ref="U53:AA53"/>
    <mergeCell ref="AB53:AJ53"/>
    <mergeCell ref="B52:C52"/>
    <mergeCell ref="D52:H52"/>
    <mergeCell ref="I52:N52"/>
    <mergeCell ref="O52:T52"/>
    <mergeCell ref="U52:AA52"/>
    <mergeCell ref="AB52:AJ52"/>
    <mergeCell ref="B51:C51"/>
    <mergeCell ref="D51:H51"/>
    <mergeCell ref="I51:N51"/>
    <mergeCell ref="O51:T51"/>
    <mergeCell ref="U51:AA51"/>
    <mergeCell ref="AB51:AJ51"/>
    <mergeCell ref="B50:C50"/>
    <mergeCell ref="D50:H50"/>
    <mergeCell ref="I50:N50"/>
    <mergeCell ref="O50:T50"/>
    <mergeCell ref="U50:AA50"/>
    <mergeCell ref="AB50:AJ50"/>
    <mergeCell ref="B49:C49"/>
    <mergeCell ref="D49:H49"/>
    <mergeCell ref="I49:N49"/>
    <mergeCell ref="O49:T49"/>
    <mergeCell ref="U49:AA49"/>
    <mergeCell ref="AB49:AJ49"/>
    <mergeCell ref="B48:C48"/>
    <mergeCell ref="D48:H48"/>
    <mergeCell ref="I48:N48"/>
    <mergeCell ref="O48:T48"/>
    <mergeCell ref="U48:AA48"/>
    <mergeCell ref="AB48:AJ48"/>
    <mergeCell ref="B47:C47"/>
    <mergeCell ref="D47:H47"/>
    <mergeCell ref="I47:N47"/>
    <mergeCell ref="O47:T47"/>
    <mergeCell ref="U47:AA47"/>
    <mergeCell ref="AB47:AJ47"/>
    <mergeCell ref="B46:C46"/>
    <mergeCell ref="D46:H46"/>
    <mergeCell ref="I46:N46"/>
    <mergeCell ref="O46:T46"/>
    <mergeCell ref="U46:AA46"/>
    <mergeCell ref="AB46:AJ46"/>
    <mergeCell ref="B45:C45"/>
    <mergeCell ref="D45:H45"/>
    <mergeCell ref="I45:N45"/>
    <mergeCell ref="O45:T45"/>
    <mergeCell ref="U45:AA45"/>
    <mergeCell ref="AB45:AJ45"/>
    <mergeCell ref="B44:C44"/>
    <mergeCell ref="D44:H44"/>
    <mergeCell ref="I44:N44"/>
    <mergeCell ref="O44:T44"/>
    <mergeCell ref="U44:AA44"/>
    <mergeCell ref="AB44:AJ44"/>
    <mergeCell ref="B43:C43"/>
    <mergeCell ref="D43:H43"/>
    <mergeCell ref="I43:N43"/>
    <mergeCell ref="O43:T43"/>
    <mergeCell ref="U43:AA43"/>
    <mergeCell ref="AB43:AJ43"/>
    <mergeCell ref="B42:C42"/>
    <mergeCell ref="D42:H42"/>
    <mergeCell ref="I42:N42"/>
    <mergeCell ref="O42:T42"/>
    <mergeCell ref="U42:AA42"/>
    <mergeCell ref="AB42:AJ42"/>
    <mergeCell ref="B41:C41"/>
    <mergeCell ref="D41:H41"/>
    <mergeCell ref="I41:N41"/>
    <mergeCell ref="O41:T41"/>
    <mergeCell ref="U41:AA41"/>
    <mergeCell ref="AB41:AJ41"/>
    <mergeCell ref="B40:C40"/>
    <mergeCell ref="D40:H40"/>
    <mergeCell ref="I40:N40"/>
    <mergeCell ref="O40:T40"/>
    <mergeCell ref="U40:AA40"/>
    <mergeCell ref="AB40:AJ40"/>
    <mergeCell ref="B39:C39"/>
    <mergeCell ref="D39:H39"/>
    <mergeCell ref="I39:N39"/>
    <mergeCell ref="O39:T39"/>
    <mergeCell ref="U39:AA39"/>
    <mergeCell ref="AB39:AJ39"/>
    <mergeCell ref="B38:C38"/>
    <mergeCell ref="D38:H38"/>
    <mergeCell ref="I38:N38"/>
    <mergeCell ref="O38:T38"/>
    <mergeCell ref="U38:AA38"/>
    <mergeCell ref="AB38:AJ38"/>
    <mergeCell ref="B37:C37"/>
    <mergeCell ref="D37:H37"/>
    <mergeCell ref="I37:N37"/>
    <mergeCell ref="O37:T37"/>
    <mergeCell ref="U37:AA37"/>
    <mergeCell ref="AB37:AJ37"/>
    <mergeCell ref="B36:C36"/>
    <mergeCell ref="D36:H36"/>
    <mergeCell ref="I36:N36"/>
    <mergeCell ref="O36:T36"/>
    <mergeCell ref="U36:AA36"/>
    <mergeCell ref="AB36:AJ36"/>
    <mergeCell ref="B35:C35"/>
    <mergeCell ref="D35:H35"/>
    <mergeCell ref="I35:N35"/>
    <mergeCell ref="O35:T35"/>
    <mergeCell ref="U35:AA35"/>
    <mergeCell ref="AB35:AJ35"/>
    <mergeCell ref="B34:C34"/>
    <mergeCell ref="D34:H34"/>
    <mergeCell ref="I34:N34"/>
    <mergeCell ref="O34:T34"/>
    <mergeCell ref="U34:AA34"/>
    <mergeCell ref="AB34:AJ34"/>
    <mergeCell ref="B33:C33"/>
    <mergeCell ref="D33:H33"/>
    <mergeCell ref="I33:N33"/>
    <mergeCell ref="O33:T33"/>
    <mergeCell ref="U33:AA33"/>
    <mergeCell ref="AB33:AJ33"/>
    <mergeCell ref="B32:C32"/>
    <mergeCell ref="D32:H32"/>
    <mergeCell ref="I32:N32"/>
    <mergeCell ref="O32:T32"/>
    <mergeCell ref="U32:AA32"/>
    <mergeCell ref="AB32:AJ32"/>
    <mergeCell ref="B31:C31"/>
    <mergeCell ref="D31:H31"/>
    <mergeCell ref="I31:N31"/>
    <mergeCell ref="O31:T31"/>
    <mergeCell ref="U31:AA31"/>
    <mergeCell ref="AB31:AJ31"/>
    <mergeCell ref="B30:C30"/>
    <mergeCell ref="D30:H30"/>
    <mergeCell ref="I30:N30"/>
    <mergeCell ref="O30:T30"/>
    <mergeCell ref="U30:AA30"/>
    <mergeCell ref="AB30:AJ30"/>
    <mergeCell ref="B29:C29"/>
    <mergeCell ref="D29:H29"/>
    <mergeCell ref="I29:N29"/>
    <mergeCell ref="O29:T29"/>
    <mergeCell ref="U29:AA29"/>
    <mergeCell ref="AB29:AJ29"/>
    <mergeCell ref="B28:C28"/>
    <mergeCell ref="D28:H28"/>
    <mergeCell ref="I28:N28"/>
    <mergeCell ref="O28:T28"/>
    <mergeCell ref="U28:AA28"/>
    <mergeCell ref="AB28:AJ28"/>
    <mergeCell ref="B27:C27"/>
    <mergeCell ref="D27:H27"/>
    <mergeCell ref="I27:N27"/>
    <mergeCell ref="O27:T27"/>
    <mergeCell ref="U27:AA27"/>
    <mergeCell ref="AB27:AJ27"/>
    <mergeCell ref="B26:C26"/>
    <mergeCell ref="D26:H26"/>
    <mergeCell ref="I26:N26"/>
    <mergeCell ref="O26:T26"/>
    <mergeCell ref="U26:AA26"/>
    <mergeCell ref="AB26:AJ26"/>
    <mergeCell ref="B25:C25"/>
    <mergeCell ref="D25:H25"/>
    <mergeCell ref="I25:N25"/>
    <mergeCell ref="O25:T25"/>
    <mergeCell ref="U25:AA25"/>
    <mergeCell ref="AB25:AJ25"/>
    <mergeCell ref="B24:C24"/>
    <mergeCell ref="D24:H24"/>
    <mergeCell ref="I24:N24"/>
    <mergeCell ref="O24:T24"/>
    <mergeCell ref="U24:AA24"/>
    <mergeCell ref="AB24:AJ24"/>
    <mergeCell ref="B23:C23"/>
    <mergeCell ref="D23:H23"/>
    <mergeCell ref="I23:N23"/>
    <mergeCell ref="O23:T23"/>
    <mergeCell ref="U23:AA23"/>
    <mergeCell ref="AB23:AJ23"/>
    <mergeCell ref="B22:C22"/>
    <mergeCell ref="D22:H22"/>
    <mergeCell ref="I22:N22"/>
    <mergeCell ref="O22:T22"/>
    <mergeCell ref="U22:AA22"/>
    <mergeCell ref="AB22:AJ22"/>
    <mergeCell ref="B21:C21"/>
    <mergeCell ref="D21:H21"/>
    <mergeCell ref="I21:N21"/>
    <mergeCell ref="O21:T21"/>
    <mergeCell ref="U21:AA21"/>
    <mergeCell ref="AB21:AJ21"/>
    <mergeCell ref="B20:C20"/>
    <mergeCell ref="D20:H20"/>
    <mergeCell ref="I20:N20"/>
    <mergeCell ref="O20:T20"/>
    <mergeCell ref="U20:AA20"/>
    <mergeCell ref="AB20:AJ20"/>
    <mergeCell ref="B19:C19"/>
    <mergeCell ref="D19:H19"/>
    <mergeCell ref="I19:N19"/>
    <mergeCell ref="O19:T19"/>
    <mergeCell ref="U19:AA19"/>
    <mergeCell ref="AB19:AJ19"/>
    <mergeCell ref="B18:C18"/>
    <mergeCell ref="D18:H18"/>
    <mergeCell ref="I18:N18"/>
    <mergeCell ref="O18:T18"/>
    <mergeCell ref="U18:AA18"/>
    <mergeCell ref="AB18:AJ18"/>
    <mergeCell ref="B17:C17"/>
    <mergeCell ref="D17:H17"/>
    <mergeCell ref="I17:N17"/>
    <mergeCell ref="O17:T17"/>
    <mergeCell ref="U17:AA17"/>
    <mergeCell ref="AB17:AJ17"/>
    <mergeCell ref="B16:C16"/>
    <mergeCell ref="D16:H16"/>
    <mergeCell ref="I16:N16"/>
    <mergeCell ref="O16:T16"/>
    <mergeCell ref="U16:AA16"/>
    <mergeCell ref="AB16:AJ16"/>
    <mergeCell ref="B15:C15"/>
    <mergeCell ref="D15:H15"/>
    <mergeCell ref="I15:N15"/>
    <mergeCell ref="O15:T15"/>
    <mergeCell ref="U15:AA15"/>
    <mergeCell ref="AB15:AJ15"/>
    <mergeCell ref="B14:C14"/>
    <mergeCell ref="D14:H14"/>
    <mergeCell ref="I14:N14"/>
    <mergeCell ref="O14:T14"/>
    <mergeCell ref="U14:AA14"/>
    <mergeCell ref="AB14:AJ14"/>
    <mergeCell ref="B13:C13"/>
    <mergeCell ref="D13:H13"/>
    <mergeCell ref="I13:N13"/>
    <mergeCell ref="O13:T13"/>
    <mergeCell ref="U13:AA13"/>
    <mergeCell ref="AB13:AJ13"/>
    <mergeCell ref="B12:C12"/>
    <mergeCell ref="D12:H12"/>
    <mergeCell ref="I12:N12"/>
    <mergeCell ref="O12:T12"/>
    <mergeCell ref="U12:AA12"/>
    <mergeCell ref="AB12:AJ12"/>
    <mergeCell ref="I9:N10"/>
    <mergeCell ref="O9:T10"/>
    <mergeCell ref="AC9:AD9"/>
    <mergeCell ref="AE9:AI9"/>
    <mergeCell ref="B11:C11"/>
    <mergeCell ref="D11:H11"/>
    <mergeCell ref="I11:N11"/>
    <mergeCell ref="O11:T11"/>
    <mergeCell ref="U11:AA11"/>
    <mergeCell ref="AB11:AJ11"/>
    <mergeCell ref="C6:E6"/>
    <mergeCell ref="F6:H6"/>
    <mergeCell ref="B8:C10"/>
    <mergeCell ref="D8:H10"/>
    <mergeCell ref="I8:T8"/>
    <mergeCell ref="U8:AA10"/>
    <mergeCell ref="AB8:AJ8"/>
    <mergeCell ref="AD2:AJ2"/>
    <mergeCell ref="Y3:AC3"/>
    <mergeCell ref="AD3:AJ3"/>
    <mergeCell ref="E4:X4"/>
    <mergeCell ref="Y4:AC4"/>
    <mergeCell ref="AD4:AJ4"/>
    <mergeCell ref="B2:D4"/>
    <mergeCell ref="E2:X3"/>
    <mergeCell ref="Y2:AC2"/>
  </mergeCells>
  <printOptions horizontalCentered="1" verticalCentered="1"/>
  <pageMargins left="0" right="0" top="0" bottom="0" header="0" footer="0"/>
  <pageSetup scale="9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6">
    <tabColor rgb="FFCFDDED"/>
  </sheetPr>
  <dimension ref="B1:AK61"/>
  <sheetViews>
    <sheetView showGridLines="0" workbookViewId="0">
      <selection activeCell="AY26" sqref="AY26"/>
    </sheetView>
  </sheetViews>
  <sheetFormatPr baseColWidth="10" defaultColWidth="3" defaultRowHeight="12.75" x14ac:dyDescent="0.2"/>
  <cols>
    <col min="1" max="1" width="0.28515625" style="27" customWidth="1"/>
    <col min="2" max="2" width="1.140625" style="27" customWidth="1"/>
    <col min="3" max="3" width="2.140625" style="27" customWidth="1"/>
    <col min="4" max="14" width="3" style="27" customWidth="1"/>
    <col min="15" max="15" width="5.28515625" style="27" customWidth="1"/>
    <col min="16" max="16" width="5.42578125" style="27" customWidth="1"/>
    <col min="17" max="17" width="8.42578125" style="27" customWidth="1"/>
    <col min="18" max="18" width="6.28515625" style="27" customWidth="1"/>
    <col min="19" max="19" width="6.5703125" style="27" customWidth="1"/>
    <col min="20" max="20" width="3" style="27" customWidth="1"/>
    <col min="21" max="21" width="8.140625" style="27" customWidth="1"/>
    <col min="22" max="22" width="3" style="27" customWidth="1"/>
    <col min="23" max="23" width="9.5703125" style="27" customWidth="1"/>
    <col min="24" max="24" width="3" style="27" customWidth="1"/>
    <col min="25" max="25" width="1.7109375" style="27" customWidth="1"/>
    <col min="26" max="26" width="2.5703125" style="27" customWidth="1"/>
    <col min="27" max="31" width="3" style="27" customWidth="1"/>
    <col min="32" max="32" width="4.85546875" style="27" customWidth="1"/>
    <col min="33" max="36" width="3" style="27" customWidth="1"/>
    <col min="37" max="37" width="4.28515625" style="27" customWidth="1"/>
    <col min="38" max="16384" width="3" style="27"/>
  </cols>
  <sheetData>
    <row r="1" spans="2:37" ht="7.5" customHeight="1" x14ac:dyDescent="0.2"/>
    <row r="2" spans="2:37" ht="12.75" customHeight="1" x14ac:dyDescent="0.2">
      <c r="B2" s="1445"/>
      <c r="C2" s="1445"/>
      <c r="D2" s="1445"/>
      <c r="E2" s="1445"/>
      <c r="F2" s="1448" t="s">
        <v>184</v>
      </c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50"/>
      <c r="Z2" s="1454" t="s">
        <v>74</v>
      </c>
      <c r="AA2" s="1454"/>
      <c r="AB2" s="1454"/>
      <c r="AC2" s="1454"/>
      <c r="AD2" s="1454"/>
      <c r="AE2" s="1454" t="s">
        <v>11</v>
      </c>
      <c r="AF2" s="1454"/>
      <c r="AG2" s="1454"/>
      <c r="AH2" s="1454"/>
      <c r="AI2" s="1454"/>
      <c r="AJ2" s="1454"/>
      <c r="AK2" s="1454"/>
    </row>
    <row r="3" spans="2:37" ht="12.75" customHeight="1" x14ac:dyDescent="0.2">
      <c r="B3" s="1446"/>
      <c r="C3" s="1446"/>
      <c r="D3" s="1446"/>
      <c r="E3" s="1446"/>
      <c r="F3" s="1451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  <c r="T3" s="1452"/>
      <c r="U3" s="1452"/>
      <c r="V3" s="1452"/>
      <c r="W3" s="1452"/>
      <c r="X3" s="1452"/>
      <c r="Y3" s="1453"/>
      <c r="Z3" s="1455" t="s">
        <v>72</v>
      </c>
      <c r="AA3" s="1455"/>
      <c r="AB3" s="1455"/>
      <c r="AC3" s="1455"/>
      <c r="AD3" s="1455"/>
      <c r="AE3" s="1455" t="s">
        <v>72</v>
      </c>
      <c r="AF3" s="1455"/>
      <c r="AG3" s="1455"/>
      <c r="AH3" s="1455"/>
      <c r="AI3" s="1455"/>
      <c r="AJ3" s="1455"/>
      <c r="AK3" s="1455"/>
    </row>
    <row r="4" spans="2:37" ht="18.75" customHeight="1" x14ac:dyDescent="0.2">
      <c r="B4" s="1447"/>
      <c r="C4" s="1447"/>
      <c r="D4" s="1447"/>
      <c r="E4" s="1447"/>
      <c r="F4" s="1456" t="s">
        <v>288</v>
      </c>
      <c r="G4" s="1456"/>
      <c r="H4" s="1456"/>
      <c r="I4" s="1456"/>
      <c r="J4" s="1456"/>
      <c r="K4" s="1456"/>
      <c r="L4" s="1456"/>
      <c r="M4" s="1456"/>
      <c r="N4" s="1456"/>
      <c r="O4" s="1456"/>
      <c r="P4" s="1456"/>
      <c r="Q4" s="1456"/>
      <c r="R4" s="1456"/>
      <c r="S4" s="1456"/>
      <c r="T4" s="1456"/>
      <c r="U4" s="1456"/>
      <c r="V4" s="1456"/>
      <c r="W4" s="1456"/>
      <c r="X4" s="1456"/>
      <c r="Y4" s="1456"/>
      <c r="Z4" s="1457" t="str">
        <f>IF('INGRESO DE DATOS'!J5&lt;&gt;"",'INGRESO DE DATOS'!J5,"")</f>
        <v/>
      </c>
      <c r="AA4" s="1457"/>
      <c r="AB4" s="1457"/>
      <c r="AC4" s="1457"/>
      <c r="AD4" s="1457"/>
      <c r="AE4" s="1457" t="str">
        <f>IF('INGRESO DE DATOS'!J6&lt;&gt;"",'INGRESO DE DATOS'!J6,"")</f>
        <v/>
      </c>
      <c r="AF4" s="1457"/>
      <c r="AG4" s="1457"/>
      <c r="AH4" s="1457"/>
      <c r="AI4" s="1457"/>
      <c r="AJ4" s="1457"/>
      <c r="AK4" s="1457"/>
    </row>
    <row r="5" spans="2:37" s="626" customFormat="1" ht="45.75" customHeight="1" x14ac:dyDescent="0.2">
      <c r="B5" s="1475" t="s">
        <v>77</v>
      </c>
      <c r="C5" s="1458"/>
      <c r="D5" s="1458"/>
      <c r="E5" s="1458" t="s">
        <v>48</v>
      </c>
      <c r="F5" s="1458"/>
      <c r="G5" s="1458"/>
      <c r="H5" s="1458"/>
      <c r="I5" s="1458" t="s">
        <v>185</v>
      </c>
      <c r="J5" s="1458"/>
      <c r="K5" s="1458"/>
      <c r="L5" s="1458" t="s">
        <v>294</v>
      </c>
      <c r="M5" s="1458"/>
      <c r="N5" s="1458"/>
      <c r="O5" s="1458"/>
      <c r="P5" s="1462" t="s">
        <v>295</v>
      </c>
      <c r="Q5" s="1463"/>
      <c r="R5" s="1464" t="s">
        <v>186</v>
      </c>
      <c r="S5" s="1465"/>
      <c r="T5" s="1464" t="s">
        <v>296</v>
      </c>
      <c r="U5" s="1465"/>
      <c r="V5" s="1464" t="s">
        <v>297</v>
      </c>
      <c r="W5" s="1465"/>
      <c r="X5" s="1458" t="s">
        <v>187</v>
      </c>
      <c r="Y5" s="1458"/>
      <c r="Z5" s="1458"/>
      <c r="AA5" s="1458"/>
      <c r="AB5" s="1458"/>
      <c r="AC5" s="1458" t="s">
        <v>188</v>
      </c>
      <c r="AD5" s="1458"/>
      <c r="AE5" s="1458"/>
      <c r="AF5" s="1458"/>
      <c r="AG5" s="1458" t="s">
        <v>189</v>
      </c>
      <c r="AH5" s="1458"/>
      <c r="AI5" s="1458"/>
      <c r="AJ5" s="1458"/>
      <c r="AK5" s="1470"/>
    </row>
    <row r="6" spans="2:37" ht="16.5" customHeight="1" x14ac:dyDescent="0.2">
      <c r="B6" s="1471">
        <v>1</v>
      </c>
      <c r="C6" s="1472"/>
      <c r="D6" s="1472"/>
      <c r="E6" s="1473" t="e">
        <f>IF('INGRESO DE DATOS'!#REF!&lt;&gt;0,'INGRESO DE DATOS'!#REF!,"")</f>
        <v>#REF!</v>
      </c>
      <c r="F6" s="1473"/>
      <c r="G6" s="1473"/>
      <c r="H6" s="1473"/>
      <c r="I6" s="1459" t="str">
        <f>IF('INGRESO DE DATOS'!E11&lt;&gt;0,'INGRESO DE DATOS'!E11,"")</f>
        <v/>
      </c>
      <c r="J6" s="1459"/>
      <c r="K6" s="1459"/>
      <c r="L6" s="1474" t="str">
        <f>IF('INGRESO DE DATOS'!I11&lt;&gt;0,'INGRESO DE DATOS'!I11,"")</f>
        <v/>
      </c>
      <c r="M6" s="1474"/>
      <c r="N6" s="1474"/>
      <c r="O6" s="1474"/>
      <c r="P6" s="1466" t="str">
        <f>IF('INGRESO DE DATOS'!F11&lt;&gt;0,'INGRESO DE DATOS'!F11,"")</f>
        <v/>
      </c>
      <c r="Q6" s="1467"/>
      <c r="R6" s="1476" t="str">
        <f>IF('INGRESO DE DATOS'!G11&lt;&gt;"",'INGRESO DE DATOS'!G11,"")</f>
        <v/>
      </c>
      <c r="S6" s="1477"/>
      <c r="T6" s="1468" t="str">
        <f>IF('INGRESO DE DATOS'!H11&lt;&gt;"",'INGRESO DE DATOS'!H11,"")</f>
        <v/>
      </c>
      <c r="U6" s="1469"/>
      <c r="V6" s="1468" t="str">
        <f>IF('INGRESO DE DATOS'!K11&lt;&gt;"",'INGRESO DE DATOS'!K11,"")</f>
        <v/>
      </c>
      <c r="W6" s="1469"/>
      <c r="X6" s="1459" t="str">
        <f>IF(OR(P6="",R6="",T6=""),"",(T6-P6)*(1000*1000)/(R6))</f>
        <v/>
      </c>
      <c r="Y6" s="1460"/>
      <c r="Z6" s="1460"/>
      <c r="AA6" s="1460"/>
      <c r="AB6" s="1460"/>
      <c r="AC6" s="1459" t="str">
        <f>IF(OR(L6="",R6="",V6=""),"",(V6-L6)*(1000*1000)/(R6))</f>
        <v/>
      </c>
      <c r="AD6" s="1460"/>
      <c r="AE6" s="1460"/>
      <c r="AF6" s="1460"/>
      <c r="AG6" s="1459" t="str">
        <f>IF(AND(X6&lt;&gt;"",AC6&lt;&gt;""),(X6-AC6),"")</f>
        <v/>
      </c>
      <c r="AH6" s="1460"/>
      <c r="AI6" s="1460"/>
      <c r="AJ6" s="1460"/>
      <c r="AK6" s="1461"/>
    </row>
    <row r="7" spans="2:37" ht="16.5" customHeight="1" x14ac:dyDescent="0.2">
      <c r="B7" s="1478">
        <v>2</v>
      </c>
      <c r="C7" s="1479"/>
      <c r="D7" s="1479"/>
      <c r="E7" s="1480" t="str">
        <f>IF('INGRESO DE DATOS'!B12&lt;&gt;0,'INGRESO DE DATOS'!B12,"")</f>
        <v/>
      </c>
      <c r="F7" s="1480"/>
      <c r="G7" s="1480"/>
      <c r="H7" s="1480"/>
      <c r="I7" s="1459" t="str">
        <f>IF('INGRESO DE DATOS'!E12&lt;&gt;0,'INGRESO DE DATOS'!E12,"")</f>
        <v/>
      </c>
      <c r="J7" s="1459"/>
      <c r="K7" s="1459"/>
      <c r="L7" s="1474" t="str">
        <f>IF('INGRESO DE DATOS'!I12&lt;&gt;0,'INGRESO DE DATOS'!I12,"")</f>
        <v/>
      </c>
      <c r="M7" s="1474"/>
      <c r="N7" s="1474"/>
      <c r="O7" s="1474"/>
      <c r="P7" s="1466" t="str">
        <f>IF('INGRESO DE DATOS'!F12&lt;&gt;0,'INGRESO DE DATOS'!F12,"")</f>
        <v/>
      </c>
      <c r="Q7" s="1467"/>
      <c r="R7" s="1476" t="str">
        <f>IF('INGRESO DE DATOS'!G12&lt;&gt;"",'INGRESO DE DATOS'!G12,"")</f>
        <v/>
      </c>
      <c r="S7" s="1477"/>
      <c r="T7" s="1468" t="str">
        <f>IF('INGRESO DE DATOS'!H12&lt;&gt;"",'INGRESO DE DATOS'!H12,"")</f>
        <v/>
      </c>
      <c r="U7" s="1469"/>
      <c r="V7" s="1468" t="str">
        <f>IF('INGRESO DE DATOS'!K12&lt;&gt;"",'INGRESO DE DATOS'!K12,"")</f>
        <v/>
      </c>
      <c r="W7" s="1469"/>
      <c r="X7" s="1459" t="str">
        <f t="shared" ref="X7:X49" si="0">IF(OR(P7="",R7="",T7=""),"",(T7-P7)*(1000*1000)/(R7))</f>
        <v/>
      </c>
      <c r="Y7" s="1460"/>
      <c r="Z7" s="1460"/>
      <c r="AA7" s="1460"/>
      <c r="AB7" s="1460"/>
      <c r="AC7" s="1459" t="str">
        <f t="shared" ref="AC7:AC49" si="1">IF(OR(L7="",R7="",V7=""),"",(V7-L7)*(1000*1000)/(R7))</f>
        <v/>
      </c>
      <c r="AD7" s="1460"/>
      <c r="AE7" s="1460"/>
      <c r="AF7" s="1460"/>
      <c r="AG7" s="1459" t="str">
        <f t="shared" ref="AG7:AG49" si="2">IF(AND(X7&lt;&gt;"",AC7&lt;&gt;""),(X7-AC7),"")</f>
        <v/>
      </c>
      <c r="AH7" s="1460"/>
      <c r="AI7" s="1460"/>
      <c r="AJ7" s="1460"/>
      <c r="AK7" s="1461"/>
    </row>
    <row r="8" spans="2:37" ht="16.5" customHeight="1" x14ac:dyDescent="0.2">
      <c r="B8" s="1478">
        <v>3</v>
      </c>
      <c r="C8" s="1479"/>
      <c r="D8" s="1479"/>
      <c r="E8" s="1480" t="str">
        <f>IF('INGRESO DE DATOS'!B13&lt;&gt;0,'INGRESO DE DATOS'!B13,"")</f>
        <v/>
      </c>
      <c r="F8" s="1480"/>
      <c r="G8" s="1480"/>
      <c r="H8" s="1480"/>
      <c r="I8" s="1459" t="str">
        <f>IF('INGRESO DE DATOS'!E13&lt;&gt;0,'INGRESO DE DATOS'!E13,"")</f>
        <v/>
      </c>
      <c r="J8" s="1459"/>
      <c r="K8" s="1459"/>
      <c r="L8" s="1474" t="str">
        <f>IF('INGRESO DE DATOS'!I13&lt;&gt;0,'INGRESO DE DATOS'!I13,"")</f>
        <v/>
      </c>
      <c r="M8" s="1474"/>
      <c r="N8" s="1474"/>
      <c r="O8" s="1474"/>
      <c r="P8" s="1466" t="str">
        <f>IF('INGRESO DE DATOS'!F13&lt;&gt;0,'INGRESO DE DATOS'!F13,"")</f>
        <v/>
      </c>
      <c r="Q8" s="1467"/>
      <c r="R8" s="1476" t="str">
        <f>IF('INGRESO DE DATOS'!G13&lt;&gt;"",'INGRESO DE DATOS'!G13,"")</f>
        <v/>
      </c>
      <c r="S8" s="1477"/>
      <c r="T8" s="1468" t="str">
        <f>IF('INGRESO DE DATOS'!H13&lt;&gt;"",'INGRESO DE DATOS'!H13,"")</f>
        <v/>
      </c>
      <c r="U8" s="1469"/>
      <c r="V8" s="1468" t="str">
        <f>IF('INGRESO DE DATOS'!K13&lt;&gt;"",'INGRESO DE DATOS'!K13,"")</f>
        <v/>
      </c>
      <c r="W8" s="1469"/>
      <c r="X8" s="1459" t="str">
        <f t="shared" si="0"/>
        <v/>
      </c>
      <c r="Y8" s="1460"/>
      <c r="Z8" s="1460"/>
      <c r="AA8" s="1460"/>
      <c r="AB8" s="1460"/>
      <c r="AC8" s="1459" t="str">
        <f t="shared" si="1"/>
        <v/>
      </c>
      <c r="AD8" s="1460"/>
      <c r="AE8" s="1460"/>
      <c r="AF8" s="1460"/>
      <c r="AG8" s="1459" t="str">
        <f t="shared" si="2"/>
        <v/>
      </c>
      <c r="AH8" s="1460"/>
      <c r="AI8" s="1460"/>
      <c r="AJ8" s="1460"/>
      <c r="AK8" s="1461"/>
    </row>
    <row r="9" spans="2:37" ht="17.100000000000001" customHeight="1" x14ac:dyDescent="0.2">
      <c r="B9" s="1478">
        <v>4</v>
      </c>
      <c r="C9" s="1479"/>
      <c r="D9" s="1479"/>
      <c r="E9" s="1480" t="str">
        <f>IF('INGRESO DE DATOS'!B14&lt;&gt;0,'INGRESO DE DATOS'!B14,"")</f>
        <v/>
      </c>
      <c r="F9" s="1480"/>
      <c r="G9" s="1480"/>
      <c r="H9" s="1480"/>
      <c r="I9" s="1459" t="str">
        <f>IF('INGRESO DE DATOS'!E14&lt;&gt;0,'INGRESO DE DATOS'!E14,"")</f>
        <v/>
      </c>
      <c r="J9" s="1459"/>
      <c r="K9" s="1459"/>
      <c r="L9" s="1474" t="str">
        <f>IF('INGRESO DE DATOS'!I14&lt;&gt;0,'INGRESO DE DATOS'!I14,"")</f>
        <v/>
      </c>
      <c r="M9" s="1474"/>
      <c r="N9" s="1474"/>
      <c r="O9" s="1474"/>
      <c r="P9" s="1466" t="str">
        <f>IF('INGRESO DE DATOS'!F14&lt;&gt;0,'INGRESO DE DATOS'!F14,"")</f>
        <v/>
      </c>
      <c r="Q9" s="1467"/>
      <c r="R9" s="1476" t="str">
        <f>IF('INGRESO DE DATOS'!G14&lt;&gt;"",'INGRESO DE DATOS'!G14,"")</f>
        <v/>
      </c>
      <c r="S9" s="1477"/>
      <c r="T9" s="1468" t="str">
        <f>IF('INGRESO DE DATOS'!H14&lt;&gt;"",'INGRESO DE DATOS'!H14,"")</f>
        <v/>
      </c>
      <c r="U9" s="1469"/>
      <c r="V9" s="1468" t="str">
        <f>IF('INGRESO DE DATOS'!K14&lt;&gt;"",'INGRESO DE DATOS'!K14,"")</f>
        <v/>
      </c>
      <c r="W9" s="1469"/>
      <c r="X9" s="1459" t="str">
        <f t="shared" si="0"/>
        <v/>
      </c>
      <c r="Y9" s="1460"/>
      <c r="Z9" s="1460"/>
      <c r="AA9" s="1460"/>
      <c r="AB9" s="1460"/>
      <c r="AC9" s="1459" t="str">
        <f t="shared" si="1"/>
        <v/>
      </c>
      <c r="AD9" s="1460"/>
      <c r="AE9" s="1460"/>
      <c r="AF9" s="1460"/>
      <c r="AG9" s="1459" t="str">
        <f t="shared" si="2"/>
        <v/>
      </c>
      <c r="AH9" s="1460"/>
      <c r="AI9" s="1460"/>
      <c r="AJ9" s="1460"/>
      <c r="AK9" s="1461"/>
    </row>
    <row r="10" spans="2:37" ht="17.100000000000001" customHeight="1" x14ac:dyDescent="0.2">
      <c r="B10" s="1478">
        <v>5</v>
      </c>
      <c r="C10" s="1479"/>
      <c r="D10" s="1479"/>
      <c r="E10" s="1480" t="str">
        <f>IF('INGRESO DE DATOS'!B15&lt;&gt;0,'INGRESO DE DATOS'!B15,"")</f>
        <v/>
      </c>
      <c r="F10" s="1480"/>
      <c r="G10" s="1480"/>
      <c r="H10" s="1480"/>
      <c r="I10" s="1459" t="str">
        <f>IF('INGRESO DE DATOS'!E15&lt;&gt;0,'INGRESO DE DATOS'!E15,"")</f>
        <v/>
      </c>
      <c r="J10" s="1459"/>
      <c r="K10" s="1459"/>
      <c r="L10" s="1474" t="str">
        <f>IF('INGRESO DE DATOS'!I15&lt;&gt;0,'INGRESO DE DATOS'!I15,"")</f>
        <v/>
      </c>
      <c r="M10" s="1474"/>
      <c r="N10" s="1474"/>
      <c r="O10" s="1474"/>
      <c r="P10" s="1466" t="str">
        <f>IF('INGRESO DE DATOS'!F15&lt;&gt;0,'INGRESO DE DATOS'!F15,"")</f>
        <v/>
      </c>
      <c r="Q10" s="1467"/>
      <c r="R10" s="1476" t="str">
        <f>IF('INGRESO DE DATOS'!G15&lt;&gt;"",'INGRESO DE DATOS'!G15,"")</f>
        <v/>
      </c>
      <c r="S10" s="1477"/>
      <c r="T10" s="1468" t="str">
        <f>IF('INGRESO DE DATOS'!H15&lt;&gt;"",'INGRESO DE DATOS'!H15,"")</f>
        <v/>
      </c>
      <c r="U10" s="1469"/>
      <c r="V10" s="1468" t="str">
        <f>IF('INGRESO DE DATOS'!K15&lt;&gt;"",'INGRESO DE DATOS'!K15,"")</f>
        <v/>
      </c>
      <c r="W10" s="1469"/>
      <c r="X10" s="1459" t="str">
        <f t="shared" si="0"/>
        <v/>
      </c>
      <c r="Y10" s="1460"/>
      <c r="Z10" s="1460"/>
      <c r="AA10" s="1460"/>
      <c r="AB10" s="1460"/>
      <c r="AC10" s="1459" t="str">
        <f t="shared" si="1"/>
        <v/>
      </c>
      <c r="AD10" s="1460"/>
      <c r="AE10" s="1460"/>
      <c r="AF10" s="1460"/>
      <c r="AG10" s="1459" t="str">
        <f t="shared" si="2"/>
        <v/>
      </c>
      <c r="AH10" s="1460"/>
      <c r="AI10" s="1460"/>
      <c r="AJ10" s="1460"/>
      <c r="AK10" s="1461"/>
    </row>
    <row r="11" spans="2:37" ht="17.100000000000001" customHeight="1" x14ac:dyDescent="0.2">
      <c r="B11" s="1478">
        <v>6</v>
      </c>
      <c r="C11" s="1479"/>
      <c r="D11" s="1479"/>
      <c r="E11" s="1480" t="str">
        <f>IF('INGRESO DE DATOS'!B16&lt;&gt;0,'INGRESO DE DATOS'!B16,"")</f>
        <v/>
      </c>
      <c r="F11" s="1480"/>
      <c r="G11" s="1480"/>
      <c r="H11" s="1480"/>
      <c r="I11" s="1459" t="str">
        <f>IF('INGRESO DE DATOS'!E16&lt;&gt;0,'INGRESO DE DATOS'!E16,"")</f>
        <v/>
      </c>
      <c r="J11" s="1459"/>
      <c r="K11" s="1459"/>
      <c r="L11" s="1474" t="str">
        <f>IF('INGRESO DE DATOS'!I16&lt;&gt;0,'INGRESO DE DATOS'!I16,"")</f>
        <v/>
      </c>
      <c r="M11" s="1474"/>
      <c r="N11" s="1474"/>
      <c r="O11" s="1474"/>
      <c r="P11" s="1466" t="str">
        <f>IF('INGRESO DE DATOS'!F16&lt;&gt;0,'INGRESO DE DATOS'!F16,"")</f>
        <v/>
      </c>
      <c r="Q11" s="1467"/>
      <c r="R11" s="1476" t="str">
        <f>IF('INGRESO DE DATOS'!G16&lt;&gt;"",'INGRESO DE DATOS'!G16,"")</f>
        <v/>
      </c>
      <c r="S11" s="1477"/>
      <c r="T11" s="1468" t="str">
        <f>IF('INGRESO DE DATOS'!H16&lt;&gt;"",'INGRESO DE DATOS'!H16,"")</f>
        <v/>
      </c>
      <c r="U11" s="1469"/>
      <c r="V11" s="1468" t="str">
        <f>IF('INGRESO DE DATOS'!K16&lt;&gt;"",'INGRESO DE DATOS'!K16,"")</f>
        <v/>
      </c>
      <c r="W11" s="1469"/>
      <c r="X11" s="1459" t="str">
        <f t="shared" si="0"/>
        <v/>
      </c>
      <c r="Y11" s="1460"/>
      <c r="Z11" s="1460"/>
      <c r="AA11" s="1460"/>
      <c r="AB11" s="1460"/>
      <c r="AC11" s="1459" t="str">
        <f t="shared" si="1"/>
        <v/>
      </c>
      <c r="AD11" s="1460"/>
      <c r="AE11" s="1460"/>
      <c r="AF11" s="1460"/>
      <c r="AG11" s="1459" t="str">
        <f t="shared" si="2"/>
        <v/>
      </c>
      <c r="AH11" s="1460"/>
      <c r="AI11" s="1460"/>
      <c r="AJ11" s="1460"/>
      <c r="AK11" s="1461"/>
    </row>
    <row r="12" spans="2:37" ht="17.100000000000001" customHeight="1" x14ac:dyDescent="0.2">
      <c r="B12" s="1478">
        <v>7</v>
      </c>
      <c r="C12" s="1479"/>
      <c r="D12" s="1479"/>
      <c r="E12" s="1480" t="str">
        <f>IF('INGRESO DE DATOS'!B17&lt;&gt;0,'INGRESO DE DATOS'!B17,"")</f>
        <v/>
      </c>
      <c r="F12" s="1480"/>
      <c r="G12" s="1480"/>
      <c r="H12" s="1480"/>
      <c r="I12" s="1459" t="str">
        <f>IF('INGRESO DE DATOS'!E17&lt;&gt;0,'INGRESO DE DATOS'!E17,"")</f>
        <v/>
      </c>
      <c r="J12" s="1459"/>
      <c r="K12" s="1459"/>
      <c r="L12" s="1474" t="str">
        <f>IF('INGRESO DE DATOS'!I17&lt;&gt;0,'INGRESO DE DATOS'!I17,"")</f>
        <v/>
      </c>
      <c r="M12" s="1474"/>
      <c r="N12" s="1474"/>
      <c r="O12" s="1474"/>
      <c r="P12" s="1466" t="str">
        <f>IF('INGRESO DE DATOS'!F17&lt;&gt;0,'INGRESO DE DATOS'!F17,"")</f>
        <v/>
      </c>
      <c r="Q12" s="1467"/>
      <c r="R12" s="1476" t="str">
        <f>IF('INGRESO DE DATOS'!G17&lt;&gt;"",'INGRESO DE DATOS'!G17,"")</f>
        <v/>
      </c>
      <c r="S12" s="1477"/>
      <c r="T12" s="1468" t="str">
        <f>IF('INGRESO DE DATOS'!H17&lt;&gt;"",'INGRESO DE DATOS'!H17,"")</f>
        <v/>
      </c>
      <c r="U12" s="1469"/>
      <c r="V12" s="1468" t="str">
        <f>IF('INGRESO DE DATOS'!K17&lt;&gt;"",'INGRESO DE DATOS'!K17,"")</f>
        <v/>
      </c>
      <c r="W12" s="1469"/>
      <c r="X12" s="1459" t="str">
        <f t="shared" si="0"/>
        <v/>
      </c>
      <c r="Y12" s="1460"/>
      <c r="Z12" s="1460"/>
      <c r="AA12" s="1460"/>
      <c r="AB12" s="1460"/>
      <c r="AC12" s="1459" t="str">
        <f t="shared" si="1"/>
        <v/>
      </c>
      <c r="AD12" s="1460"/>
      <c r="AE12" s="1460"/>
      <c r="AF12" s="1460"/>
      <c r="AG12" s="1459" t="str">
        <f t="shared" si="2"/>
        <v/>
      </c>
      <c r="AH12" s="1460"/>
      <c r="AI12" s="1460"/>
      <c r="AJ12" s="1460"/>
      <c r="AK12" s="1461"/>
    </row>
    <row r="13" spans="2:37" ht="17.100000000000001" customHeight="1" x14ac:dyDescent="0.2">
      <c r="B13" s="1478">
        <v>8</v>
      </c>
      <c r="C13" s="1479"/>
      <c r="D13" s="1479"/>
      <c r="E13" s="1480" t="str">
        <f>IF('INGRESO DE DATOS'!B18&lt;&gt;0,'INGRESO DE DATOS'!B18,"")</f>
        <v/>
      </c>
      <c r="F13" s="1480"/>
      <c r="G13" s="1480"/>
      <c r="H13" s="1480"/>
      <c r="I13" s="1459" t="str">
        <f>IF('INGRESO DE DATOS'!E18&lt;&gt;0,'INGRESO DE DATOS'!E18,"")</f>
        <v/>
      </c>
      <c r="J13" s="1459"/>
      <c r="K13" s="1459"/>
      <c r="L13" s="1474" t="str">
        <f>IF('INGRESO DE DATOS'!I18&lt;&gt;0,'INGRESO DE DATOS'!I18,"")</f>
        <v/>
      </c>
      <c r="M13" s="1474"/>
      <c r="N13" s="1474"/>
      <c r="O13" s="1474"/>
      <c r="P13" s="1466" t="str">
        <f>IF('INGRESO DE DATOS'!F18&lt;&gt;0,'INGRESO DE DATOS'!F18,"")</f>
        <v/>
      </c>
      <c r="Q13" s="1467"/>
      <c r="R13" s="1476" t="str">
        <f>IF('INGRESO DE DATOS'!G18&lt;&gt;"",'INGRESO DE DATOS'!G18,"")</f>
        <v/>
      </c>
      <c r="S13" s="1477"/>
      <c r="T13" s="1468" t="str">
        <f>IF('INGRESO DE DATOS'!H18&lt;&gt;"",'INGRESO DE DATOS'!H18,"")</f>
        <v/>
      </c>
      <c r="U13" s="1469"/>
      <c r="V13" s="1468" t="str">
        <f>IF('INGRESO DE DATOS'!K18&lt;&gt;"",'INGRESO DE DATOS'!K18,"")</f>
        <v/>
      </c>
      <c r="W13" s="1469"/>
      <c r="X13" s="1459" t="str">
        <f t="shared" si="0"/>
        <v/>
      </c>
      <c r="Y13" s="1460"/>
      <c r="Z13" s="1460"/>
      <c r="AA13" s="1460"/>
      <c r="AB13" s="1460"/>
      <c r="AC13" s="1459" t="str">
        <f t="shared" si="1"/>
        <v/>
      </c>
      <c r="AD13" s="1460"/>
      <c r="AE13" s="1460"/>
      <c r="AF13" s="1460"/>
      <c r="AG13" s="1459" t="str">
        <f t="shared" si="2"/>
        <v/>
      </c>
      <c r="AH13" s="1460"/>
      <c r="AI13" s="1460"/>
      <c r="AJ13" s="1460"/>
      <c r="AK13" s="1461"/>
    </row>
    <row r="14" spans="2:37" ht="17.100000000000001" customHeight="1" x14ac:dyDescent="0.2">
      <c r="B14" s="1478">
        <v>9</v>
      </c>
      <c r="C14" s="1479"/>
      <c r="D14" s="1479"/>
      <c r="E14" s="1480" t="str">
        <f>IF('INGRESO DE DATOS'!B19&lt;&gt;0,'INGRESO DE DATOS'!B19,"")</f>
        <v/>
      </c>
      <c r="F14" s="1480"/>
      <c r="G14" s="1480"/>
      <c r="H14" s="1480"/>
      <c r="I14" s="1459" t="str">
        <f>IF('INGRESO DE DATOS'!E19&lt;&gt;0,'INGRESO DE DATOS'!E19,"")</f>
        <v/>
      </c>
      <c r="J14" s="1459"/>
      <c r="K14" s="1459"/>
      <c r="L14" s="1474" t="str">
        <f>IF('INGRESO DE DATOS'!I19&lt;&gt;0,'INGRESO DE DATOS'!I19,"")</f>
        <v/>
      </c>
      <c r="M14" s="1474"/>
      <c r="N14" s="1474"/>
      <c r="O14" s="1474"/>
      <c r="P14" s="1466" t="str">
        <f>IF('INGRESO DE DATOS'!F19&lt;&gt;0,'INGRESO DE DATOS'!F19,"")</f>
        <v/>
      </c>
      <c r="Q14" s="1467"/>
      <c r="R14" s="1476" t="str">
        <f>IF('INGRESO DE DATOS'!G19&lt;&gt;"",'INGRESO DE DATOS'!G19,"")</f>
        <v/>
      </c>
      <c r="S14" s="1477"/>
      <c r="T14" s="1468" t="str">
        <f>IF('INGRESO DE DATOS'!H19&lt;&gt;"",'INGRESO DE DATOS'!H19,"")</f>
        <v/>
      </c>
      <c r="U14" s="1469"/>
      <c r="V14" s="1468" t="str">
        <f>IF('INGRESO DE DATOS'!K19&lt;&gt;"",'INGRESO DE DATOS'!K19,"")</f>
        <v/>
      </c>
      <c r="W14" s="1469"/>
      <c r="X14" s="1459" t="str">
        <f t="shared" si="0"/>
        <v/>
      </c>
      <c r="Y14" s="1460"/>
      <c r="Z14" s="1460"/>
      <c r="AA14" s="1460"/>
      <c r="AB14" s="1460"/>
      <c r="AC14" s="1459" t="str">
        <f t="shared" si="1"/>
        <v/>
      </c>
      <c r="AD14" s="1460"/>
      <c r="AE14" s="1460"/>
      <c r="AF14" s="1460"/>
      <c r="AG14" s="1459" t="str">
        <f t="shared" si="2"/>
        <v/>
      </c>
      <c r="AH14" s="1460"/>
      <c r="AI14" s="1460"/>
      <c r="AJ14" s="1460"/>
      <c r="AK14" s="1461"/>
    </row>
    <row r="15" spans="2:37" ht="17.100000000000001" customHeight="1" x14ac:dyDescent="0.2">
      <c r="B15" s="1478">
        <v>10</v>
      </c>
      <c r="C15" s="1479"/>
      <c r="D15" s="1479"/>
      <c r="E15" s="1480" t="str">
        <f>IF('INGRESO DE DATOS'!B20&lt;&gt;0,'INGRESO DE DATOS'!B20,"")</f>
        <v/>
      </c>
      <c r="F15" s="1480"/>
      <c r="G15" s="1480"/>
      <c r="H15" s="1480"/>
      <c r="I15" s="1459" t="str">
        <f>IF('INGRESO DE DATOS'!E20&lt;&gt;0,'INGRESO DE DATOS'!E20,"")</f>
        <v/>
      </c>
      <c r="J15" s="1459"/>
      <c r="K15" s="1459"/>
      <c r="L15" s="1474" t="str">
        <f>IF('INGRESO DE DATOS'!I20&lt;&gt;0,'INGRESO DE DATOS'!I20,"")</f>
        <v/>
      </c>
      <c r="M15" s="1474"/>
      <c r="N15" s="1474"/>
      <c r="O15" s="1474"/>
      <c r="P15" s="1466" t="str">
        <f>IF('INGRESO DE DATOS'!F20&lt;&gt;0,'INGRESO DE DATOS'!F20,"")</f>
        <v/>
      </c>
      <c r="Q15" s="1467"/>
      <c r="R15" s="1476" t="str">
        <f>IF('INGRESO DE DATOS'!G20&lt;&gt;"",'INGRESO DE DATOS'!G20,"")</f>
        <v/>
      </c>
      <c r="S15" s="1477"/>
      <c r="T15" s="1468" t="str">
        <f>IF('INGRESO DE DATOS'!H20&lt;&gt;"",'INGRESO DE DATOS'!H20,"")</f>
        <v/>
      </c>
      <c r="U15" s="1469"/>
      <c r="V15" s="1468" t="str">
        <f>IF('INGRESO DE DATOS'!K20&lt;&gt;"",'INGRESO DE DATOS'!K20,"")</f>
        <v/>
      </c>
      <c r="W15" s="1469"/>
      <c r="X15" s="1459" t="str">
        <f t="shared" si="0"/>
        <v/>
      </c>
      <c r="Y15" s="1460"/>
      <c r="Z15" s="1460"/>
      <c r="AA15" s="1460"/>
      <c r="AB15" s="1460"/>
      <c r="AC15" s="1459" t="str">
        <f t="shared" si="1"/>
        <v/>
      </c>
      <c r="AD15" s="1460"/>
      <c r="AE15" s="1460"/>
      <c r="AF15" s="1460"/>
      <c r="AG15" s="1459" t="str">
        <f t="shared" si="2"/>
        <v/>
      </c>
      <c r="AH15" s="1460"/>
      <c r="AI15" s="1460"/>
      <c r="AJ15" s="1460"/>
      <c r="AK15" s="1461"/>
    </row>
    <row r="16" spans="2:37" ht="17.100000000000001" customHeight="1" x14ac:dyDescent="0.2">
      <c r="B16" s="1478">
        <v>11</v>
      </c>
      <c r="C16" s="1479"/>
      <c r="D16" s="1479"/>
      <c r="E16" s="1480" t="str">
        <f>IF('INGRESO DE DATOS'!B21&lt;&gt;0,'INGRESO DE DATOS'!B21,"")</f>
        <v/>
      </c>
      <c r="F16" s="1480"/>
      <c r="G16" s="1480"/>
      <c r="H16" s="1480"/>
      <c r="I16" s="1459" t="str">
        <f>IF('INGRESO DE DATOS'!E21&lt;&gt;0,'INGRESO DE DATOS'!E21,"")</f>
        <v/>
      </c>
      <c r="J16" s="1459"/>
      <c r="K16" s="1459"/>
      <c r="L16" s="1474" t="str">
        <f>IF('INGRESO DE DATOS'!I21&lt;&gt;0,'INGRESO DE DATOS'!I21,"")</f>
        <v/>
      </c>
      <c r="M16" s="1474"/>
      <c r="N16" s="1474"/>
      <c r="O16" s="1474"/>
      <c r="P16" s="1466" t="str">
        <f>IF('INGRESO DE DATOS'!F21&lt;&gt;0,'INGRESO DE DATOS'!F21,"")</f>
        <v/>
      </c>
      <c r="Q16" s="1467"/>
      <c r="R16" s="1476" t="str">
        <f>IF('INGRESO DE DATOS'!G21&lt;&gt;"",'INGRESO DE DATOS'!G21,"")</f>
        <v/>
      </c>
      <c r="S16" s="1477"/>
      <c r="T16" s="1468" t="str">
        <f>IF('INGRESO DE DATOS'!H21&lt;&gt;"",'INGRESO DE DATOS'!H21,"")</f>
        <v/>
      </c>
      <c r="U16" s="1469"/>
      <c r="V16" s="1468" t="str">
        <f>IF('INGRESO DE DATOS'!K21&lt;&gt;"",'INGRESO DE DATOS'!K21,"")</f>
        <v/>
      </c>
      <c r="W16" s="1469"/>
      <c r="X16" s="1459" t="str">
        <f t="shared" si="0"/>
        <v/>
      </c>
      <c r="Y16" s="1460"/>
      <c r="Z16" s="1460"/>
      <c r="AA16" s="1460"/>
      <c r="AB16" s="1460"/>
      <c r="AC16" s="1459" t="str">
        <f t="shared" si="1"/>
        <v/>
      </c>
      <c r="AD16" s="1460"/>
      <c r="AE16" s="1460"/>
      <c r="AF16" s="1460"/>
      <c r="AG16" s="1459" t="str">
        <f t="shared" si="2"/>
        <v/>
      </c>
      <c r="AH16" s="1460"/>
      <c r="AI16" s="1460"/>
      <c r="AJ16" s="1460"/>
      <c r="AK16" s="1461"/>
    </row>
    <row r="17" spans="2:37" ht="17.100000000000001" customHeight="1" x14ac:dyDescent="0.2">
      <c r="B17" s="1478">
        <v>12</v>
      </c>
      <c r="C17" s="1479"/>
      <c r="D17" s="1479"/>
      <c r="E17" s="1480" t="str">
        <f>IF('INGRESO DE DATOS'!B22&lt;&gt;0,'INGRESO DE DATOS'!B22,"")</f>
        <v/>
      </c>
      <c r="F17" s="1480"/>
      <c r="G17" s="1480"/>
      <c r="H17" s="1480"/>
      <c r="I17" s="1459" t="str">
        <f>IF('INGRESO DE DATOS'!E22&lt;&gt;0,'INGRESO DE DATOS'!E22,"")</f>
        <v/>
      </c>
      <c r="J17" s="1459"/>
      <c r="K17" s="1459"/>
      <c r="L17" s="1474" t="str">
        <f>IF('INGRESO DE DATOS'!I22&lt;&gt;0,'INGRESO DE DATOS'!I22,"")</f>
        <v/>
      </c>
      <c r="M17" s="1474"/>
      <c r="N17" s="1474"/>
      <c r="O17" s="1474"/>
      <c r="P17" s="1466" t="str">
        <f>IF('INGRESO DE DATOS'!F22&lt;&gt;0,'INGRESO DE DATOS'!F22,"")</f>
        <v/>
      </c>
      <c r="Q17" s="1467"/>
      <c r="R17" s="1476" t="str">
        <f>IF('INGRESO DE DATOS'!G22&lt;&gt;"",'INGRESO DE DATOS'!G22,"")</f>
        <v/>
      </c>
      <c r="S17" s="1477"/>
      <c r="T17" s="1468" t="str">
        <f>IF('INGRESO DE DATOS'!H22&lt;&gt;"",'INGRESO DE DATOS'!H22,"")</f>
        <v/>
      </c>
      <c r="U17" s="1469"/>
      <c r="V17" s="1468" t="str">
        <f>IF('INGRESO DE DATOS'!K22&lt;&gt;"",'INGRESO DE DATOS'!K22,"")</f>
        <v/>
      </c>
      <c r="W17" s="1469"/>
      <c r="X17" s="1459" t="str">
        <f t="shared" si="0"/>
        <v/>
      </c>
      <c r="Y17" s="1460"/>
      <c r="Z17" s="1460"/>
      <c r="AA17" s="1460"/>
      <c r="AB17" s="1460"/>
      <c r="AC17" s="1459" t="str">
        <f t="shared" si="1"/>
        <v/>
      </c>
      <c r="AD17" s="1460"/>
      <c r="AE17" s="1460"/>
      <c r="AF17" s="1460"/>
      <c r="AG17" s="1459" t="str">
        <f t="shared" si="2"/>
        <v/>
      </c>
      <c r="AH17" s="1460"/>
      <c r="AI17" s="1460"/>
      <c r="AJ17" s="1460"/>
      <c r="AK17" s="1461"/>
    </row>
    <row r="18" spans="2:37" ht="17.100000000000001" customHeight="1" x14ac:dyDescent="0.2">
      <c r="B18" s="1478">
        <v>13</v>
      </c>
      <c r="C18" s="1479"/>
      <c r="D18" s="1479"/>
      <c r="E18" s="1480" t="str">
        <f>IF('INGRESO DE DATOS'!B23&lt;&gt;0,'INGRESO DE DATOS'!B23,"")</f>
        <v/>
      </c>
      <c r="F18" s="1480"/>
      <c r="G18" s="1480"/>
      <c r="H18" s="1480"/>
      <c r="I18" s="1459" t="str">
        <f>IF('INGRESO DE DATOS'!E23&lt;&gt;0,'INGRESO DE DATOS'!E23,"")</f>
        <v/>
      </c>
      <c r="J18" s="1459"/>
      <c r="K18" s="1459"/>
      <c r="L18" s="1474" t="str">
        <f>IF('INGRESO DE DATOS'!I23&lt;&gt;0,'INGRESO DE DATOS'!I23,"")</f>
        <v/>
      </c>
      <c r="M18" s="1474"/>
      <c r="N18" s="1474"/>
      <c r="O18" s="1474"/>
      <c r="P18" s="1466" t="str">
        <f>IF('INGRESO DE DATOS'!F23&lt;&gt;0,'INGRESO DE DATOS'!F23,"")</f>
        <v/>
      </c>
      <c r="Q18" s="1467"/>
      <c r="R18" s="1476" t="str">
        <f>IF('INGRESO DE DATOS'!G23&lt;&gt;"",'INGRESO DE DATOS'!G23,"")</f>
        <v/>
      </c>
      <c r="S18" s="1477"/>
      <c r="T18" s="1468" t="str">
        <f>IF('INGRESO DE DATOS'!H23&lt;&gt;"",'INGRESO DE DATOS'!H23,"")</f>
        <v/>
      </c>
      <c r="U18" s="1469"/>
      <c r="V18" s="1468" t="str">
        <f>IF('INGRESO DE DATOS'!K23&lt;&gt;"",'INGRESO DE DATOS'!K23,"")</f>
        <v/>
      </c>
      <c r="W18" s="1469"/>
      <c r="X18" s="1459" t="str">
        <f t="shared" si="0"/>
        <v/>
      </c>
      <c r="Y18" s="1460"/>
      <c r="Z18" s="1460"/>
      <c r="AA18" s="1460"/>
      <c r="AB18" s="1460"/>
      <c r="AC18" s="1459" t="str">
        <f t="shared" si="1"/>
        <v/>
      </c>
      <c r="AD18" s="1460"/>
      <c r="AE18" s="1460"/>
      <c r="AF18" s="1460"/>
      <c r="AG18" s="1459" t="str">
        <f t="shared" si="2"/>
        <v/>
      </c>
      <c r="AH18" s="1460"/>
      <c r="AI18" s="1460"/>
      <c r="AJ18" s="1460"/>
      <c r="AK18" s="1461"/>
    </row>
    <row r="19" spans="2:37" ht="17.100000000000001" customHeight="1" x14ac:dyDescent="0.2">
      <c r="B19" s="1478">
        <v>14</v>
      </c>
      <c r="C19" s="1479"/>
      <c r="D19" s="1479"/>
      <c r="E19" s="1480" t="str">
        <f>IF('INGRESO DE DATOS'!B24&lt;&gt;0,'INGRESO DE DATOS'!B24,"")</f>
        <v/>
      </c>
      <c r="F19" s="1480"/>
      <c r="G19" s="1480"/>
      <c r="H19" s="1480"/>
      <c r="I19" s="1459" t="str">
        <f>IF('INGRESO DE DATOS'!E24&lt;&gt;0,'INGRESO DE DATOS'!E24,"")</f>
        <v/>
      </c>
      <c r="J19" s="1459"/>
      <c r="K19" s="1459"/>
      <c r="L19" s="1474" t="str">
        <f>IF('INGRESO DE DATOS'!I24&lt;&gt;0,'INGRESO DE DATOS'!I24,"")</f>
        <v/>
      </c>
      <c r="M19" s="1474"/>
      <c r="N19" s="1474"/>
      <c r="O19" s="1474"/>
      <c r="P19" s="1466" t="str">
        <f>IF('INGRESO DE DATOS'!F24&lt;&gt;0,'INGRESO DE DATOS'!F24,"")</f>
        <v/>
      </c>
      <c r="Q19" s="1467"/>
      <c r="R19" s="1476" t="str">
        <f>IF('INGRESO DE DATOS'!G24&lt;&gt;"",'INGRESO DE DATOS'!G24,"")</f>
        <v/>
      </c>
      <c r="S19" s="1477"/>
      <c r="T19" s="1468" t="str">
        <f>IF('INGRESO DE DATOS'!H24&lt;&gt;"",'INGRESO DE DATOS'!H24,"")</f>
        <v/>
      </c>
      <c r="U19" s="1469"/>
      <c r="V19" s="1468" t="str">
        <f>IF('INGRESO DE DATOS'!K24&lt;&gt;"",'INGRESO DE DATOS'!K24,"")</f>
        <v/>
      </c>
      <c r="W19" s="1469"/>
      <c r="X19" s="1459" t="str">
        <f t="shared" si="0"/>
        <v/>
      </c>
      <c r="Y19" s="1460"/>
      <c r="Z19" s="1460"/>
      <c r="AA19" s="1460"/>
      <c r="AB19" s="1460"/>
      <c r="AC19" s="1459" t="str">
        <f t="shared" si="1"/>
        <v/>
      </c>
      <c r="AD19" s="1460"/>
      <c r="AE19" s="1460"/>
      <c r="AF19" s="1460"/>
      <c r="AG19" s="1459" t="str">
        <f t="shared" si="2"/>
        <v/>
      </c>
      <c r="AH19" s="1460"/>
      <c r="AI19" s="1460"/>
      <c r="AJ19" s="1460"/>
      <c r="AK19" s="1461"/>
    </row>
    <row r="20" spans="2:37" ht="17.100000000000001" customHeight="1" x14ac:dyDescent="0.2">
      <c r="B20" s="1478">
        <v>15</v>
      </c>
      <c r="C20" s="1479"/>
      <c r="D20" s="1479"/>
      <c r="E20" s="1480" t="str">
        <f>IF('INGRESO DE DATOS'!B25&lt;&gt;0,'INGRESO DE DATOS'!B25,"")</f>
        <v/>
      </c>
      <c r="F20" s="1480"/>
      <c r="G20" s="1480"/>
      <c r="H20" s="1480"/>
      <c r="I20" s="1459" t="str">
        <f>IF('INGRESO DE DATOS'!E25&lt;&gt;0,'INGRESO DE DATOS'!E25,"")</f>
        <v/>
      </c>
      <c r="J20" s="1459"/>
      <c r="K20" s="1459"/>
      <c r="L20" s="1474" t="str">
        <f>IF('INGRESO DE DATOS'!I25&lt;&gt;0,'INGRESO DE DATOS'!I25,"")</f>
        <v/>
      </c>
      <c r="M20" s="1474"/>
      <c r="N20" s="1474"/>
      <c r="O20" s="1474"/>
      <c r="P20" s="1466" t="str">
        <f>IF('INGRESO DE DATOS'!F25&lt;&gt;0,'INGRESO DE DATOS'!F25,"")</f>
        <v/>
      </c>
      <c r="Q20" s="1467"/>
      <c r="R20" s="1476" t="str">
        <f>IF('INGRESO DE DATOS'!G25&lt;&gt;"",'INGRESO DE DATOS'!G25,"")</f>
        <v/>
      </c>
      <c r="S20" s="1477"/>
      <c r="T20" s="1468" t="str">
        <f>IF('INGRESO DE DATOS'!H25&lt;&gt;"",'INGRESO DE DATOS'!H25,"")</f>
        <v/>
      </c>
      <c r="U20" s="1469"/>
      <c r="V20" s="1468" t="str">
        <f>IF('INGRESO DE DATOS'!K25&lt;&gt;"",'INGRESO DE DATOS'!K25,"")</f>
        <v/>
      </c>
      <c r="W20" s="1469"/>
      <c r="X20" s="1459" t="str">
        <f t="shared" si="0"/>
        <v/>
      </c>
      <c r="Y20" s="1460"/>
      <c r="Z20" s="1460"/>
      <c r="AA20" s="1460"/>
      <c r="AB20" s="1460"/>
      <c r="AC20" s="1459" t="str">
        <f t="shared" si="1"/>
        <v/>
      </c>
      <c r="AD20" s="1460"/>
      <c r="AE20" s="1460"/>
      <c r="AF20" s="1460"/>
      <c r="AG20" s="1459" t="str">
        <f t="shared" si="2"/>
        <v/>
      </c>
      <c r="AH20" s="1460"/>
      <c r="AI20" s="1460"/>
      <c r="AJ20" s="1460"/>
      <c r="AK20" s="1461"/>
    </row>
    <row r="21" spans="2:37" ht="17.100000000000001" customHeight="1" x14ac:dyDescent="0.2">
      <c r="B21" s="1478">
        <v>16</v>
      </c>
      <c r="C21" s="1479"/>
      <c r="D21" s="1479"/>
      <c r="E21" s="1480" t="str">
        <f>IF('INGRESO DE DATOS'!B26&lt;&gt;0,'INGRESO DE DATOS'!B26,"")</f>
        <v/>
      </c>
      <c r="F21" s="1480"/>
      <c r="G21" s="1480"/>
      <c r="H21" s="1480"/>
      <c r="I21" s="1459" t="str">
        <f>IF('INGRESO DE DATOS'!E26&lt;&gt;0,'INGRESO DE DATOS'!E26,"")</f>
        <v/>
      </c>
      <c r="J21" s="1459"/>
      <c r="K21" s="1459"/>
      <c r="L21" s="1474" t="str">
        <f>IF('INGRESO DE DATOS'!I26&lt;&gt;0,'INGRESO DE DATOS'!I26,"")</f>
        <v/>
      </c>
      <c r="M21" s="1474"/>
      <c r="N21" s="1474"/>
      <c r="O21" s="1474"/>
      <c r="P21" s="1466" t="str">
        <f>IF('INGRESO DE DATOS'!F26&lt;&gt;0,'INGRESO DE DATOS'!F26,"")</f>
        <v/>
      </c>
      <c r="Q21" s="1467"/>
      <c r="R21" s="1476" t="str">
        <f>IF('INGRESO DE DATOS'!G26&lt;&gt;"",'INGRESO DE DATOS'!G26,"")</f>
        <v/>
      </c>
      <c r="S21" s="1477"/>
      <c r="T21" s="1468" t="str">
        <f>IF('INGRESO DE DATOS'!H26&lt;&gt;"",'INGRESO DE DATOS'!H26,"")</f>
        <v/>
      </c>
      <c r="U21" s="1469"/>
      <c r="V21" s="1468" t="str">
        <f>IF('INGRESO DE DATOS'!K26&lt;&gt;"",'INGRESO DE DATOS'!K26,"")</f>
        <v/>
      </c>
      <c r="W21" s="1469"/>
      <c r="X21" s="1459" t="str">
        <f t="shared" si="0"/>
        <v/>
      </c>
      <c r="Y21" s="1460"/>
      <c r="Z21" s="1460"/>
      <c r="AA21" s="1460"/>
      <c r="AB21" s="1460"/>
      <c r="AC21" s="1459" t="str">
        <f t="shared" si="1"/>
        <v/>
      </c>
      <c r="AD21" s="1460"/>
      <c r="AE21" s="1460"/>
      <c r="AF21" s="1460"/>
      <c r="AG21" s="1459" t="str">
        <f t="shared" si="2"/>
        <v/>
      </c>
      <c r="AH21" s="1460"/>
      <c r="AI21" s="1460"/>
      <c r="AJ21" s="1460"/>
      <c r="AK21" s="1461"/>
    </row>
    <row r="22" spans="2:37" ht="17.100000000000001" customHeight="1" x14ac:dyDescent="0.2">
      <c r="B22" s="1478">
        <v>17</v>
      </c>
      <c r="C22" s="1479"/>
      <c r="D22" s="1479"/>
      <c r="E22" s="1480" t="str">
        <f>IF('INGRESO DE DATOS'!B27&lt;&gt;0,'INGRESO DE DATOS'!B27,"")</f>
        <v/>
      </c>
      <c r="F22" s="1480"/>
      <c r="G22" s="1480"/>
      <c r="H22" s="1480"/>
      <c r="I22" s="1459" t="str">
        <f>IF('INGRESO DE DATOS'!E27&lt;&gt;0,'INGRESO DE DATOS'!E27,"")</f>
        <v/>
      </c>
      <c r="J22" s="1459"/>
      <c r="K22" s="1459"/>
      <c r="L22" s="1474" t="str">
        <f>IF('INGRESO DE DATOS'!I27&lt;&gt;0,'INGRESO DE DATOS'!I27,"")</f>
        <v/>
      </c>
      <c r="M22" s="1474"/>
      <c r="N22" s="1474"/>
      <c r="O22" s="1474"/>
      <c r="P22" s="1466" t="str">
        <f>IF('INGRESO DE DATOS'!F27&lt;&gt;0,'INGRESO DE DATOS'!F27,"")</f>
        <v/>
      </c>
      <c r="Q22" s="1467"/>
      <c r="R22" s="1476" t="str">
        <f>IF('INGRESO DE DATOS'!G27&lt;&gt;"",'INGRESO DE DATOS'!G27,"")</f>
        <v/>
      </c>
      <c r="S22" s="1477"/>
      <c r="T22" s="1468" t="str">
        <f>IF('INGRESO DE DATOS'!H27&lt;&gt;"",'INGRESO DE DATOS'!H27,"")</f>
        <v/>
      </c>
      <c r="U22" s="1469"/>
      <c r="V22" s="1468" t="str">
        <f>IF('INGRESO DE DATOS'!K27&lt;&gt;"",'INGRESO DE DATOS'!K27,"")</f>
        <v/>
      </c>
      <c r="W22" s="1469"/>
      <c r="X22" s="1459" t="str">
        <f t="shared" si="0"/>
        <v/>
      </c>
      <c r="Y22" s="1460"/>
      <c r="Z22" s="1460"/>
      <c r="AA22" s="1460"/>
      <c r="AB22" s="1460"/>
      <c r="AC22" s="1459" t="str">
        <f t="shared" si="1"/>
        <v/>
      </c>
      <c r="AD22" s="1460"/>
      <c r="AE22" s="1460"/>
      <c r="AF22" s="1460"/>
      <c r="AG22" s="1459" t="str">
        <f t="shared" si="2"/>
        <v/>
      </c>
      <c r="AH22" s="1460"/>
      <c r="AI22" s="1460"/>
      <c r="AJ22" s="1460"/>
      <c r="AK22" s="1461"/>
    </row>
    <row r="23" spans="2:37" ht="17.100000000000001" customHeight="1" x14ac:dyDescent="0.2">
      <c r="B23" s="1478">
        <v>18</v>
      </c>
      <c r="C23" s="1479"/>
      <c r="D23" s="1479"/>
      <c r="E23" s="1480" t="str">
        <f>IF('INGRESO DE DATOS'!B28&lt;&gt;0,'INGRESO DE DATOS'!B28,"")</f>
        <v/>
      </c>
      <c r="F23" s="1480"/>
      <c r="G23" s="1480"/>
      <c r="H23" s="1480"/>
      <c r="I23" s="1459" t="str">
        <f>IF('INGRESO DE DATOS'!E28&lt;&gt;0,'INGRESO DE DATOS'!E28,"")</f>
        <v/>
      </c>
      <c r="J23" s="1459"/>
      <c r="K23" s="1459"/>
      <c r="L23" s="1474" t="str">
        <f>IF('INGRESO DE DATOS'!I28&lt;&gt;0,'INGRESO DE DATOS'!I28,"")</f>
        <v/>
      </c>
      <c r="M23" s="1474"/>
      <c r="N23" s="1474"/>
      <c r="O23" s="1474"/>
      <c r="P23" s="1466" t="str">
        <f>IF('INGRESO DE DATOS'!F28&lt;&gt;0,'INGRESO DE DATOS'!F28,"")</f>
        <v/>
      </c>
      <c r="Q23" s="1467"/>
      <c r="R23" s="1476" t="str">
        <f>IF('INGRESO DE DATOS'!G28&lt;&gt;"",'INGRESO DE DATOS'!G28,"")</f>
        <v/>
      </c>
      <c r="S23" s="1477"/>
      <c r="T23" s="1468" t="str">
        <f>IF('INGRESO DE DATOS'!H28&lt;&gt;"",'INGRESO DE DATOS'!H28,"")</f>
        <v/>
      </c>
      <c r="U23" s="1469"/>
      <c r="V23" s="1468" t="str">
        <f>IF('INGRESO DE DATOS'!K28&lt;&gt;"",'INGRESO DE DATOS'!K28,"")</f>
        <v/>
      </c>
      <c r="W23" s="1469"/>
      <c r="X23" s="1459" t="str">
        <f t="shared" si="0"/>
        <v/>
      </c>
      <c r="Y23" s="1460"/>
      <c r="Z23" s="1460"/>
      <c r="AA23" s="1460"/>
      <c r="AB23" s="1460"/>
      <c r="AC23" s="1459" t="str">
        <f t="shared" si="1"/>
        <v/>
      </c>
      <c r="AD23" s="1460"/>
      <c r="AE23" s="1460"/>
      <c r="AF23" s="1460"/>
      <c r="AG23" s="1459" t="str">
        <f t="shared" si="2"/>
        <v/>
      </c>
      <c r="AH23" s="1460"/>
      <c r="AI23" s="1460"/>
      <c r="AJ23" s="1460"/>
      <c r="AK23" s="1461"/>
    </row>
    <row r="24" spans="2:37" ht="17.100000000000001" customHeight="1" x14ac:dyDescent="0.2">
      <c r="B24" s="1478">
        <v>19</v>
      </c>
      <c r="C24" s="1479"/>
      <c r="D24" s="1479"/>
      <c r="E24" s="1480" t="str">
        <f>IF('INGRESO DE DATOS'!B29&lt;&gt;0,'INGRESO DE DATOS'!B29,"")</f>
        <v/>
      </c>
      <c r="F24" s="1480"/>
      <c r="G24" s="1480"/>
      <c r="H24" s="1480"/>
      <c r="I24" s="1459" t="str">
        <f>IF('INGRESO DE DATOS'!E29&lt;&gt;0,'INGRESO DE DATOS'!E29,"")</f>
        <v/>
      </c>
      <c r="J24" s="1459"/>
      <c r="K24" s="1459"/>
      <c r="L24" s="1474" t="str">
        <f>IF('INGRESO DE DATOS'!I29&lt;&gt;0,'INGRESO DE DATOS'!I29,"")</f>
        <v/>
      </c>
      <c r="M24" s="1474"/>
      <c r="N24" s="1474"/>
      <c r="O24" s="1474"/>
      <c r="P24" s="1466" t="str">
        <f>IF('INGRESO DE DATOS'!F29&lt;&gt;0,'INGRESO DE DATOS'!F29,"")</f>
        <v/>
      </c>
      <c r="Q24" s="1467"/>
      <c r="R24" s="1476" t="str">
        <f>IF('INGRESO DE DATOS'!G29&lt;&gt;"",'INGRESO DE DATOS'!G29,"")</f>
        <v/>
      </c>
      <c r="S24" s="1477"/>
      <c r="T24" s="1468" t="str">
        <f>IF('INGRESO DE DATOS'!H29&lt;&gt;"",'INGRESO DE DATOS'!H29,"")</f>
        <v/>
      </c>
      <c r="U24" s="1469"/>
      <c r="V24" s="1468" t="str">
        <f>IF('INGRESO DE DATOS'!K29&lt;&gt;"",'INGRESO DE DATOS'!K29,"")</f>
        <v/>
      </c>
      <c r="W24" s="1469"/>
      <c r="X24" s="1459" t="str">
        <f t="shared" si="0"/>
        <v/>
      </c>
      <c r="Y24" s="1460"/>
      <c r="Z24" s="1460"/>
      <c r="AA24" s="1460"/>
      <c r="AB24" s="1460"/>
      <c r="AC24" s="1459" t="str">
        <f t="shared" si="1"/>
        <v/>
      </c>
      <c r="AD24" s="1460"/>
      <c r="AE24" s="1460"/>
      <c r="AF24" s="1460"/>
      <c r="AG24" s="1459" t="str">
        <f t="shared" si="2"/>
        <v/>
      </c>
      <c r="AH24" s="1460"/>
      <c r="AI24" s="1460"/>
      <c r="AJ24" s="1460"/>
      <c r="AK24" s="1461"/>
    </row>
    <row r="25" spans="2:37" ht="17.100000000000001" customHeight="1" x14ac:dyDescent="0.2">
      <c r="B25" s="1478">
        <v>20</v>
      </c>
      <c r="C25" s="1479"/>
      <c r="D25" s="1479"/>
      <c r="E25" s="1480" t="str">
        <f>IF('INGRESO DE DATOS'!B30&lt;&gt;0,'INGRESO DE DATOS'!B30,"")</f>
        <v/>
      </c>
      <c r="F25" s="1480"/>
      <c r="G25" s="1480"/>
      <c r="H25" s="1480"/>
      <c r="I25" s="1459" t="str">
        <f>IF('INGRESO DE DATOS'!E30&lt;&gt;0,'INGRESO DE DATOS'!E30,"")</f>
        <v/>
      </c>
      <c r="J25" s="1459"/>
      <c r="K25" s="1459"/>
      <c r="L25" s="1474" t="str">
        <f>IF('INGRESO DE DATOS'!I30&lt;&gt;0,'INGRESO DE DATOS'!I30,"")</f>
        <v/>
      </c>
      <c r="M25" s="1474"/>
      <c r="N25" s="1474"/>
      <c r="O25" s="1474"/>
      <c r="P25" s="1466" t="str">
        <f>IF('INGRESO DE DATOS'!F30&lt;&gt;0,'INGRESO DE DATOS'!F30,"")</f>
        <v/>
      </c>
      <c r="Q25" s="1467"/>
      <c r="R25" s="1476" t="str">
        <f>IF('INGRESO DE DATOS'!G30&lt;&gt;"",'INGRESO DE DATOS'!G30,"")</f>
        <v/>
      </c>
      <c r="S25" s="1477"/>
      <c r="T25" s="1468" t="str">
        <f>IF('INGRESO DE DATOS'!H30&lt;&gt;"",'INGRESO DE DATOS'!H30,"")</f>
        <v/>
      </c>
      <c r="U25" s="1469"/>
      <c r="V25" s="1468" t="str">
        <f>IF('INGRESO DE DATOS'!K30&lt;&gt;"",'INGRESO DE DATOS'!K30,"")</f>
        <v/>
      </c>
      <c r="W25" s="1469"/>
      <c r="X25" s="1459" t="str">
        <f t="shared" si="0"/>
        <v/>
      </c>
      <c r="Y25" s="1460"/>
      <c r="Z25" s="1460"/>
      <c r="AA25" s="1460"/>
      <c r="AB25" s="1460"/>
      <c r="AC25" s="1459" t="str">
        <f t="shared" si="1"/>
        <v/>
      </c>
      <c r="AD25" s="1460"/>
      <c r="AE25" s="1460"/>
      <c r="AF25" s="1460"/>
      <c r="AG25" s="1459" t="str">
        <f t="shared" si="2"/>
        <v/>
      </c>
      <c r="AH25" s="1460"/>
      <c r="AI25" s="1460"/>
      <c r="AJ25" s="1460"/>
      <c r="AK25" s="1461"/>
    </row>
    <row r="26" spans="2:37" ht="17.100000000000001" customHeight="1" x14ac:dyDescent="0.2">
      <c r="B26" s="1478">
        <v>21</v>
      </c>
      <c r="C26" s="1479"/>
      <c r="D26" s="1479"/>
      <c r="E26" s="1480" t="str">
        <f>IF('INGRESO DE DATOS'!B31&lt;&gt;0,'INGRESO DE DATOS'!B31,"")</f>
        <v/>
      </c>
      <c r="F26" s="1480"/>
      <c r="G26" s="1480"/>
      <c r="H26" s="1480"/>
      <c r="I26" s="1459" t="str">
        <f>IF('INGRESO DE DATOS'!E31&lt;&gt;0,'INGRESO DE DATOS'!E31,"")</f>
        <v/>
      </c>
      <c r="J26" s="1459"/>
      <c r="K26" s="1459"/>
      <c r="L26" s="1474" t="str">
        <f>IF('INGRESO DE DATOS'!I31&lt;&gt;0,'INGRESO DE DATOS'!I31,"")</f>
        <v/>
      </c>
      <c r="M26" s="1474"/>
      <c r="N26" s="1474"/>
      <c r="O26" s="1474"/>
      <c r="P26" s="1466" t="str">
        <f>IF('INGRESO DE DATOS'!F31&lt;&gt;0,'INGRESO DE DATOS'!F31,"")</f>
        <v/>
      </c>
      <c r="Q26" s="1467"/>
      <c r="R26" s="1476" t="str">
        <f>IF('INGRESO DE DATOS'!G31&lt;&gt;"",'INGRESO DE DATOS'!G31,"")</f>
        <v/>
      </c>
      <c r="S26" s="1477"/>
      <c r="T26" s="1468" t="str">
        <f>IF('INGRESO DE DATOS'!H31&lt;&gt;"",'INGRESO DE DATOS'!H31,"")</f>
        <v/>
      </c>
      <c r="U26" s="1469"/>
      <c r="V26" s="1468" t="str">
        <f>IF('INGRESO DE DATOS'!K31&lt;&gt;"",'INGRESO DE DATOS'!K31,"")</f>
        <v/>
      </c>
      <c r="W26" s="1469"/>
      <c r="X26" s="1459" t="str">
        <f t="shared" si="0"/>
        <v/>
      </c>
      <c r="Y26" s="1460"/>
      <c r="Z26" s="1460"/>
      <c r="AA26" s="1460"/>
      <c r="AB26" s="1460"/>
      <c r="AC26" s="1459" t="str">
        <f t="shared" si="1"/>
        <v/>
      </c>
      <c r="AD26" s="1460"/>
      <c r="AE26" s="1460"/>
      <c r="AF26" s="1460"/>
      <c r="AG26" s="1459" t="str">
        <f t="shared" si="2"/>
        <v/>
      </c>
      <c r="AH26" s="1460"/>
      <c r="AI26" s="1460"/>
      <c r="AJ26" s="1460"/>
      <c r="AK26" s="1461"/>
    </row>
    <row r="27" spans="2:37" ht="17.100000000000001" customHeight="1" x14ac:dyDescent="0.2">
      <c r="B27" s="1478">
        <v>22</v>
      </c>
      <c r="C27" s="1479"/>
      <c r="D27" s="1479"/>
      <c r="E27" s="1480" t="str">
        <f>IF('INGRESO DE DATOS'!B32&lt;&gt;0,'INGRESO DE DATOS'!B32,"")</f>
        <v/>
      </c>
      <c r="F27" s="1480"/>
      <c r="G27" s="1480"/>
      <c r="H27" s="1480"/>
      <c r="I27" s="1459" t="str">
        <f>IF('INGRESO DE DATOS'!E32&lt;&gt;0,'INGRESO DE DATOS'!E32,"")</f>
        <v/>
      </c>
      <c r="J27" s="1459"/>
      <c r="K27" s="1459"/>
      <c r="L27" s="1474" t="str">
        <f>IF('INGRESO DE DATOS'!I32&lt;&gt;0,'INGRESO DE DATOS'!I32,"")</f>
        <v/>
      </c>
      <c r="M27" s="1474"/>
      <c r="N27" s="1474"/>
      <c r="O27" s="1474"/>
      <c r="P27" s="1466" t="str">
        <f>IF('INGRESO DE DATOS'!F32&lt;&gt;0,'INGRESO DE DATOS'!F32,"")</f>
        <v/>
      </c>
      <c r="Q27" s="1467"/>
      <c r="R27" s="1476" t="str">
        <f>IF('INGRESO DE DATOS'!G32&lt;&gt;"",'INGRESO DE DATOS'!G32,"")</f>
        <v/>
      </c>
      <c r="S27" s="1477"/>
      <c r="T27" s="1468" t="str">
        <f>IF('INGRESO DE DATOS'!H32&lt;&gt;"",'INGRESO DE DATOS'!H32,"")</f>
        <v/>
      </c>
      <c r="U27" s="1469"/>
      <c r="V27" s="1468" t="str">
        <f>IF('INGRESO DE DATOS'!K32&lt;&gt;"",'INGRESO DE DATOS'!K32,"")</f>
        <v/>
      </c>
      <c r="W27" s="1469"/>
      <c r="X27" s="1459" t="str">
        <f t="shared" si="0"/>
        <v/>
      </c>
      <c r="Y27" s="1460"/>
      <c r="Z27" s="1460"/>
      <c r="AA27" s="1460"/>
      <c r="AB27" s="1460"/>
      <c r="AC27" s="1459" t="str">
        <f t="shared" si="1"/>
        <v/>
      </c>
      <c r="AD27" s="1460"/>
      <c r="AE27" s="1460"/>
      <c r="AF27" s="1460"/>
      <c r="AG27" s="1459" t="str">
        <f t="shared" si="2"/>
        <v/>
      </c>
      <c r="AH27" s="1460"/>
      <c r="AI27" s="1460"/>
      <c r="AJ27" s="1460"/>
      <c r="AK27" s="1461"/>
    </row>
    <row r="28" spans="2:37" ht="17.100000000000001" customHeight="1" x14ac:dyDescent="0.2">
      <c r="B28" s="1478">
        <v>23</v>
      </c>
      <c r="C28" s="1479"/>
      <c r="D28" s="1479"/>
      <c r="E28" s="1473" t="str">
        <f>IF('INGRESO DE DATOS'!B33&lt;&gt;0,'INGRESO DE DATOS'!B33,"")</f>
        <v>MUESTRA CONTROL</v>
      </c>
      <c r="F28" s="1473"/>
      <c r="G28" s="1473"/>
      <c r="H28" s="1473"/>
      <c r="I28" s="1459" t="str">
        <f>IF('INGRESO DE DATOS'!E33&lt;&gt;0,'INGRESO DE DATOS'!E33,"")</f>
        <v/>
      </c>
      <c r="J28" s="1459"/>
      <c r="K28" s="1459"/>
      <c r="L28" s="1474" t="str">
        <f>IF('INGRESO DE DATOS'!I33&lt;&gt;0,'INGRESO DE DATOS'!I33,"")</f>
        <v/>
      </c>
      <c r="M28" s="1474"/>
      <c r="N28" s="1474"/>
      <c r="O28" s="1474"/>
      <c r="P28" s="1466" t="str">
        <f>IF('INGRESO DE DATOS'!F33&lt;&gt;0,'INGRESO DE DATOS'!F33,"")</f>
        <v/>
      </c>
      <c r="Q28" s="1467"/>
      <c r="R28" s="1476" t="str">
        <f>IF('INGRESO DE DATOS'!G33&lt;&gt;"",'INGRESO DE DATOS'!G33,"")</f>
        <v/>
      </c>
      <c r="S28" s="1477"/>
      <c r="T28" s="1468" t="str">
        <f>IF('INGRESO DE DATOS'!H33&lt;&gt;"",'INGRESO DE DATOS'!H33,"")</f>
        <v/>
      </c>
      <c r="U28" s="1469"/>
      <c r="V28" s="1468" t="str">
        <f>IF('INGRESO DE DATOS'!K33&lt;&gt;"",'INGRESO DE DATOS'!K33,"")</f>
        <v/>
      </c>
      <c r="W28" s="1469"/>
      <c r="X28" s="1459" t="str">
        <f t="shared" si="0"/>
        <v/>
      </c>
      <c r="Y28" s="1460"/>
      <c r="Z28" s="1460"/>
      <c r="AA28" s="1460"/>
      <c r="AB28" s="1460"/>
      <c r="AC28" s="1459" t="str">
        <f t="shared" si="1"/>
        <v/>
      </c>
      <c r="AD28" s="1460"/>
      <c r="AE28" s="1460"/>
      <c r="AF28" s="1460"/>
      <c r="AG28" s="1459" t="str">
        <f t="shared" si="2"/>
        <v/>
      </c>
      <c r="AH28" s="1460"/>
      <c r="AI28" s="1460"/>
      <c r="AJ28" s="1460"/>
      <c r="AK28" s="1461"/>
    </row>
    <row r="29" spans="2:37" ht="17.100000000000001" customHeight="1" x14ac:dyDescent="0.2">
      <c r="B29" s="1478">
        <v>24</v>
      </c>
      <c r="C29" s="1479"/>
      <c r="D29" s="1479"/>
      <c r="E29" s="1480" t="str">
        <f>IF('INGRESO DE DATOS'!B34&lt;&gt;0,'INGRESO DE DATOS'!B34,"")</f>
        <v/>
      </c>
      <c r="F29" s="1480"/>
      <c r="G29" s="1480"/>
      <c r="H29" s="1480"/>
      <c r="I29" s="1459" t="str">
        <f>IF('INGRESO DE DATOS'!E34&lt;&gt;0,'INGRESO DE DATOS'!E34,"")</f>
        <v/>
      </c>
      <c r="J29" s="1459"/>
      <c r="K29" s="1459"/>
      <c r="L29" s="1474" t="str">
        <f>IF('INGRESO DE DATOS'!I34&lt;&gt;0,'INGRESO DE DATOS'!I34,"")</f>
        <v/>
      </c>
      <c r="M29" s="1474"/>
      <c r="N29" s="1474"/>
      <c r="O29" s="1474"/>
      <c r="P29" s="1466" t="str">
        <f>IF('INGRESO DE DATOS'!F34&lt;&gt;0,'INGRESO DE DATOS'!F34,"")</f>
        <v/>
      </c>
      <c r="Q29" s="1467"/>
      <c r="R29" s="1476" t="str">
        <f>IF('INGRESO DE DATOS'!G34&lt;&gt;"",'INGRESO DE DATOS'!G34,"")</f>
        <v/>
      </c>
      <c r="S29" s="1477"/>
      <c r="T29" s="1468" t="str">
        <f>IF('INGRESO DE DATOS'!H34&lt;&gt;"",'INGRESO DE DATOS'!H34,"")</f>
        <v/>
      </c>
      <c r="U29" s="1469"/>
      <c r="V29" s="1468" t="str">
        <f>IF('INGRESO DE DATOS'!K34&lt;&gt;"",'INGRESO DE DATOS'!K34,"")</f>
        <v/>
      </c>
      <c r="W29" s="1469"/>
      <c r="X29" s="1459" t="str">
        <f t="shared" si="0"/>
        <v/>
      </c>
      <c r="Y29" s="1460"/>
      <c r="Z29" s="1460"/>
      <c r="AA29" s="1460"/>
      <c r="AB29" s="1460"/>
      <c r="AC29" s="1459" t="str">
        <f t="shared" si="1"/>
        <v/>
      </c>
      <c r="AD29" s="1460"/>
      <c r="AE29" s="1460"/>
      <c r="AF29" s="1460"/>
      <c r="AG29" s="1459" t="str">
        <f t="shared" si="2"/>
        <v/>
      </c>
      <c r="AH29" s="1460"/>
      <c r="AI29" s="1460"/>
      <c r="AJ29" s="1460"/>
      <c r="AK29" s="1461"/>
    </row>
    <row r="30" spans="2:37" ht="17.100000000000001" customHeight="1" x14ac:dyDescent="0.2">
      <c r="B30" s="1478">
        <v>25</v>
      </c>
      <c r="C30" s="1479"/>
      <c r="D30" s="1479"/>
      <c r="E30" s="1480" t="str">
        <f>IF('INGRESO DE DATOS'!B35&lt;&gt;0,'INGRESO DE DATOS'!B35,"")</f>
        <v/>
      </c>
      <c r="F30" s="1480"/>
      <c r="G30" s="1480"/>
      <c r="H30" s="1480"/>
      <c r="I30" s="1459" t="str">
        <f>IF('INGRESO DE DATOS'!E35&lt;&gt;0,'INGRESO DE DATOS'!E35,"")</f>
        <v/>
      </c>
      <c r="J30" s="1459"/>
      <c r="K30" s="1459"/>
      <c r="L30" s="1474" t="str">
        <f>IF('INGRESO DE DATOS'!I35&lt;&gt;0,'INGRESO DE DATOS'!I35,"")</f>
        <v/>
      </c>
      <c r="M30" s="1474"/>
      <c r="N30" s="1474"/>
      <c r="O30" s="1474"/>
      <c r="P30" s="1466" t="str">
        <f>IF('INGRESO DE DATOS'!F35&lt;&gt;0,'INGRESO DE DATOS'!F35,"")</f>
        <v/>
      </c>
      <c r="Q30" s="1467"/>
      <c r="R30" s="1476" t="str">
        <f>IF('INGRESO DE DATOS'!G35&lt;&gt;"",'INGRESO DE DATOS'!G35,"")</f>
        <v/>
      </c>
      <c r="S30" s="1477"/>
      <c r="T30" s="1468" t="str">
        <f>IF('INGRESO DE DATOS'!H35&lt;&gt;"",'INGRESO DE DATOS'!H35,"")</f>
        <v/>
      </c>
      <c r="U30" s="1469"/>
      <c r="V30" s="1468" t="str">
        <f>IF('INGRESO DE DATOS'!K35&lt;&gt;"",'INGRESO DE DATOS'!K35,"")</f>
        <v/>
      </c>
      <c r="W30" s="1469"/>
      <c r="X30" s="1459" t="str">
        <f t="shared" si="0"/>
        <v/>
      </c>
      <c r="Y30" s="1460"/>
      <c r="Z30" s="1460"/>
      <c r="AA30" s="1460"/>
      <c r="AB30" s="1460"/>
      <c r="AC30" s="1459" t="str">
        <f t="shared" si="1"/>
        <v/>
      </c>
      <c r="AD30" s="1460"/>
      <c r="AE30" s="1460"/>
      <c r="AF30" s="1460"/>
      <c r="AG30" s="1459" t="str">
        <f t="shared" si="2"/>
        <v/>
      </c>
      <c r="AH30" s="1460"/>
      <c r="AI30" s="1460"/>
      <c r="AJ30" s="1460"/>
      <c r="AK30" s="1461"/>
    </row>
    <row r="31" spans="2:37" ht="17.100000000000001" customHeight="1" x14ac:dyDescent="0.2">
      <c r="B31" s="1478">
        <v>26</v>
      </c>
      <c r="C31" s="1479"/>
      <c r="D31" s="1479"/>
      <c r="E31" s="1480" t="str">
        <f>IF('INGRESO DE DATOS'!B36&lt;&gt;0,'INGRESO DE DATOS'!B36,"")</f>
        <v/>
      </c>
      <c r="F31" s="1480"/>
      <c r="G31" s="1480"/>
      <c r="H31" s="1480"/>
      <c r="I31" s="1459" t="str">
        <f>IF('INGRESO DE DATOS'!E36&lt;&gt;0,'INGRESO DE DATOS'!E36,"")</f>
        <v/>
      </c>
      <c r="J31" s="1459"/>
      <c r="K31" s="1459"/>
      <c r="L31" s="1474" t="str">
        <f>IF('INGRESO DE DATOS'!I36&lt;&gt;0,'INGRESO DE DATOS'!I36,"")</f>
        <v/>
      </c>
      <c r="M31" s="1474"/>
      <c r="N31" s="1474"/>
      <c r="O31" s="1474"/>
      <c r="P31" s="1466" t="str">
        <f>IF('INGRESO DE DATOS'!F36&lt;&gt;0,'INGRESO DE DATOS'!F36,"")</f>
        <v/>
      </c>
      <c r="Q31" s="1467"/>
      <c r="R31" s="1476" t="str">
        <f>IF('INGRESO DE DATOS'!G36&lt;&gt;"",'INGRESO DE DATOS'!G36,"")</f>
        <v/>
      </c>
      <c r="S31" s="1477"/>
      <c r="T31" s="1468" t="str">
        <f>IF('INGRESO DE DATOS'!H36&lt;&gt;"",'INGRESO DE DATOS'!H36,"")</f>
        <v/>
      </c>
      <c r="U31" s="1469"/>
      <c r="V31" s="1468" t="str">
        <f>IF('INGRESO DE DATOS'!K36&lt;&gt;"",'INGRESO DE DATOS'!K36,"")</f>
        <v/>
      </c>
      <c r="W31" s="1469"/>
      <c r="X31" s="1459" t="str">
        <f t="shared" si="0"/>
        <v/>
      </c>
      <c r="Y31" s="1460"/>
      <c r="Z31" s="1460"/>
      <c r="AA31" s="1460"/>
      <c r="AB31" s="1460"/>
      <c r="AC31" s="1459" t="str">
        <f t="shared" si="1"/>
        <v/>
      </c>
      <c r="AD31" s="1460"/>
      <c r="AE31" s="1460"/>
      <c r="AF31" s="1460"/>
      <c r="AG31" s="1459" t="str">
        <f t="shared" si="2"/>
        <v/>
      </c>
      <c r="AH31" s="1460"/>
      <c r="AI31" s="1460"/>
      <c r="AJ31" s="1460"/>
      <c r="AK31" s="1461"/>
    </row>
    <row r="32" spans="2:37" ht="17.100000000000001" customHeight="1" x14ac:dyDescent="0.2">
      <c r="B32" s="1478">
        <v>27</v>
      </c>
      <c r="C32" s="1479"/>
      <c r="D32" s="1479"/>
      <c r="E32" s="1480" t="str">
        <f>IF('INGRESO DE DATOS'!B37&lt;&gt;0,'INGRESO DE DATOS'!B37,"")</f>
        <v/>
      </c>
      <c r="F32" s="1480"/>
      <c r="G32" s="1480"/>
      <c r="H32" s="1480"/>
      <c r="I32" s="1459" t="str">
        <f>IF('INGRESO DE DATOS'!E37&lt;&gt;0,'INGRESO DE DATOS'!E37,"")</f>
        <v/>
      </c>
      <c r="J32" s="1459"/>
      <c r="K32" s="1459"/>
      <c r="L32" s="1474" t="str">
        <f>IF('INGRESO DE DATOS'!I37&lt;&gt;0,'INGRESO DE DATOS'!I37,"")</f>
        <v/>
      </c>
      <c r="M32" s="1474"/>
      <c r="N32" s="1474"/>
      <c r="O32" s="1474"/>
      <c r="P32" s="1466" t="str">
        <f>IF('INGRESO DE DATOS'!F37&lt;&gt;0,'INGRESO DE DATOS'!F37,"")</f>
        <v/>
      </c>
      <c r="Q32" s="1467"/>
      <c r="R32" s="1476" t="str">
        <f>IF('INGRESO DE DATOS'!G37&lt;&gt;"",'INGRESO DE DATOS'!G37,"")</f>
        <v/>
      </c>
      <c r="S32" s="1477"/>
      <c r="T32" s="1468" t="str">
        <f>IF('INGRESO DE DATOS'!H37&lt;&gt;"",'INGRESO DE DATOS'!H37,"")</f>
        <v/>
      </c>
      <c r="U32" s="1469"/>
      <c r="V32" s="1468" t="str">
        <f>IF('INGRESO DE DATOS'!K37&lt;&gt;"",'INGRESO DE DATOS'!K37,"")</f>
        <v/>
      </c>
      <c r="W32" s="1469"/>
      <c r="X32" s="1459" t="str">
        <f t="shared" si="0"/>
        <v/>
      </c>
      <c r="Y32" s="1460"/>
      <c r="Z32" s="1460"/>
      <c r="AA32" s="1460"/>
      <c r="AB32" s="1460"/>
      <c r="AC32" s="1459" t="str">
        <f t="shared" si="1"/>
        <v/>
      </c>
      <c r="AD32" s="1460"/>
      <c r="AE32" s="1460"/>
      <c r="AF32" s="1460"/>
      <c r="AG32" s="1459" t="str">
        <f t="shared" si="2"/>
        <v/>
      </c>
      <c r="AH32" s="1460"/>
      <c r="AI32" s="1460"/>
      <c r="AJ32" s="1460"/>
      <c r="AK32" s="1461"/>
    </row>
    <row r="33" spans="2:37" ht="17.100000000000001" customHeight="1" x14ac:dyDescent="0.2">
      <c r="B33" s="1478">
        <v>28</v>
      </c>
      <c r="C33" s="1479"/>
      <c r="D33" s="1479"/>
      <c r="E33" s="1480" t="str">
        <f>IF('INGRESO DE DATOS'!B38&lt;&gt;0,'INGRESO DE DATOS'!B38,"")</f>
        <v/>
      </c>
      <c r="F33" s="1480"/>
      <c r="G33" s="1480"/>
      <c r="H33" s="1480"/>
      <c r="I33" s="1459" t="str">
        <f>IF('INGRESO DE DATOS'!E38&lt;&gt;0,'INGRESO DE DATOS'!E38,"")</f>
        <v/>
      </c>
      <c r="J33" s="1459"/>
      <c r="K33" s="1459"/>
      <c r="L33" s="1474" t="str">
        <f>IF('INGRESO DE DATOS'!I38&lt;&gt;0,'INGRESO DE DATOS'!I38,"")</f>
        <v/>
      </c>
      <c r="M33" s="1474"/>
      <c r="N33" s="1474"/>
      <c r="O33" s="1474"/>
      <c r="P33" s="1466" t="str">
        <f>IF('INGRESO DE DATOS'!F38&lt;&gt;0,'INGRESO DE DATOS'!F38,"")</f>
        <v/>
      </c>
      <c r="Q33" s="1467"/>
      <c r="R33" s="1476" t="str">
        <f>IF('INGRESO DE DATOS'!G38&lt;&gt;"",'INGRESO DE DATOS'!G38,"")</f>
        <v/>
      </c>
      <c r="S33" s="1477"/>
      <c r="T33" s="1468" t="str">
        <f>IF('INGRESO DE DATOS'!H38&lt;&gt;"",'INGRESO DE DATOS'!H38,"")</f>
        <v/>
      </c>
      <c r="U33" s="1469"/>
      <c r="V33" s="1468" t="str">
        <f>IF('INGRESO DE DATOS'!K38&lt;&gt;"",'INGRESO DE DATOS'!K38,"")</f>
        <v/>
      </c>
      <c r="W33" s="1469"/>
      <c r="X33" s="1459" t="str">
        <f t="shared" si="0"/>
        <v/>
      </c>
      <c r="Y33" s="1460"/>
      <c r="Z33" s="1460"/>
      <c r="AA33" s="1460"/>
      <c r="AB33" s="1460"/>
      <c r="AC33" s="1459" t="str">
        <f t="shared" si="1"/>
        <v/>
      </c>
      <c r="AD33" s="1460"/>
      <c r="AE33" s="1460"/>
      <c r="AF33" s="1460"/>
      <c r="AG33" s="1459" t="str">
        <f t="shared" si="2"/>
        <v/>
      </c>
      <c r="AH33" s="1460"/>
      <c r="AI33" s="1460"/>
      <c r="AJ33" s="1460"/>
      <c r="AK33" s="1461"/>
    </row>
    <row r="34" spans="2:37" ht="17.100000000000001" customHeight="1" x14ac:dyDescent="0.2">
      <c r="B34" s="1478">
        <v>29</v>
      </c>
      <c r="C34" s="1479"/>
      <c r="D34" s="1479"/>
      <c r="E34" s="1480" t="str">
        <f>IF('INGRESO DE DATOS'!B39&lt;&gt;0,'INGRESO DE DATOS'!B39,"")</f>
        <v/>
      </c>
      <c r="F34" s="1480"/>
      <c r="G34" s="1480"/>
      <c r="H34" s="1480"/>
      <c r="I34" s="1459" t="str">
        <f>IF('INGRESO DE DATOS'!E39&lt;&gt;0,'INGRESO DE DATOS'!E39,"")</f>
        <v/>
      </c>
      <c r="J34" s="1459"/>
      <c r="K34" s="1459"/>
      <c r="L34" s="1474" t="str">
        <f>IF('INGRESO DE DATOS'!I39&lt;&gt;0,'INGRESO DE DATOS'!I39,"")</f>
        <v/>
      </c>
      <c r="M34" s="1474"/>
      <c r="N34" s="1474"/>
      <c r="O34" s="1474"/>
      <c r="P34" s="1466" t="str">
        <f>IF('INGRESO DE DATOS'!F39&lt;&gt;0,'INGRESO DE DATOS'!F39,"")</f>
        <v/>
      </c>
      <c r="Q34" s="1467"/>
      <c r="R34" s="1476" t="str">
        <f>IF('INGRESO DE DATOS'!G39&lt;&gt;"",'INGRESO DE DATOS'!G39,"")</f>
        <v/>
      </c>
      <c r="S34" s="1477"/>
      <c r="T34" s="1468" t="str">
        <f>IF('INGRESO DE DATOS'!H39&lt;&gt;"",'INGRESO DE DATOS'!H39,"")</f>
        <v/>
      </c>
      <c r="U34" s="1469"/>
      <c r="V34" s="1468" t="str">
        <f>IF('INGRESO DE DATOS'!K39&lt;&gt;"",'INGRESO DE DATOS'!K39,"")</f>
        <v/>
      </c>
      <c r="W34" s="1469"/>
      <c r="X34" s="1459" t="str">
        <f t="shared" si="0"/>
        <v/>
      </c>
      <c r="Y34" s="1460"/>
      <c r="Z34" s="1460"/>
      <c r="AA34" s="1460"/>
      <c r="AB34" s="1460"/>
      <c r="AC34" s="1459" t="str">
        <f t="shared" si="1"/>
        <v/>
      </c>
      <c r="AD34" s="1460"/>
      <c r="AE34" s="1460"/>
      <c r="AF34" s="1460"/>
      <c r="AG34" s="1459" t="str">
        <f t="shared" si="2"/>
        <v/>
      </c>
      <c r="AH34" s="1460"/>
      <c r="AI34" s="1460"/>
      <c r="AJ34" s="1460"/>
      <c r="AK34" s="1461"/>
    </row>
    <row r="35" spans="2:37" ht="17.100000000000001" customHeight="1" x14ac:dyDescent="0.2">
      <c r="B35" s="1478">
        <v>30</v>
      </c>
      <c r="C35" s="1479"/>
      <c r="D35" s="1479"/>
      <c r="E35" s="1480" t="str">
        <f>IF('INGRESO DE DATOS'!B40&lt;&gt;0,'INGRESO DE DATOS'!B40,"")</f>
        <v/>
      </c>
      <c r="F35" s="1480"/>
      <c r="G35" s="1480"/>
      <c r="H35" s="1480"/>
      <c r="I35" s="1459" t="str">
        <f>IF('INGRESO DE DATOS'!E40&lt;&gt;0,'INGRESO DE DATOS'!E40,"")</f>
        <v/>
      </c>
      <c r="J35" s="1459"/>
      <c r="K35" s="1459"/>
      <c r="L35" s="1474" t="str">
        <f>IF('INGRESO DE DATOS'!I40&lt;&gt;0,'INGRESO DE DATOS'!I40,"")</f>
        <v/>
      </c>
      <c r="M35" s="1474"/>
      <c r="N35" s="1474"/>
      <c r="O35" s="1474"/>
      <c r="P35" s="1466" t="str">
        <f>IF('INGRESO DE DATOS'!F40&lt;&gt;0,'INGRESO DE DATOS'!F40,"")</f>
        <v/>
      </c>
      <c r="Q35" s="1467"/>
      <c r="R35" s="1476" t="str">
        <f>IF('INGRESO DE DATOS'!G40&lt;&gt;"",'INGRESO DE DATOS'!G40,"")</f>
        <v/>
      </c>
      <c r="S35" s="1477"/>
      <c r="T35" s="1468" t="str">
        <f>IF('INGRESO DE DATOS'!H40&lt;&gt;"",'INGRESO DE DATOS'!H40,"")</f>
        <v/>
      </c>
      <c r="U35" s="1469"/>
      <c r="V35" s="1468" t="str">
        <f>IF('INGRESO DE DATOS'!K40&lt;&gt;"",'INGRESO DE DATOS'!K40,"")</f>
        <v/>
      </c>
      <c r="W35" s="1469"/>
      <c r="X35" s="1459" t="str">
        <f t="shared" si="0"/>
        <v/>
      </c>
      <c r="Y35" s="1460"/>
      <c r="Z35" s="1460"/>
      <c r="AA35" s="1460"/>
      <c r="AB35" s="1460"/>
      <c r="AC35" s="1459" t="str">
        <f t="shared" si="1"/>
        <v/>
      </c>
      <c r="AD35" s="1460"/>
      <c r="AE35" s="1460"/>
      <c r="AF35" s="1460"/>
      <c r="AG35" s="1459" t="str">
        <f t="shared" si="2"/>
        <v/>
      </c>
      <c r="AH35" s="1460"/>
      <c r="AI35" s="1460"/>
      <c r="AJ35" s="1460"/>
      <c r="AK35" s="1461"/>
    </row>
    <row r="36" spans="2:37" ht="17.100000000000001" customHeight="1" x14ac:dyDescent="0.2">
      <c r="B36" s="1478">
        <v>31</v>
      </c>
      <c r="C36" s="1479"/>
      <c r="D36" s="1479"/>
      <c r="E36" s="1480" t="str">
        <f>IF('INGRESO DE DATOS'!B41&lt;&gt;0,'INGRESO DE DATOS'!B41,"")</f>
        <v/>
      </c>
      <c r="F36" s="1480"/>
      <c r="G36" s="1480"/>
      <c r="H36" s="1480"/>
      <c r="I36" s="1459" t="str">
        <f>IF('INGRESO DE DATOS'!E41&lt;&gt;0,'INGRESO DE DATOS'!E41,"")</f>
        <v/>
      </c>
      <c r="J36" s="1459"/>
      <c r="K36" s="1459"/>
      <c r="L36" s="1474" t="str">
        <f>IF('INGRESO DE DATOS'!I41&lt;&gt;0,'INGRESO DE DATOS'!I41,"")</f>
        <v/>
      </c>
      <c r="M36" s="1474"/>
      <c r="N36" s="1474"/>
      <c r="O36" s="1474"/>
      <c r="P36" s="1466" t="str">
        <f>IF('INGRESO DE DATOS'!F41&lt;&gt;0,'INGRESO DE DATOS'!F41,"")</f>
        <v/>
      </c>
      <c r="Q36" s="1467"/>
      <c r="R36" s="1476" t="str">
        <f>IF('INGRESO DE DATOS'!G41&lt;&gt;"",'INGRESO DE DATOS'!G41,"")</f>
        <v/>
      </c>
      <c r="S36" s="1477"/>
      <c r="T36" s="1468" t="str">
        <f>IF('INGRESO DE DATOS'!H41&lt;&gt;"",'INGRESO DE DATOS'!H41,"")</f>
        <v/>
      </c>
      <c r="U36" s="1469"/>
      <c r="V36" s="1468" t="str">
        <f>IF('INGRESO DE DATOS'!K41&lt;&gt;"",'INGRESO DE DATOS'!K41,"")</f>
        <v/>
      </c>
      <c r="W36" s="1469"/>
      <c r="X36" s="1459" t="str">
        <f t="shared" si="0"/>
        <v/>
      </c>
      <c r="Y36" s="1460"/>
      <c r="Z36" s="1460"/>
      <c r="AA36" s="1460"/>
      <c r="AB36" s="1460"/>
      <c r="AC36" s="1459" t="str">
        <f t="shared" si="1"/>
        <v/>
      </c>
      <c r="AD36" s="1460"/>
      <c r="AE36" s="1460"/>
      <c r="AF36" s="1460"/>
      <c r="AG36" s="1459" t="str">
        <f t="shared" si="2"/>
        <v/>
      </c>
      <c r="AH36" s="1460"/>
      <c r="AI36" s="1460"/>
      <c r="AJ36" s="1460"/>
      <c r="AK36" s="1461"/>
    </row>
    <row r="37" spans="2:37" ht="17.100000000000001" customHeight="1" x14ac:dyDescent="0.2">
      <c r="B37" s="1478">
        <v>32</v>
      </c>
      <c r="C37" s="1479"/>
      <c r="D37" s="1479"/>
      <c r="E37" s="1480" t="str">
        <f>IF('INGRESO DE DATOS'!B42&lt;&gt;0,'INGRESO DE DATOS'!B42,"")</f>
        <v/>
      </c>
      <c r="F37" s="1480"/>
      <c r="G37" s="1480"/>
      <c r="H37" s="1480"/>
      <c r="I37" s="1459" t="str">
        <f>IF('INGRESO DE DATOS'!E42&lt;&gt;0,'INGRESO DE DATOS'!E42,"")</f>
        <v/>
      </c>
      <c r="J37" s="1459"/>
      <c r="K37" s="1459"/>
      <c r="L37" s="1474" t="str">
        <f>IF('INGRESO DE DATOS'!I42&lt;&gt;0,'INGRESO DE DATOS'!I42,"")</f>
        <v/>
      </c>
      <c r="M37" s="1474"/>
      <c r="N37" s="1474"/>
      <c r="O37" s="1474"/>
      <c r="P37" s="1466" t="str">
        <f>IF('INGRESO DE DATOS'!F42&lt;&gt;0,'INGRESO DE DATOS'!F42,"")</f>
        <v/>
      </c>
      <c r="Q37" s="1467"/>
      <c r="R37" s="1476" t="str">
        <f>IF('INGRESO DE DATOS'!G42&lt;&gt;"",'INGRESO DE DATOS'!G42,"")</f>
        <v/>
      </c>
      <c r="S37" s="1477"/>
      <c r="T37" s="1468" t="str">
        <f>IF('INGRESO DE DATOS'!H42&lt;&gt;"",'INGRESO DE DATOS'!H42,"")</f>
        <v/>
      </c>
      <c r="U37" s="1469"/>
      <c r="V37" s="1468" t="str">
        <f>IF('INGRESO DE DATOS'!K42&lt;&gt;"",'INGRESO DE DATOS'!K42,"")</f>
        <v/>
      </c>
      <c r="W37" s="1469"/>
      <c r="X37" s="1459" t="str">
        <f t="shared" si="0"/>
        <v/>
      </c>
      <c r="Y37" s="1460"/>
      <c r="Z37" s="1460"/>
      <c r="AA37" s="1460"/>
      <c r="AB37" s="1460"/>
      <c r="AC37" s="1459" t="str">
        <f t="shared" si="1"/>
        <v/>
      </c>
      <c r="AD37" s="1460"/>
      <c r="AE37" s="1460"/>
      <c r="AF37" s="1460"/>
      <c r="AG37" s="1459" t="str">
        <f t="shared" si="2"/>
        <v/>
      </c>
      <c r="AH37" s="1460"/>
      <c r="AI37" s="1460"/>
      <c r="AJ37" s="1460"/>
      <c r="AK37" s="1461"/>
    </row>
    <row r="38" spans="2:37" ht="17.100000000000001" customHeight="1" x14ac:dyDescent="0.2">
      <c r="B38" s="1478">
        <v>33</v>
      </c>
      <c r="C38" s="1479"/>
      <c r="D38" s="1479"/>
      <c r="E38" s="1480" t="str">
        <f>IF('INGRESO DE DATOS'!B43&lt;&gt;0,'INGRESO DE DATOS'!B43,"")</f>
        <v/>
      </c>
      <c r="F38" s="1480"/>
      <c r="G38" s="1480"/>
      <c r="H38" s="1480"/>
      <c r="I38" s="1459" t="str">
        <f>IF('INGRESO DE DATOS'!E43&lt;&gt;0,'INGRESO DE DATOS'!E43,"")</f>
        <v/>
      </c>
      <c r="J38" s="1459"/>
      <c r="K38" s="1459"/>
      <c r="L38" s="1474" t="str">
        <f>IF('INGRESO DE DATOS'!I43&lt;&gt;0,'INGRESO DE DATOS'!I43,"")</f>
        <v/>
      </c>
      <c r="M38" s="1474"/>
      <c r="N38" s="1474"/>
      <c r="O38" s="1474"/>
      <c r="P38" s="1466" t="str">
        <f>IF('INGRESO DE DATOS'!F43&lt;&gt;0,'INGRESO DE DATOS'!F43,"")</f>
        <v/>
      </c>
      <c r="Q38" s="1467"/>
      <c r="R38" s="1476" t="str">
        <f>IF('INGRESO DE DATOS'!G43&lt;&gt;"",'INGRESO DE DATOS'!G43,"")</f>
        <v/>
      </c>
      <c r="S38" s="1477"/>
      <c r="T38" s="1468" t="str">
        <f>IF('INGRESO DE DATOS'!H43&lt;&gt;"",'INGRESO DE DATOS'!H43,"")</f>
        <v/>
      </c>
      <c r="U38" s="1469"/>
      <c r="V38" s="1468" t="str">
        <f>IF('INGRESO DE DATOS'!K43&lt;&gt;"",'INGRESO DE DATOS'!K43,"")</f>
        <v/>
      </c>
      <c r="W38" s="1469"/>
      <c r="X38" s="1459" t="str">
        <f t="shared" si="0"/>
        <v/>
      </c>
      <c r="Y38" s="1460"/>
      <c r="Z38" s="1460"/>
      <c r="AA38" s="1460"/>
      <c r="AB38" s="1460"/>
      <c r="AC38" s="1459" t="str">
        <f t="shared" si="1"/>
        <v/>
      </c>
      <c r="AD38" s="1460"/>
      <c r="AE38" s="1460"/>
      <c r="AF38" s="1460"/>
      <c r="AG38" s="1459" t="str">
        <f t="shared" si="2"/>
        <v/>
      </c>
      <c r="AH38" s="1460"/>
      <c r="AI38" s="1460"/>
      <c r="AJ38" s="1460"/>
      <c r="AK38" s="1461"/>
    </row>
    <row r="39" spans="2:37" ht="17.100000000000001" customHeight="1" x14ac:dyDescent="0.2">
      <c r="B39" s="1478">
        <v>34</v>
      </c>
      <c r="C39" s="1479"/>
      <c r="D39" s="1479"/>
      <c r="E39" s="1480" t="str">
        <f>IF('INGRESO DE DATOS'!B44&lt;&gt;0,'INGRESO DE DATOS'!B44,"")</f>
        <v/>
      </c>
      <c r="F39" s="1480"/>
      <c r="G39" s="1480"/>
      <c r="H39" s="1480"/>
      <c r="I39" s="1459" t="str">
        <f>IF('INGRESO DE DATOS'!E44&lt;&gt;0,'INGRESO DE DATOS'!E44,"")</f>
        <v/>
      </c>
      <c r="J39" s="1459"/>
      <c r="K39" s="1459"/>
      <c r="L39" s="1474" t="str">
        <f>IF('INGRESO DE DATOS'!I44&lt;&gt;0,'INGRESO DE DATOS'!I44,"")</f>
        <v/>
      </c>
      <c r="M39" s="1474"/>
      <c r="N39" s="1474"/>
      <c r="O39" s="1474"/>
      <c r="P39" s="1466" t="str">
        <f>IF('INGRESO DE DATOS'!F44&lt;&gt;0,'INGRESO DE DATOS'!F44,"")</f>
        <v/>
      </c>
      <c r="Q39" s="1467"/>
      <c r="R39" s="1476" t="str">
        <f>IF('INGRESO DE DATOS'!G44&lt;&gt;"",'INGRESO DE DATOS'!G44,"")</f>
        <v/>
      </c>
      <c r="S39" s="1477"/>
      <c r="T39" s="1468" t="str">
        <f>IF('INGRESO DE DATOS'!H44&lt;&gt;"",'INGRESO DE DATOS'!H44,"")</f>
        <v/>
      </c>
      <c r="U39" s="1469"/>
      <c r="V39" s="1468" t="str">
        <f>IF('INGRESO DE DATOS'!K44&lt;&gt;"",'INGRESO DE DATOS'!K44,"")</f>
        <v/>
      </c>
      <c r="W39" s="1469"/>
      <c r="X39" s="1459" t="str">
        <f t="shared" si="0"/>
        <v/>
      </c>
      <c r="Y39" s="1460"/>
      <c r="Z39" s="1460"/>
      <c r="AA39" s="1460"/>
      <c r="AB39" s="1460"/>
      <c r="AC39" s="1459" t="str">
        <f t="shared" si="1"/>
        <v/>
      </c>
      <c r="AD39" s="1460"/>
      <c r="AE39" s="1460"/>
      <c r="AF39" s="1460"/>
      <c r="AG39" s="1459" t="str">
        <f t="shared" si="2"/>
        <v/>
      </c>
      <c r="AH39" s="1460"/>
      <c r="AI39" s="1460"/>
      <c r="AJ39" s="1460"/>
      <c r="AK39" s="1461"/>
    </row>
    <row r="40" spans="2:37" ht="17.100000000000001" customHeight="1" x14ac:dyDescent="0.2">
      <c r="B40" s="1478">
        <v>35</v>
      </c>
      <c r="C40" s="1479"/>
      <c r="D40" s="1479"/>
      <c r="E40" s="1480" t="str">
        <f>IF('INGRESO DE DATOS'!B45&lt;&gt;0,'INGRESO DE DATOS'!B45,"")</f>
        <v/>
      </c>
      <c r="F40" s="1480"/>
      <c r="G40" s="1480"/>
      <c r="H40" s="1480"/>
      <c r="I40" s="1459" t="str">
        <f>IF('INGRESO DE DATOS'!E45&lt;&gt;0,'INGRESO DE DATOS'!E45,"")</f>
        <v/>
      </c>
      <c r="J40" s="1459"/>
      <c r="K40" s="1459"/>
      <c r="L40" s="1474" t="str">
        <f>IF('INGRESO DE DATOS'!I45&lt;&gt;0,'INGRESO DE DATOS'!I45,"")</f>
        <v/>
      </c>
      <c r="M40" s="1474"/>
      <c r="N40" s="1474"/>
      <c r="O40" s="1474"/>
      <c r="P40" s="1466" t="str">
        <f>IF('INGRESO DE DATOS'!F45&lt;&gt;0,'INGRESO DE DATOS'!F45,"")</f>
        <v/>
      </c>
      <c r="Q40" s="1467"/>
      <c r="R40" s="1476" t="str">
        <f>IF('INGRESO DE DATOS'!G45&lt;&gt;"",'INGRESO DE DATOS'!G45,"")</f>
        <v/>
      </c>
      <c r="S40" s="1477"/>
      <c r="T40" s="1468" t="str">
        <f>IF('INGRESO DE DATOS'!H45&lt;&gt;"",'INGRESO DE DATOS'!H45,"")</f>
        <v/>
      </c>
      <c r="U40" s="1469"/>
      <c r="V40" s="1468" t="str">
        <f>IF('INGRESO DE DATOS'!K45&lt;&gt;"",'INGRESO DE DATOS'!K45,"")</f>
        <v/>
      </c>
      <c r="W40" s="1469"/>
      <c r="X40" s="1459" t="str">
        <f t="shared" si="0"/>
        <v/>
      </c>
      <c r="Y40" s="1460"/>
      <c r="Z40" s="1460"/>
      <c r="AA40" s="1460"/>
      <c r="AB40" s="1460"/>
      <c r="AC40" s="1459" t="str">
        <f t="shared" si="1"/>
        <v/>
      </c>
      <c r="AD40" s="1460"/>
      <c r="AE40" s="1460"/>
      <c r="AF40" s="1460"/>
      <c r="AG40" s="1459" t="str">
        <f t="shared" si="2"/>
        <v/>
      </c>
      <c r="AH40" s="1460"/>
      <c r="AI40" s="1460"/>
      <c r="AJ40" s="1460"/>
      <c r="AK40" s="1461"/>
    </row>
    <row r="41" spans="2:37" ht="17.100000000000001" customHeight="1" x14ac:dyDescent="0.2">
      <c r="B41" s="1478">
        <v>36</v>
      </c>
      <c r="C41" s="1479"/>
      <c r="D41" s="1479"/>
      <c r="E41" s="1480" t="str">
        <f>IF('INGRESO DE DATOS'!B46&lt;&gt;0,'INGRESO DE DATOS'!B46,"")</f>
        <v/>
      </c>
      <c r="F41" s="1480"/>
      <c r="G41" s="1480"/>
      <c r="H41" s="1480"/>
      <c r="I41" s="1459" t="str">
        <f>IF('INGRESO DE DATOS'!E46&lt;&gt;0,'INGRESO DE DATOS'!E46,"")</f>
        <v/>
      </c>
      <c r="J41" s="1459"/>
      <c r="K41" s="1459"/>
      <c r="L41" s="1474" t="str">
        <f>IF('INGRESO DE DATOS'!I46&lt;&gt;0,'INGRESO DE DATOS'!I46,"")</f>
        <v/>
      </c>
      <c r="M41" s="1474"/>
      <c r="N41" s="1474"/>
      <c r="O41" s="1474"/>
      <c r="P41" s="1466" t="str">
        <f>IF('INGRESO DE DATOS'!F46&lt;&gt;0,'INGRESO DE DATOS'!F46,"")</f>
        <v/>
      </c>
      <c r="Q41" s="1467"/>
      <c r="R41" s="1476" t="str">
        <f>IF('INGRESO DE DATOS'!G46&lt;&gt;"",'INGRESO DE DATOS'!G46,"")</f>
        <v/>
      </c>
      <c r="S41" s="1477"/>
      <c r="T41" s="1468" t="str">
        <f>IF('INGRESO DE DATOS'!H46&lt;&gt;"",'INGRESO DE DATOS'!H46,"")</f>
        <v/>
      </c>
      <c r="U41" s="1469"/>
      <c r="V41" s="1468" t="str">
        <f>IF('INGRESO DE DATOS'!K46&lt;&gt;"",'INGRESO DE DATOS'!K46,"")</f>
        <v/>
      </c>
      <c r="W41" s="1469"/>
      <c r="X41" s="1459" t="str">
        <f t="shared" si="0"/>
        <v/>
      </c>
      <c r="Y41" s="1460"/>
      <c r="Z41" s="1460"/>
      <c r="AA41" s="1460"/>
      <c r="AB41" s="1460"/>
      <c r="AC41" s="1459" t="str">
        <f t="shared" si="1"/>
        <v/>
      </c>
      <c r="AD41" s="1460"/>
      <c r="AE41" s="1460"/>
      <c r="AF41" s="1460"/>
      <c r="AG41" s="1459" t="str">
        <f t="shared" si="2"/>
        <v/>
      </c>
      <c r="AH41" s="1460"/>
      <c r="AI41" s="1460"/>
      <c r="AJ41" s="1460"/>
      <c r="AK41" s="1461"/>
    </row>
    <row r="42" spans="2:37" ht="17.100000000000001" customHeight="1" x14ac:dyDescent="0.2">
      <c r="B42" s="1478">
        <v>37</v>
      </c>
      <c r="C42" s="1479"/>
      <c r="D42" s="1479"/>
      <c r="E42" s="1480" t="str">
        <f>IF('INGRESO DE DATOS'!B47&lt;&gt;0,'INGRESO DE DATOS'!B47,"")</f>
        <v/>
      </c>
      <c r="F42" s="1480"/>
      <c r="G42" s="1480"/>
      <c r="H42" s="1480"/>
      <c r="I42" s="1459" t="str">
        <f>IF('INGRESO DE DATOS'!E47&lt;&gt;0,'INGRESO DE DATOS'!E47,"")</f>
        <v/>
      </c>
      <c r="J42" s="1459"/>
      <c r="K42" s="1459"/>
      <c r="L42" s="1474" t="str">
        <f>IF('INGRESO DE DATOS'!I47&lt;&gt;0,'INGRESO DE DATOS'!I47,"")</f>
        <v/>
      </c>
      <c r="M42" s="1474"/>
      <c r="N42" s="1474"/>
      <c r="O42" s="1474"/>
      <c r="P42" s="1466" t="str">
        <f>IF('INGRESO DE DATOS'!F47&lt;&gt;0,'INGRESO DE DATOS'!F47,"")</f>
        <v/>
      </c>
      <c r="Q42" s="1467"/>
      <c r="R42" s="1476" t="str">
        <f>IF('INGRESO DE DATOS'!G47&lt;&gt;"",'INGRESO DE DATOS'!G47,"")</f>
        <v/>
      </c>
      <c r="S42" s="1477"/>
      <c r="T42" s="1468" t="str">
        <f>IF('INGRESO DE DATOS'!H47&lt;&gt;"",'INGRESO DE DATOS'!H47,"")</f>
        <v/>
      </c>
      <c r="U42" s="1469"/>
      <c r="V42" s="1468" t="str">
        <f>IF('INGRESO DE DATOS'!K47&lt;&gt;"",'INGRESO DE DATOS'!K47,"")</f>
        <v/>
      </c>
      <c r="W42" s="1469"/>
      <c r="X42" s="1459" t="str">
        <f t="shared" si="0"/>
        <v/>
      </c>
      <c r="Y42" s="1460"/>
      <c r="Z42" s="1460"/>
      <c r="AA42" s="1460"/>
      <c r="AB42" s="1460"/>
      <c r="AC42" s="1459" t="str">
        <f t="shared" si="1"/>
        <v/>
      </c>
      <c r="AD42" s="1460"/>
      <c r="AE42" s="1460"/>
      <c r="AF42" s="1460"/>
      <c r="AG42" s="1459" t="str">
        <f t="shared" si="2"/>
        <v/>
      </c>
      <c r="AH42" s="1460"/>
      <c r="AI42" s="1460"/>
      <c r="AJ42" s="1460"/>
      <c r="AK42" s="1461"/>
    </row>
    <row r="43" spans="2:37" ht="17.100000000000001" customHeight="1" x14ac:dyDescent="0.2">
      <c r="B43" s="1478">
        <v>38</v>
      </c>
      <c r="C43" s="1479"/>
      <c r="D43" s="1479"/>
      <c r="E43" s="1480" t="str">
        <f>IF('INGRESO DE DATOS'!B48&lt;&gt;0,'INGRESO DE DATOS'!B48,"")</f>
        <v/>
      </c>
      <c r="F43" s="1480"/>
      <c r="G43" s="1480"/>
      <c r="H43" s="1480"/>
      <c r="I43" s="1459" t="str">
        <f>IF('INGRESO DE DATOS'!E48&lt;&gt;0,'INGRESO DE DATOS'!E48,"")</f>
        <v/>
      </c>
      <c r="J43" s="1459"/>
      <c r="K43" s="1459"/>
      <c r="L43" s="1474" t="str">
        <f>IF('INGRESO DE DATOS'!I48&lt;&gt;0,'INGRESO DE DATOS'!I48,"")</f>
        <v/>
      </c>
      <c r="M43" s="1474"/>
      <c r="N43" s="1474"/>
      <c r="O43" s="1474"/>
      <c r="P43" s="1466" t="str">
        <f>IF('INGRESO DE DATOS'!F48&lt;&gt;0,'INGRESO DE DATOS'!F48,"")</f>
        <v/>
      </c>
      <c r="Q43" s="1467"/>
      <c r="R43" s="1476" t="str">
        <f>IF('INGRESO DE DATOS'!G48&lt;&gt;"",'INGRESO DE DATOS'!G48,"")</f>
        <v/>
      </c>
      <c r="S43" s="1477"/>
      <c r="T43" s="1468" t="str">
        <f>IF('INGRESO DE DATOS'!H48&lt;&gt;"",'INGRESO DE DATOS'!H48,"")</f>
        <v/>
      </c>
      <c r="U43" s="1469"/>
      <c r="V43" s="1468" t="str">
        <f>IF('INGRESO DE DATOS'!K48&lt;&gt;"",'INGRESO DE DATOS'!K48,"")</f>
        <v/>
      </c>
      <c r="W43" s="1469"/>
      <c r="X43" s="1459" t="str">
        <f t="shared" si="0"/>
        <v/>
      </c>
      <c r="Y43" s="1460"/>
      <c r="Z43" s="1460"/>
      <c r="AA43" s="1460"/>
      <c r="AB43" s="1460"/>
      <c r="AC43" s="1459" t="str">
        <f t="shared" si="1"/>
        <v/>
      </c>
      <c r="AD43" s="1460"/>
      <c r="AE43" s="1460"/>
      <c r="AF43" s="1460"/>
      <c r="AG43" s="1459" t="str">
        <f t="shared" si="2"/>
        <v/>
      </c>
      <c r="AH43" s="1460"/>
      <c r="AI43" s="1460"/>
      <c r="AJ43" s="1460"/>
      <c r="AK43" s="1461"/>
    </row>
    <row r="44" spans="2:37" ht="17.100000000000001" customHeight="1" x14ac:dyDescent="0.2">
      <c r="B44" s="1478">
        <v>39</v>
      </c>
      <c r="C44" s="1479"/>
      <c r="D44" s="1479"/>
      <c r="E44" s="1480" t="str">
        <f>IF('INGRESO DE DATOS'!B49&lt;&gt;0,'INGRESO DE DATOS'!B49,"")</f>
        <v/>
      </c>
      <c r="F44" s="1480"/>
      <c r="G44" s="1480"/>
      <c r="H44" s="1480"/>
      <c r="I44" s="1459" t="str">
        <f>IF('INGRESO DE DATOS'!E49&lt;&gt;0,'INGRESO DE DATOS'!E49,"")</f>
        <v/>
      </c>
      <c r="J44" s="1459"/>
      <c r="K44" s="1459"/>
      <c r="L44" s="1474" t="str">
        <f>IF('INGRESO DE DATOS'!I49&lt;&gt;0,'INGRESO DE DATOS'!I49,"")</f>
        <v/>
      </c>
      <c r="M44" s="1474"/>
      <c r="N44" s="1474"/>
      <c r="O44" s="1474"/>
      <c r="P44" s="1466" t="str">
        <f>IF('INGRESO DE DATOS'!F49&lt;&gt;0,'INGRESO DE DATOS'!F49,"")</f>
        <v/>
      </c>
      <c r="Q44" s="1467"/>
      <c r="R44" s="1476" t="str">
        <f>IF('INGRESO DE DATOS'!G49&lt;&gt;"",'INGRESO DE DATOS'!G49,"")</f>
        <v/>
      </c>
      <c r="S44" s="1477"/>
      <c r="T44" s="1468" t="str">
        <f>IF('INGRESO DE DATOS'!H49&lt;&gt;"",'INGRESO DE DATOS'!H49,"")</f>
        <v/>
      </c>
      <c r="U44" s="1469"/>
      <c r="V44" s="1468" t="str">
        <f>IF('INGRESO DE DATOS'!K49&lt;&gt;"",'INGRESO DE DATOS'!K49,"")</f>
        <v/>
      </c>
      <c r="W44" s="1469"/>
      <c r="X44" s="1459" t="str">
        <f t="shared" si="0"/>
        <v/>
      </c>
      <c r="Y44" s="1460"/>
      <c r="Z44" s="1460"/>
      <c r="AA44" s="1460"/>
      <c r="AB44" s="1460"/>
      <c r="AC44" s="1459" t="str">
        <f t="shared" si="1"/>
        <v/>
      </c>
      <c r="AD44" s="1460"/>
      <c r="AE44" s="1460"/>
      <c r="AF44" s="1460"/>
      <c r="AG44" s="1459" t="str">
        <f t="shared" si="2"/>
        <v/>
      </c>
      <c r="AH44" s="1460"/>
      <c r="AI44" s="1460"/>
      <c r="AJ44" s="1460"/>
      <c r="AK44" s="1461"/>
    </row>
    <row r="45" spans="2:37" ht="17.100000000000001" customHeight="1" x14ac:dyDescent="0.2">
      <c r="B45" s="1478">
        <v>40</v>
      </c>
      <c r="C45" s="1479"/>
      <c r="D45" s="1479"/>
      <c r="E45" s="1480" t="str">
        <f>IF('INGRESO DE DATOS'!B50&lt;&gt;0,'INGRESO DE DATOS'!B50,"")</f>
        <v/>
      </c>
      <c r="F45" s="1480"/>
      <c r="G45" s="1480"/>
      <c r="H45" s="1480"/>
      <c r="I45" s="1459" t="str">
        <f>IF('INGRESO DE DATOS'!E50&lt;&gt;0,'INGRESO DE DATOS'!E50,"")</f>
        <v/>
      </c>
      <c r="J45" s="1459"/>
      <c r="K45" s="1459"/>
      <c r="L45" s="1474" t="str">
        <f>IF('INGRESO DE DATOS'!I50&lt;&gt;0,'INGRESO DE DATOS'!I50,"")</f>
        <v/>
      </c>
      <c r="M45" s="1474"/>
      <c r="N45" s="1474"/>
      <c r="O45" s="1474"/>
      <c r="P45" s="1466" t="str">
        <f>IF('INGRESO DE DATOS'!F50&lt;&gt;0,'INGRESO DE DATOS'!F50,"")</f>
        <v/>
      </c>
      <c r="Q45" s="1467"/>
      <c r="R45" s="1476" t="str">
        <f>IF('INGRESO DE DATOS'!G50&lt;&gt;"",'INGRESO DE DATOS'!G50,"")</f>
        <v/>
      </c>
      <c r="S45" s="1477"/>
      <c r="T45" s="1468" t="str">
        <f>IF('INGRESO DE DATOS'!H50&lt;&gt;"",'INGRESO DE DATOS'!H50,"")</f>
        <v/>
      </c>
      <c r="U45" s="1469"/>
      <c r="V45" s="1468" t="str">
        <f>IF('INGRESO DE DATOS'!K50&lt;&gt;"",'INGRESO DE DATOS'!K50,"")</f>
        <v/>
      </c>
      <c r="W45" s="1469"/>
      <c r="X45" s="1459" t="str">
        <f t="shared" si="0"/>
        <v/>
      </c>
      <c r="Y45" s="1460"/>
      <c r="Z45" s="1460"/>
      <c r="AA45" s="1460"/>
      <c r="AB45" s="1460"/>
      <c r="AC45" s="1459" t="str">
        <f t="shared" si="1"/>
        <v/>
      </c>
      <c r="AD45" s="1460"/>
      <c r="AE45" s="1460"/>
      <c r="AF45" s="1460"/>
      <c r="AG45" s="1459" t="str">
        <f t="shared" si="2"/>
        <v/>
      </c>
      <c r="AH45" s="1460"/>
      <c r="AI45" s="1460"/>
      <c r="AJ45" s="1460"/>
      <c r="AK45" s="1461"/>
    </row>
    <row r="46" spans="2:37" ht="17.100000000000001" customHeight="1" x14ac:dyDescent="0.2">
      <c r="B46" s="1478">
        <v>41</v>
      </c>
      <c r="C46" s="1479"/>
      <c r="D46" s="1479"/>
      <c r="E46" s="1480" t="str">
        <f>IF('INGRESO DE DATOS'!B51&lt;&gt;0,'INGRESO DE DATOS'!B51,"")</f>
        <v/>
      </c>
      <c r="F46" s="1480"/>
      <c r="G46" s="1480"/>
      <c r="H46" s="1480"/>
      <c r="I46" s="1459" t="str">
        <f>IF('INGRESO DE DATOS'!E51&lt;&gt;0,'INGRESO DE DATOS'!E51,"")</f>
        <v/>
      </c>
      <c r="J46" s="1459"/>
      <c r="K46" s="1459"/>
      <c r="L46" s="1474" t="str">
        <f>IF('INGRESO DE DATOS'!I51&lt;&gt;0,'INGRESO DE DATOS'!I51,"")</f>
        <v/>
      </c>
      <c r="M46" s="1474"/>
      <c r="N46" s="1474"/>
      <c r="O46" s="1474"/>
      <c r="P46" s="1466" t="str">
        <f>IF('INGRESO DE DATOS'!F51&lt;&gt;0,'INGRESO DE DATOS'!F51,"")</f>
        <v/>
      </c>
      <c r="Q46" s="1467"/>
      <c r="R46" s="1476" t="str">
        <f>IF('INGRESO DE DATOS'!G51&lt;&gt;"",'INGRESO DE DATOS'!G51,"")</f>
        <v/>
      </c>
      <c r="S46" s="1477"/>
      <c r="T46" s="1468" t="str">
        <f>IF('INGRESO DE DATOS'!H51&lt;&gt;"",'INGRESO DE DATOS'!H51,"")</f>
        <v/>
      </c>
      <c r="U46" s="1469"/>
      <c r="V46" s="1468" t="str">
        <f>IF('INGRESO DE DATOS'!K51&lt;&gt;"",'INGRESO DE DATOS'!K51,"")</f>
        <v/>
      </c>
      <c r="W46" s="1469"/>
      <c r="X46" s="1459" t="str">
        <f t="shared" si="0"/>
        <v/>
      </c>
      <c r="Y46" s="1460"/>
      <c r="Z46" s="1460"/>
      <c r="AA46" s="1460"/>
      <c r="AB46" s="1460"/>
      <c r="AC46" s="1459" t="str">
        <f t="shared" si="1"/>
        <v/>
      </c>
      <c r="AD46" s="1460"/>
      <c r="AE46" s="1460"/>
      <c r="AF46" s="1460"/>
      <c r="AG46" s="1459" t="str">
        <f t="shared" si="2"/>
        <v/>
      </c>
      <c r="AH46" s="1460"/>
      <c r="AI46" s="1460"/>
      <c r="AJ46" s="1460"/>
      <c r="AK46" s="1461"/>
    </row>
    <row r="47" spans="2:37" ht="17.100000000000001" customHeight="1" x14ac:dyDescent="0.2">
      <c r="B47" s="1478">
        <v>42</v>
      </c>
      <c r="C47" s="1479"/>
      <c r="D47" s="1479"/>
      <c r="E47" s="1480" t="str">
        <f>IF('INGRESO DE DATOS'!B52&lt;&gt;0,'INGRESO DE DATOS'!B52,"")</f>
        <v/>
      </c>
      <c r="F47" s="1480"/>
      <c r="G47" s="1480"/>
      <c r="H47" s="1480"/>
      <c r="I47" s="1459" t="str">
        <f>IF('INGRESO DE DATOS'!E52&lt;&gt;0,'INGRESO DE DATOS'!E52,"")</f>
        <v/>
      </c>
      <c r="J47" s="1459"/>
      <c r="K47" s="1459"/>
      <c r="L47" s="1474" t="str">
        <f>IF('INGRESO DE DATOS'!I52&lt;&gt;0,'INGRESO DE DATOS'!I52,"")</f>
        <v/>
      </c>
      <c r="M47" s="1474"/>
      <c r="N47" s="1474"/>
      <c r="O47" s="1474"/>
      <c r="P47" s="1466" t="str">
        <f>IF('INGRESO DE DATOS'!F52&lt;&gt;0,'INGRESO DE DATOS'!F52,"")</f>
        <v/>
      </c>
      <c r="Q47" s="1467"/>
      <c r="R47" s="1476" t="str">
        <f>IF('INGRESO DE DATOS'!G52&lt;&gt;"",'INGRESO DE DATOS'!G52,"")</f>
        <v/>
      </c>
      <c r="S47" s="1477"/>
      <c r="T47" s="1468" t="str">
        <f>IF('INGRESO DE DATOS'!H52&lt;&gt;"",'INGRESO DE DATOS'!H52,"")</f>
        <v/>
      </c>
      <c r="U47" s="1469"/>
      <c r="V47" s="1468" t="str">
        <f>IF('INGRESO DE DATOS'!K52&lt;&gt;"",'INGRESO DE DATOS'!K52,"")</f>
        <v/>
      </c>
      <c r="W47" s="1469"/>
      <c r="X47" s="1459" t="str">
        <f t="shared" si="0"/>
        <v/>
      </c>
      <c r="Y47" s="1460"/>
      <c r="Z47" s="1460"/>
      <c r="AA47" s="1460"/>
      <c r="AB47" s="1460"/>
      <c r="AC47" s="1459" t="str">
        <f t="shared" si="1"/>
        <v/>
      </c>
      <c r="AD47" s="1460"/>
      <c r="AE47" s="1460"/>
      <c r="AF47" s="1460"/>
      <c r="AG47" s="1459" t="str">
        <f t="shared" si="2"/>
        <v/>
      </c>
      <c r="AH47" s="1460"/>
      <c r="AI47" s="1460"/>
      <c r="AJ47" s="1460"/>
      <c r="AK47" s="1461"/>
    </row>
    <row r="48" spans="2:37" ht="17.100000000000001" customHeight="1" x14ac:dyDescent="0.2">
      <c r="B48" s="1478">
        <v>43</v>
      </c>
      <c r="C48" s="1479"/>
      <c r="D48" s="1479"/>
      <c r="E48" s="1480" t="str">
        <f>IF('INGRESO DE DATOS'!B53&lt;&gt;0,'INGRESO DE DATOS'!B53,"")</f>
        <v/>
      </c>
      <c r="F48" s="1480"/>
      <c r="G48" s="1480"/>
      <c r="H48" s="1480"/>
      <c r="I48" s="1459" t="str">
        <f>IF('INGRESO DE DATOS'!E53&lt;&gt;0,'INGRESO DE DATOS'!E53,"")</f>
        <v/>
      </c>
      <c r="J48" s="1459"/>
      <c r="K48" s="1459"/>
      <c r="L48" s="1474" t="str">
        <f>IF('INGRESO DE DATOS'!I53&lt;&gt;0,'INGRESO DE DATOS'!I53,"")</f>
        <v/>
      </c>
      <c r="M48" s="1474"/>
      <c r="N48" s="1474"/>
      <c r="O48" s="1474"/>
      <c r="P48" s="1466" t="str">
        <f>IF('INGRESO DE DATOS'!F53&lt;&gt;0,'INGRESO DE DATOS'!F53,"")</f>
        <v/>
      </c>
      <c r="Q48" s="1467"/>
      <c r="R48" s="1476" t="str">
        <f>IF('INGRESO DE DATOS'!G53&lt;&gt;"",'INGRESO DE DATOS'!G53,"")</f>
        <v/>
      </c>
      <c r="S48" s="1477"/>
      <c r="T48" s="1468" t="str">
        <f>IF('INGRESO DE DATOS'!H53&lt;&gt;"",'INGRESO DE DATOS'!H53,"")</f>
        <v/>
      </c>
      <c r="U48" s="1469"/>
      <c r="V48" s="1468" t="str">
        <f>IF('INGRESO DE DATOS'!K53&lt;&gt;"",'INGRESO DE DATOS'!K53,"")</f>
        <v/>
      </c>
      <c r="W48" s="1469"/>
      <c r="X48" s="1459" t="str">
        <f t="shared" si="0"/>
        <v/>
      </c>
      <c r="Y48" s="1460"/>
      <c r="Z48" s="1460"/>
      <c r="AA48" s="1460"/>
      <c r="AB48" s="1460"/>
      <c r="AC48" s="1459" t="str">
        <f t="shared" si="1"/>
        <v/>
      </c>
      <c r="AD48" s="1460"/>
      <c r="AE48" s="1460"/>
      <c r="AF48" s="1460"/>
      <c r="AG48" s="1459" t="str">
        <f t="shared" si="2"/>
        <v/>
      </c>
      <c r="AH48" s="1460"/>
      <c r="AI48" s="1460"/>
      <c r="AJ48" s="1460"/>
      <c r="AK48" s="1461"/>
    </row>
    <row r="49" spans="2:37" ht="17.100000000000001" customHeight="1" x14ac:dyDescent="0.2">
      <c r="B49" s="1482">
        <v>44</v>
      </c>
      <c r="C49" s="1483"/>
      <c r="D49" s="1483"/>
      <c r="E49" s="1473" t="str">
        <f>IF('INGRESO DE DATOS'!B54&lt;&gt;0,'INGRESO DE DATOS'!B54,"")</f>
        <v>MUESTRA CONTROL</v>
      </c>
      <c r="F49" s="1473"/>
      <c r="G49" s="1473"/>
      <c r="H49" s="1473"/>
      <c r="I49" s="1459" t="str">
        <f>IF('INGRESO DE DATOS'!E54&lt;&gt;0,'INGRESO DE DATOS'!E54,"")</f>
        <v/>
      </c>
      <c r="J49" s="1459"/>
      <c r="K49" s="1459"/>
      <c r="L49" s="1474" t="str">
        <f>IF('INGRESO DE DATOS'!I54&lt;&gt;0,'INGRESO DE DATOS'!I54,"")</f>
        <v/>
      </c>
      <c r="M49" s="1474"/>
      <c r="N49" s="1474"/>
      <c r="O49" s="1474"/>
      <c r="P49" s="1466" t="str">
        <f>IF('INGRESO DE DATOS'!F54&lt;&gt;0,'INGRESO DE DATOS'!F54,"")</f>
        <v/>
      </c>
      <c r="Q49" s="1467"/>
      <c r="R49" s="1476" t="str">
        <f>IF('INGRESO DE DATOS'!G54&lt;&gt;"",'INGRESO DE DATOS'!G54,"")</f>
        <v/>
      </c>
      <c r="S49" s="1477"/>
      <c r="T49" s="1468" t="str">
        <f>IF('INGRESO DE DATOS'!H54&lt;&gt;"",'INGRESO DE DATOS'!H54,"")</f>
        <v/>
      </c>
      <c r="U49" s="1469"/>
      <c r="V49" s="1468" t="str">
        <f>IF('INGRESO DE DATOS'!K54&lt;&gt;"",'INGRESO DE DATOS'!K54,"")</f>
        <v/>
      </c>
      <c r="W49" s="1469"/>
      <c r="X49" s="1459" t="str">
        <f t="shared" si="0"/>
        <v/>
      </c>
      <c r="Y49" s="1460"/>
      <c r="Z49" s="1460"/>
      <c r="AA49" s="1460"/>
      <c r="AB49" s="1460"/>
      <c r="AC49" s="1459" t="str">
        <f t="shared" si="1"/>
        <v/>
      </c>
      <c r="AD49" s="1460"/>
      <c r="AE49" s="1460"/>
      <c r="AF49" s="1460"/>
      <c r="AG49" s="1459" t="str">
        <f t="shared" si="2"/>
        <v/>
      </c>
      <c r="AH49" s="1460"/>
      <c r="AI49" s="1460"/>
      <c r="AJ49" s="1460"/>
      <c r="AK49" s="1461"/>
    </row>
    <row r="50" spans="2:37" ht="16.5" customHeight="1" x14ac:dyDescent="0.2">
      <c r="B50" s="627"/>
      <c r="C50" s="628" t="s">
        <v>55</v>
      </c>
      <c r="D50" s="628"/>
      <c r="E50" s="628"/>
      <c r="F50" s="628"/>
      <c r="G50" s="628"/>
      <c r="H50" s="1485"/>
      <c r="I50" s="1485"/>
      <c r="J50" s="1485"/>
      <c r="K50" s="1485"/>
      <c r="L50" s="1485"/>
      <c r="M50" s="1485"/>
      <c r="N50" s="1485"/>
      <c r="O50" s="1485"/>
      <c r="P50" s="1485"/>
      <c r="Q50" s="1485"/>
      <c r="R50" s="1485"/>
      <c r="S50" s="1485"/>
      <c r="T50" s="1485"/>
      <c r="U50" s="1485"/>
      <c r="V50" s="1485"/>
      <c r="W50" s="1485"/>
      <c r="X50" s="1485"/>
      <c r="Y50" s="1485"/>
      <c r="Z50" s="1485"/>
      <c r="AA50" s="1485"/>
      <c r="AB50" s="1485"/>
      <c r="AC50" s="1485"/>
      <c r="AD50" s="1485"/>
      <c r="AE50" s="1485"/>
      <c r="AF50" s="1485"/>
      <c r="AG50" s="1485"/>
      <c r="AH50" s="1485"/>
      <c r="AI50" s="1485"/>
      <c r="AJ50" s="1485"/>
      <c r="AK50" s="34"/>
    </row>
    <row r="51" spans="2:37" ht="16.5" customHeight="1" x14ac:dyDescent="0.2">
      <c r="B51" s="629"/>
      <c r="C51" s="1481"/>
      <c r="D51" s="1481"/>
      <c r="E51" s="1481"/>
      <c r="F51" s="1481"/>
      <c r="G51" s="1481"/>
      <c r="H51" s="1481"/>
      <c r="I51" s="1481"/>
      <c r="J51" s="1481"/>
      <c r="K51" s="1481"/>
      <c r="L51" s="1481"/>
      <c r="M51" s="1481"/>
      <c r="N51" s="1481"/>
      <c r="O51" s="1481"/>
      <c r="P51" s="1481"/>
      <c r="Q51" s="1481"/>
      <c r="R51" s="1481"/>
      <c r="S51" s="1481"/>
      <c r="T51" s="1481"/>
      <c r="U51" s="1481"/>
      <c r="V51" s="1481"/>
      <c r="W51" s="1481"/>
      <c r="X51" s="1481"/>
      <c r="Y51" s="1481"/>
      <c r="Z51" s="1481"/>
      <c r="AA51" s="1481"/>
      <c r="AB51" s="1481"/>
      <c r="AC51" s="1481"/>
      <c r="AD51" s="1481"/>
      <c r="AE51" s="1481"/>
      <c r="AF51" s="1481"/>
      <c r="AG51" s="1481"/>
      <c r="AH51" s="1481"/>
      <c r="AI51" s="1481"/>
      <c r="AJ51" s="1481"/>
      <c r="AK51" s="106"/>
    </row>
    <row r="52" spans="2:37" s="630" customFormat="1" ht="16.5" customHeight="1" x14ac:dyDescent="0.2">
      <c r="B52" s="629"/>
      <c r="C52" s="1481"/>
      <c r="D52" s="1481"/>
      <c r="E52" s="1481"/>
      <c r="F52" s="1481"/>
      <c r="G52" s="1481"/>
      <c r="H52" s="1481"/>
      <c r="I52" s="1481"/>
      <c r="J52" s="1481"/>
      <c r="K52" s="1481"/>
      <c r="L52" s="1481"/>
      <c r="M52" s="1481"/>
      <c r="N52" s="1481"/>
      <c r="O52" s="1481"/>
      <c r="P52" s="1481"/>
      <c r="Q52" s="1481"/>
      <c r="R52" s="1481"/>
      <c r="S52" s="1481"/>
      <c r="T52" s="1481"/>
      <c r="U52" s="1481"/>
      <c r="V52" s="1481"/>
      <c r="W52" s="1481"/>
      <c r="X52" s="1481"/>
      <c r="Y52" s="1481"/>
      <c r="Z52" s="1481"/>
      <c r="AA52" s="1481"/>
      <c r="AB52" s="1481"/>
      <c r="AC52" s="1481"/>
      <c r="AD52" s="1481"/>
      <c r="AE52" s="1481"/>
      <c r="AF52" s="1481"/>
      <c r="AG52" s="1481"/>
      <c r="AH52" s="1481"/>
      <c r="AI52" s="1481"/>
      <c r="AJ52" s="1481"/>
      <c r="AK52" s="631"/>
    </row>
    <row r="53" spans="2:37" s="630" customFormat="1" ht="4.5" customHeight="1" x14ac:dyDescent="0.2">
      <c r="B53" s="647"/>
      <c r="C53" s="648"/>
      <c r="D53" s="648"/>
      <c r="E53" s="648"/>
      <c r="F53" s="648"/>
      <c r="G53" s="648"/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  <c r="U53" s="648"/>
      <c r="V53" s="648"/>
      <c r="W53" s="648"/>
      <c r="X53" s="648"/>
      <c r="Y53" s="648"/>
      <c r="Z53" s="648"/>
      <c r="AA53" s="648"/>
      <c r="AB53" s="648"/>
      <c r="AC53" s="648"/>
      <c r="AD53" s="648"/>
      <c r="AE53" s="648"/>
      <c r="AF53" s="648"/>
      <c r="AG53" s="648"/>
      <c r="AH53" s="648"/>
      <c r="AI53" s="648"/>
      <c r="AJ53" s="648"/>
      <c r="AK53" s="632"/>
    </row>
    <row r="54" spans="2:37" s="630" customFormat="1" ht="16.5" customHeight="1" x14ac:dyDescent="0.2">
      <c r="B54" s="1486" t="s">
        <v>268</v>
      </c>
      <c r="C54" s="1487"/>
      <c r="D54" s="1487"/>
      <c r="E54" s="1487"/>
      <c r="F54" s="1487"/>
      <c r="G54" s="1487"/>
      <c r="H54" s="1488" t="s">
        <v>269</v>
      </c>
      <c r="I54" s="1488"/>
      <c r="J54" s="1488"/>
      <c r="K54" s="1489" t="str">
        <f>IF('INGRESO DE DATOS'!O18="","",'INGRESO DE DATOS'!O18)</f>
        <v/>
      </c>
      <c r="L54" s="1489"/>
      <c r="M54" s="1489"/>
      <c r="N54" s="1489"/>
      <c r="O54" s="649"/>
      <c r="P54" s="1488" t="s">
        <v>270</v>
      </c>
      <c r="Q54" s="1488"/>
      <c r="R54" s="1488"/>
      <c r="S54" s="1489" t="str">
        <f>IF('INGRESO DE DATOS'!O21="","",'INGRESO DE DATOS'!O21)</f>
        <v/>
      </c>
      <c r="T54" s="1489"/>
      <c r="U54" s="1489"/>
      <c r="V54" s="1489"/>
      <c r="W54" s="1489"/>
      <c r="X54" s="650"/>
      <c r="Y54" s="650"/>
      <c r="Z54" s="650"/>
      <c r="AA54" s="650"/>
      <c r="AB54" s="650"/>
      <c r="AC54" s="650"/>
      <c r="AD54" s="650"/>
      <c r="AE54" s="650"/>
      <c r="AF54" s="650"/>
      <c r="AG54" s="650"/>
      <c r="AH54" s="650"/>
      <c r="AI54" s="650"/>
      <c r="AJ54" s="650"/>
      <c r="AK54" s="631"/>
    </row>
    <row r="55" spans="2:37" ht="5.25" customHeight="1" x14ac:dyDescent="0.2">
      <c r="B55" s="629"/>
      <c r="C55" s="1484"/>
      <c r="D55" s="1484"/>
      <c r="E55" s="1484"/>
      <c r="F55" s="1484"/>
      <c r="G55" s="1484"/>
      <c r="H55" s="1484"/>
      <c r="I55" s="1484"/>
      <c r="J55" s="1484"/>
      <c r="K55" s="1484"/>
      <c r="L55" s="1484"/>
      <c r="M55" s="1484"/>
      <c r="N55" s="1484"/>
      <c r="O55" s="1484"/>
      <c r="P55" s="1484"/>
      <c r="Q55" s="1484"/>
      <c r="R55" s="1484"/>
      <c r="S55" s="1484"/>
      <c r="T55" s="1484"/>
      <c r="U55" s="1484"/>
      <c r="V55" s="1484"/>
      <c r="W55" s="1484"/>
      <c r="X55" s="1484"/>
      <c r="Y55" s="1484"/>
      <c r="Z55" s="1484"/>
      <c r="AA55" s="1484"/>
      <c r="AB55" s="1484"/>
      <c r="AC55" s="1484"/>
      <c r="AD55" s="1484"/>
      <c r="AE55" s="1484"/>
      <c r="AF55" s="1484"/>
      <c r="AG55" s="1484"/>
      <c r="AH55" s="1484"/>
      <c r="AI55" s="1484"/>
      <c r="AJ55" s="1484"/>
      <c r="AK55" s="106"/>
    </row>
    <row r="56" spans="2:37" ht="5.25" customHeight="1" x14ac:dyDescent="0.2">
      <c r="B56" s="633"/>
      <c r="C56" s="634"/>
      <c r="D56" s="634"/>
      <c r="E56" s="634"/>
      <c r="F56" s="634"/>
      <c r="G56" s="634"/>
      <c r="H56" s="634"/>
      <c r="I56" s="634"/>
      <c r="J56" s="634"/>
      <c r="K56" s="634"/>
      <c r="L56" s="634"/>
      <c r="M56" s="634"/>
      <c r="N56" s="634"/>
      <c r="O56" s="634"/>
      <c r="P56" s="634"/>
      <c r="Q56" s="634"/>
      <c r="R56" s="634"/>
      <c r="S56" s="634"/>
      <c r="T56" s="634"/>
      <c r="U56" s="634"/>
      <c r="V56" s="634"/>
      <c r="W56" s="634"/>
      <c r="X56" s="634"/>
      <c r="Y56" s="634"/>
      <c r="Z56" s="634"/>
      <c r="AA56" s="634"/>
      <c r="AB56" s="634"/>
      <c r="AC56" s="634"/>
      <c r="AD56" s="634"/>
      <c r="AE56" s="634"/>
      <c r="AF56" s="634"/>
      <c r="AG56" s="634"/>
      <c r="AH56" s="634"/>
      <c r="AI56" s="634"/>
      <c r="AJ56" s="634"/>
      <c r="AK56" s="34"/>
    </row>
    <row r="57" spans="2:37" ht="15.75" customHeight="1" x14ac:dyDescent="0.2">
      <c r="B57" s="635"/>
      <c r="C57" s="636" t="s">
        <v>86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637" t="s">
        <v>61</v>
      </c>
      <c r="R57" s="38"/>
      <c r="S57" s="38"/>
      <c r="T57" s="38"/>
      <c r="U57" s="38"/>
      <c r="V57" s="38"/>
      <c r="W57" s="638"/>
      <c r="X57" s="638"/>
      <c r="Y57" s="638"/>
      <c r="Z57" s="638"/>
      <c r="AA57" s="638"/>
      <c r="AB57" s="638"/>
      <c r="AC57" s="638"/>
      <c r="AD57" s="38"/>
      <c r="AE57" s="1492" t="s">
        <v>87</v>
      </c>
      <c r="AF57" s="1493"/>
      <c r="AG57" s="1493"/>
      <c r="AH57" s="1493"/>
      <c r="AI57" s="1493"/>
      <c r="AJ57" s="1494"/>
      <c r="AK57" s="106"/>
    </row>
    <row r="58" spans="2:37" ht="17.25" customHeight="1" x14ac:dyDescent="0.2">
      <c r="B58" s="635"/>
      <c r="C58" s="1489" t="str">
        <f>IF('INGRESO DE DATOS'!H55&lt;&gt;0,'INGRESO DE DATOS'!H55,"")</f>
        <v/>
      </c>
      <c r="D58" s="1489"/>
      <c r="E58" s="1489"/>
      <c r="F58" s="1489"/>
      <c r="G58" s="1489"/>
      <c r="H58" s="1489"/>
      <c r="I58" s="1489"/>
      <c r="J58" s="1489"/>
      <c r="K58" s="1489"/>
      <c r="L58" s="1489"/>
      <c r="M58" s="1489"/>
      <c r="N58" s="1489"/>
      <c r="O58" s="1489"/>
      <c r="P58" s="38"/>
      <c r="Q58" s="1495"/>
      <c r="R58" s="1495"/>
      <c r="S58" s="1495"/>
      <c r="T58" s="1495"/>
      <c r="U58" s="1495"/>
      <c r="V58" s="1495"/>
      <c r="W58" s="1495"/>
      <c r="X58" s="1495"/>
      <c r="Y58" s="1495"/>
      <c r="Z58" s="1495"/>
      <c r="AA58" s="1495"/>
      <c r="AB58" s="1495"/>
      <c r="AC58" s="639"/>
      <c r="AD58" s="640"/>
      <c r="AE58" s="1496" t="s">
        <v>72</v>
      </c>
      <c r="AF58" s="1497"/>
      <c r="AG58" s="1497"/>
      <c r="AH58" s="1497"/>
      <c r="AI58" s="1497"/>
      <c r="AJ58" s="1498"/>
      <c r="AK58" s="106"/>
    </row>
    <row r="59" spans="2:37" ht="18.75" customHeight="1" x14ac:dyDescent="0.2">
      <c r="B59" s="635"/>
      <c r="C59" s="1499" t="s">
        <v>88</v>
      </c>
      <c r="D59" s="1499"/>
      <c r="E59" s="1499"/>
      <c r="F59" s="1499"/>
      <c r="G59" s="1499"/>
      <c r="H59" s="1499"/>
      <c r="I59" s="1499"/>
      <c r="J59" s="1499"/>
      <c r="K59" s="1499"/>
      <c r="L59" s="1499"/>
      <c r="M59" s="1499"/>
      <c r="N59" s="1499"/>
      <c r="O59" s="1499"/>
      <c r="P59" s="38"/>
      <c r="Q59" s="1499" t="s">
        <v>88</v>
      </c>
      <c r="R59" s="1499"/>
      <c r="S59" s="1499"/>
      <c r="T59" s="1499"/>
      <c r="U59" s="1499"/>
      <c r="V59" s="1499"/>
      <c r="W59" s="1499"/>
      <c r="X59" s="1499"/>
      <c r="Y59" s="1499"/>
      <c r="Z59" s="1499"/>
      <c r="AA59" s="1499"/>
      <c r="AB59" s="1499"/>
      <c r="AC59" s="640"/>
      <c r="AD59" s="640"/>
      <c r="AE59" s="1500"/>
      <c r="AF59" s="1501"/>
      <c r="AG59" s="1501"/>
      <c r="AH59" s="1501"/>
      <c r="AI59" s="1501"/>
      <c r="AJ59" s="1502"/>
      <c r="AK59" s="106"/>
    </row>
    <row r="60" spans="2:37" ht="3.75" customHeight="1" x14ac:dyDescent="0.2">
      <c r="B60" s="641"/>
      <c r="C60" s="642"/>
      <c r="D60" s="643"/>
      <c r="E60" s="642"/>
      <c r="F60" s="642"/>
      <c r="G60" s="643"/>
      <c r="H60" s="643"/>
      <c r="I60" s="642"/>
      <c r="J60" s="642"/>
      <c r="K60" s="642"/>
      <c r="L60" s="642"/>
      <c r="M60" s="642"/>
      <c r="N60" s="642"/>
      <c r="O60" s="642"/>
      <c r="P60" s="642"/>
      <c r="Q60" s="642"/>
      <c r="R60" s="642"/>
      <c r="S60" s="642"/>
      <c r="T60" s="642"/>
      <c r="U60" s="642"/>
      <c r="V60" s="642"/>
      <c r="W60" s="642"/>
      <c r="X60" s="642"/>
      <c r="Y60" s="642"/>
      <c r="Z60" s="642"/>
      <c r="AA60" s="644"/>
      <c r="AB60" s="644"/>
      <c r="AC60" s="644"/>
      <c r="AD60" s="644"/>
      <c r="AE60" s="644"/>
      <c r="AF60" s="644"/>
      <c r="AG60" s="644"/>
      <c r="AH60" s="644"/>
      <c r="AI60" s="644"/>
      <c r="AJ60" s="644"/>
      <c r="AK60" s="645"/>
    </row>
    <row r="61" spans="2:37" s="646" customFormat="1" ht="10.5" customHeight="1" x14ac:dyDescent="0.15">
      <c r="B61" s="1490" t="s">
        <v>290</v>
      </c>
      <c r="C61" s="1490"/>
      <c r="D61" s="1490"/>
      <c r="E61" s="1490"/>
      <c r="F61" s="1490"/>
      <c r="G61" s="1490"/>
      <c r="H61" s="1490"/>
      <c r="I61" s="1490"/>
      <c r="J61" s="1490"/>
      <c r="K61" s="1490"/>
      <c r="L61" s="1490"/>
      <c r="M61" s="1490"/>
      <c r="AH61" s="1491" t="s">
        <v>298</v>
      </c>
      <c r="AI61" s="1491"/>
      <c r="AJ61" s="1491"/>
      <c r="AK61" s="1491"/>
    </row>
  </sheetData>
  <sheetProtection password="D640" sheet="1" objects="1" scenarios="1"/>
  <mergeCells count="522">
    <mergeCell ref="B61:M61"/>
    <mergeCell ref="AH61:AK61"/>
    <mergeCell ref="AE57:AJ57"/>
    <mergeCell ref="C58:O58"/>
    <mergeCell ref="Q58:AB58"/>
    <mergeCell ref="AE58:AJ58"/>
    <mergeCell ref="C59:O59"/>
    <mergeCell ref="Q59:AB59"/>
    <mergeCell ref="AE59:AJ59"/>
    <mergeCell ref="C55:AJ55"/>
    <mergeCell ref="X49:AB49"/>
    <mergeCell ref="AC49:AF49"/>
    <mergeCell ref="AG49:AK49"/>
    <mergeCell ref="H50:AJ50"/>
    <mergeCell ref="C51:AJ51"/>
    <mergeCell ref="L49:O49"/>
    <mergeCell ref="P49:Q49"/>
    <mergeCell ref="R49:S49"/>
    <mergeCell ref="T49:U49"/>
    <mergeCell ref="V49:W49"/>
    <mergeCell ref="B54:G54"/>
    <mergeCell ref="H54:J54"/>
    <mergeCell ref="K54:N54"/>
    <mergeCell ref="P54:R54"/>
    <mergeCell ref="S54:W54"/>
    <mergeCell ref="B48:D48"/>
    <mergeCell ref="E48:H48"/>
    <mergeCell ref="I48:K48"/>
    <mergeCell ref="L48:O48"/>
    <mergeCell ref="X48:AB48"/>
    <mergeCell ref="C52:AJ52"/>
    <mergeCell ref="B49:D49"/>
    <mergeCell ref="E49:H49"/>
    <mergeCell ref="I49:K49"/>
    <mergeCell ref="AC48:AF48"/>
    <mergeCell ref="AG48:AK48"/>
    <mergeCell ref="P48:Q48"/>
    <mergeCell ref="R48:S48"/>
    <mergeCell ref="T48:U48"/>
    <mergeCell ref="V48:W48"/>
    <mergeCell ref="B47:D47"/>
    <mergeCell ref="E47:H47"/>
    <mergeCell ref="I47:K47"/>
    <mergeCell ref="L47:O47"/>
    <mergeCell ref="X47:AB47"/>
    <mergeCell ref="AC47:AF47"/>
    <mergeCell ref="AG47:AK47"/>
    <mergeCell ref="P47:Q47"/>
    <mergeCell ref="R47:S47"/>
    <mergeCell ref="T47:U47"/>
    <mergeCell ref="V47:W47"/>
    <mergeCell ref="B46:D46"/>
    <mergeCell ref="E46:H46"/>
    <mergeCell ref="I46:K46"/>
    <mergeCell ref="L46:O46"/>
    <mergeCell ref="X46:AB46"/>
    <mergeCell ref="B45:D45"/>
    <mergeCell ref="E45:H45"/>
    <mergeCell ref="AC46:AF46"/>
    <mergeCell ref="AG46:AK46"/>
    <mergeCell ref="P45:Q45"/>
    <mergeCell ref="R45:S45"/>
    <mergeCell ref="T45:U45"/>
    <mergeCell ref="V45:W45"/>
    <mergeCell ref="P46:Q46"/>
    <mergeCell ref="R46:S46"/>
    <mergeCell ref="X45:AB45"/>
    <mergeCell ref="AC45:AF45"/>
    <mergeCell ref="T46:U46"/>
    <mergeCell ref="V46:W46"/>
    <mergeCell ref="B44:D44"/>
    <mergeCell ref="E44:H44"/>
    <mergeCell ref="I44:K44"/>
    <mergeCell ref="L44:O44"/>
    <mergeCell ref="I45:K45"/>
    <mergeCell ref="L45:O45"/>
    <mergeCell ref="X44:AB44"/>
    <mergeCell ref="AC44:AF44"/>
    <mergeCell ref="AG44:AK44"/>
    <mergeCell ref="P44:Q44"/>
    <mergeCell ref="R44:S44"/>
    <mergeCell ref="T44:U44"/>
    <mergeCell ref="V44:W44"/>
    <mergeCell ref="AG45:AK45"/>
    <mergeCell ref="B43:D43"/>
    <mergeCell ref="E43:H43"/>
    <mergeCell ref="I43:K43"/>
    <mergeCell ref="L43:O43"/>
    <mergeCell ref="X43:AB43"/>
    <mergeCell ref="AC43:AF43"/>
    <mergeCell ref="AG43:AK43"/>
    <mergeCell ref="P43:Q43"/>
    <mergeCell ref="R43:S43"/>
    <mergeCell ref="T43:U43"/>
    <mergeCell ref="V43:W43"/>
    <mergeCell ref="B42:D42"/>
    <mergeCell ref="E42:H42"/>
    <mergeCell ref="I42:K42"/>
    <mergeCell ref="L42:O42"/>
    <mergeCell ref="X42:AB42"/>
    <mergeCell ref="B41:D41"/>
    <mergeCell ref="E41:H41"/>
    <mergeCell ref="AC42:AF42"/>
    <mergeCell ref="AG42:AK42"/>
    <mergeCell ref="P41:Q41"/>
    <mergeCell ref="R41:S41"/>
    <mergeCell ref="T41:U41"/>
    <mergeCell ref="V41:W41"/>
    <mergeCell ref="P42:Q42"/>
    <mergeCell ref="R42:S42"/>
    <mergeCell ref="X41:AB41"/>
    <mergeCell ref="AC41:AF41"/>
    <mergeCell ref="T42:U42"/>
    <mergeCell ref="V42:W42"/>
    <mergeCell ref="B40:D40"/>
    <mergeCell ref="E40:H40"/>
    <mergeCell ref="I40:K40"/>
    <mergeCell ref="L40:O40"/>
    <mergeCell ref="I41:K41"/>
    <mergeCell ref="L41:O41"/>
    <mergeCell ref="X40:AB40"/>
    <mergeCell ref="AC40:AF40"/>
    <mergeCell ref="AG40:AK40"/>
    <mergeCell ref="P40:Q40"/>
    <mergeCell ref="R40:S40"/>
    <mergeCell ref="T40:U40"/>
    <mergeCell ref="V40:W40"/>
    <mergeCell ref="AG41:AK41"/>
    <mergeCell ref="B39:D39"/>
    <mergeCell ref="E39:H39"/>
    <mergeCell ref="I39:K39"/>
    <mergeCell ref="L39:O39"/>
    <mergeCell ref="X39:AB39"/>
    <mergeCell ref="AC39:AF39"/>
    <mergeCell ref="AG39:AK39"/>
    <mergeCell ref="P39:Q39"/>
    <mergeCell ref="R39:S39"/>
    <mergeCell ref="T39:U39"/>
    <mergeCell ref="V39:W39"/>
    <mergeCell ref="B38:D38"/>
    <mergeCell ref="E38:H38"/>
    <mergeCell ref="I38:K38"/>
    <mergeCell ref="L38:O38"/>
    <mergeCell ref="X38:AB38"/>
    <mergeCell ref="B37:D37"/>
    <mergeCell ref="E37:H37"/>
    <mergeCell ref="AC38:AF38"/>
    <mergeCell ref="AG38:AK38"/>
    <mergeCell ref="P37:Q37"/>
    <mergeCell ref="R37:S37"/>
    <mergeCell ref="T37:U37"/>
    <mergeCell ref="V37:W37"/>
    <mergeCell ref="P38:Q38"/>
    <mergeCell ref="R38:S38"/>
    <mergeCell ref="X37:AB37"/>
    <mergeCell ref="AC37:AF37"/>
    <mergeCell ref="T38:U38"/>
    <mergeCell ref="V38:W38"/>
    <mergeCell ref="B36:D36"/>
    <mergeCell ref="E36:H36"/>
    <mergeCell ref="I36:K36"/>
    <mergeCell ref="L36:O36"/>
    <mergeCell ref="I37:K37"/>
    <mergeCell ref="L37:O37"/>
    <mergeCell ref="X36:AB36"/>
    <mergeCell ref="AC36:AF36"/>
    <mergeCell ref="AG36:AK36"/>
    <mergeCell ref="P36:Q36"/>
    <mergeCell ref="R36:S36"/>
    <mergeCell ref="T36:U36"/>
    <mergeCell ref="V36:W36"/>
    <mergeCell ref="AG37:AK37"/>
    <mergeCell ref="B35:D35"/>
    <mergeCell ref="E35:H35"/>
    <mergeCell ref="I35:K35"/>
    <mergeCell ref="L35:O35"/>
    <mergeCell ref="X35:AB35"/>
    <mergeCell ref="AC35:AF35"/>
    <mergeCell ref="AG35:AK35"/>
    <mergeCell ref="P35:Q35"/>
    <mergeCell ref="R35:S35"/>
    <mergeCell ref="T35:U35"/>
    <mergeCell ref="V35:W35"/>
    <mergeCell ref="B34:D34"/>
    <mergeCell ref="E34:H34"/>
    <mergeCell ref="I34:K34"/>
    <mergeCell ref="L34:O34"/>
    <mergeCell ref="X34:AB34"/>
    <mergeCell ref="B33:D33"/>
    <mergeCell ref="E33:H33"/>
    <mergeCell ref="AC34:AF34"/>
    <mergeCell ref="AG34:AK34"/>
    <mergeCell ref="P33:Q33"/>
    <mergeCell ref="R33:S33"/>
    <mergeCell ref="T33:U33"/>
    <mergeCell ref="V33:W33"/>
    <mergeCell ref="P34:Q34"/>
    <mergeCell ref="R34:S34"/>
    <mergeCell ref="X33:AB33"/>
    <mergeCell ref="AC33:AF33"/>
    <mergeCell ref="T34:U34"/>
    <mergeCell ref="V34:W34"/>
    <mergeCell ref="B32:D32"/>
    <mergeCell ref="E32:H32"/>
    <mergeCell ref="I32:K32"/>
    <mergeCell ref="L32:O32"/>
    <mergeCell ref="I33:K33"/>
    <mergeCell ref="L33:O33"/>
    <mergeCell ref="X32:AB32"/>
    <mergeCell ref="AC32:AF32"/>
    <mergeCell ref="AG32:AK32"/>
    <mergeCell ref="P32:Q32"/>
    <mergeCell ref="R32:S32"/>
    <mergeCell ref="T32:U32"/>
    <mergeCell ref="V32:W32"/>
    <mergeCell ref="AG33:AK33"/>
    <mergeCell ref="B31:D31"/>
    <mergeCell ref="E31:H31"/>
    <mergeCell ref="I31:K31"/>
    <mergeCell ref="L31:O31"/>
    <mergeCell ref="X31:AB31"/>
    <mergeCell ref="AC31:AF31"/>
    <mergeCell ref="AG31:AK31"/>
    <mergeCell ref="P31:Q31"/>
    <mergeCell ref="R31:S31"/>
    <mergeCell ref="T31:U31"/>
    <mergeCell ref="V31:W31"/>
    <mergeCell ref="B30:D30"/>
    <mergeCell ref="E30:H30"/>
    <mergeCell ref="I30:K30"/>
    <mergeCell ref="L30:O30"/>
    <mergeCell ref="X30:AB30"/>
    <mergeCell ref="B29:D29"/>
    <mergeCell ref="E29:H29"/>
    <mergeCell ref="AC30:AF30"/>
    <mergeCell ref="AG30:AK30"/>
    <mergeCell ref="P29:Q29"/>
    <mergeCell ref="R29:S29"/>
    <mergeCell ref="T29:U29"/>
    <mergeCell ref="V29:W29"/>
    <mergeCell ref="P30:Q30"/>
    <mergeCell ref="R30:S30"/>
    <mergeCell ref="X29:AB29"/>
    <mergeCell ref="AC29:AF29"/>
    <mergeCell ref="T30:U30"/>
    <mergeCell ref="V30:W30"/>
    <mergeCell ref="B28:D28"/>
    <mergeCell ref="E28:H28"/>
    <mergeCell ref="I28:K28"/>
    <mergeCell ref="L28:O28"/>
    <mergeCell ref="I29:K29"/>
    <mergeCell ref="L29:O29"/>
    <mergeCell ref="X28:AB28"/>
    <mergeCell ref="AC28:AF28"/>
    <mergeCell ref="AG28:AK28"/>
    <mergeCell ref="P28:Q28"/>
    <mergeCell ref="R28:S28"/>
    <mergeCell ref="T28:U28"/>
    <mergeCell ref="V28:W28"/>
    <mergeCell ref="AG29:AK29"/>
    <mergeCell ref="B27:D27"/>
    <mergeCell ref="E27:H27"/>
    <mergeCell ref="I27:K27"/>
    <mergeCell ref="L27:O27"/>
    <mergeCell ref="X27:AB27"/>
    <mergeCell ref="AC27:AF27"/>
    <mergeCell ref="AG27:AK27"/>
    <mergeCell ref="P27:Q27"/>
    <mergeCell ref="R27:S27"/>
    <mergeCell ref="T27:U27"/>
    <mergeCell ref="V27:W27"/>
    <mergeCell ref="B26:D26"/>
    <mergeCell ref="E26:H26"/>
    <mergeCell ref="I26:K26"/>
    <mergeCell ref="L26:O26"/>
    <mergeCell ref="X26:AB26"/>
    <mergeCell ref="B25:D25"/>
    <mergeCell ref="E25:H25"/>
    <mergeCell ref="AC26:AF26"/>
    <mergeCell ref="AG26:AK26"/>
    <mergeCell ref="P25:Q25"/>
    <mergeCell ref="R25:S25"/>
    <mergeCell ref="T25:U25"/>
    <mergeCell ref="V25:W25"/>
    <mergeCell ref="P26:Q26"/>
    <mergeCell ref="R26:S26"/>
    <mergeCell ref="X25:AB25"/>
    <mergeCell ref="AC25:AF25"/>
    <mergeCell ref="T26:U26"/>
    <mergeCell ref="V26:W26"/>
    <mergeCell ref="B24:D24"/>
    <mergeCell ref="E24:H24"/>
    <mergeCell ref="I24:K24"/>
    <mergeCell ref="L24:O24"/>
    <mergeCell ref="I25:K25"/>
    <mergeCell ref="L25:O25"/>
    <mergeCell ref="X24:AB24"/>
    <mergeCell ref="AC24:AF24"/>
    <mergeCell ref="AG24:AK24"/>
    <mergeCell ref="P24:Q24"/>
    <mergeCell ref="R24:S24"/>
    <mergeCell ref="T24:U24"/>
    <mergeCell ref="V24:W24"/>
    <mergeCell ref="AG25:AK25"/>
    <mergeCell ref="B23:D23"/>
    <mergeCell ref="E23:H23"/>
    <mergeCell ref="I23:K23"/>
    <mergeCell ref="L23:O23"/>
    <mergeCell ref="X23:AB23"/>
    <mergeCell ref="AC23:AF23"/>
    <mergeCell ref="AG23:AK23"/>
    <mergeCell ref="P23:Q23"/>
    <mergeCell ref="R23:S23"/>
    <mergeCell ref="T23:U23"/>
    <mergeCell ref="V23:W23"/>
    <mergeCell ref="B22:D22"/>
    <mergeCell ref="E22:H22"/>
    <mergeCell ref="I22:K22"/>
    <mergeCell ref="L22:O22"/>
    <mergeCell ref="X22:AB22"/>
    <mergeCell ref="B21:D21"/>
    <mergeCell ref="E21:H21"/>
    <mergeCell ref="AC22:AF22"/>
    <mergeCell ref="AG22:AK22"/>
    <mergeCell ref="P21:Q21"/>
    <mergeCell ref="R21:S21"/>
    <mergeCell ref="T21:U21"/>
    <mergeCell ref="V21:W21"/>
    <mergeCell ref="P22:Q22"/>
    <mergeCell ref="R22:S22"/>
    <mergeCell ref="X21:AB21"/>
    <mergeCell ref="AC21:AF21"/>
    <mergeCell ref="T22:U22"/>
    <mergeCell ref="V22:W22"/>
    <mergeCell ref="B20:D20"/>
    <mergeCell ref="E20:H20"/>
    <mergeCell ref="I20:K20"/>
    <mergeCell ref="L20:O20"/>
    <mergeCell ref="I21:K21"/>
    <mergeCell ref="L21:O21"/>
    <mergeCell ref="X20:AB20"/>
    <mergeCell ref="AC20:AF20"/>
    <mergeCell ref="AG20:AK20"/>
    <mergeCell ref="P20:Q20"/>
    <mergeCell ref="R20:S20"/>
    <mergeCell ref="T20:U20"/>
    <mergeCell ref="V20:W20"/>
    <mergeCell ref="AG21:AK21"/>
    <mergeCell ref="B19:D19"/>
    <mergeCell ref="E19:H19"/>
    <mergeCell ref="I19:K19"/>
    <mergeCell ref="L19:O19"/>
    <mergeCell ref="X19:AB19"/>
    <mergeCell ref="AC19:AF19"/>
    <mergeCell ref="AG19:AK19"/>
    <mergeCell ref="P19:Q19"/>
    <mergeCell ref="R19:S19"/>
    <mergeCell ref="T19:U19"/>
    <mergeCell ref="V19:W19"/>
    <mergeCell ref="B18:D18"/>
    <mergeCell ref="E18:H18"/>
    <mergeCell ref="I18:K18"/>
    <mergeCell ref="L18:O18"/>
    <mergeCell ref="X18:AB18"/>
    <mergeCell ref="B17:D17"/>
    <mergeCell ref="E17:H17"/>
    <mergeCell ref="AC18:AF18"/>
    <mergeCell ref="AG18:AK18"/>
    <mergeCell ref="P17:Q17"/>
    <mergeCell ref="R17:S17"/>
    <mergeCell ref="T17:U17"/>
    <mergeCell ref="V17:W17"/>
    <mergeCell ref="P18:Q18"/>
    <mergeCell ref="R18:S18"/>
    <mergeCell ref="X17:AB17"/>
    <mergeCell ref="AC17:AF17"/>
    <mergeCell ref="T18:U18"/>
    <mergeCell ref="V18:W18"/>
    <mergeCell ref="B16:D16"/>
    <mergeCell ref="E16:H16"/>
    <mergeCell ref="I16:K16"/>
    <mergeCell ref="L16:O16"/>
    <mergeCell ref="I17:K17"/>
    <mergeCell ref="L17:O17"/>
    <mergeCell ref="X16:AB16"/>
    <mergeCell ref="AC16:AF16"/>
    <mergeCell ref="AG16:AK16"/>
    <mergeCell ref="P16:Q16"/>
    <mergeCell ref="R16:S16"/>
    <mergeCell ref="T16:U16"/>
    <mergeCell ref="V16:W16"/>
    <mergeCell ref="AG17:AK17"/>
    <mergeCell ref="B15:D15"/>
    <mergeCell ref="E15:H15"/>
    <mergeCell ref="I15:K15"/>
    <mergeCell ref="L15:O15"/>
    <mergeCell ref="X15:AB15"/>
    <mergeCell ref="AC15:AF15"/>
    <mergeCell ref="AG15:AK15"/>
    <mergeCell ref="P15:Q15"/>
    <mergeCell ref="R15:S15"/>
    <mergeCell ref="T15:U15"/>
    <mergeCell ref="V15:W15"/>
    <mergeCell ref="B14:D14"/>
    <mergeCell ref="E14:H14"/>
    <mergeCell ref="I14:K14"/>
    <mergeCell ref="L14:O14"/>
    <mergeCell ref="X14:AB14"/>
    <mergeCell ref="B13:D13"/>
    <mergeCell ref="E13:H13"/>
    <mergeCell ref="AC14:AF14"/>
    <mergeCell ref="AG14:AK14"/>
    <mergeCell ref="P13:Q13"/>
    <mergeCell ref="R13:S13"/>
    <mergeCell ref="T13:U13"/>
    <mergeCell ref="V13:W13"/>
    <mergeCell ref="P14:Q14"/>
    <mergeCell ref="R14:S14"/>
    <mergeCell ref="X13:AB13"/>
    <mergeCell ref="AC13:AF13"/>
    <mergeCell ref="T14:U14"/>
    <mergeCell ref="V14:W14"/>
    <mergeCell ref="B12:D12"/>
    <mergeCell ref="E12:H12"/>
    <mergeCell ref="I12:K12"/>
    <mergeCell ref="L12:O12"/>
    <mergeCell ref="I13:K13"/>
    <mergeCell ref="L13:O13"/>
    <mergeCell ref="X12:AB12"/>
    <mergeCell ref="AC12:AF12"/>
    <mergeCell ref="AG12:AK12"/>
    <mergeCell ref="P12:Q12"/>
    <mergeCell ref="R12:S12"/>
    <mergeCell ref="T12:U12"/>
    <mergeCell ref="V12:W12"/>
    <mergeCell ref="AG13:AK13"/>
    <mergeCell ref="B11:D11"/>
    <mergeCell ref="E11:H11"/>
    <mergeCell ref="I11:K11"/>
    <mergeCell ref="L11:O11"/>
    <mergeCell ref="X11:AB11"/>
    <mergeCell ref="AC11:AF11"/>
    <mergeCell ref="AG11:AK11"/>
    <mergeCell ref="P11:Q11"/>
    <mergeCell ref="R11:S11"/>
    <mergeCell ref="T11:U11"/>
    <mergeCell ref="V11:W11"/>
    <mergeCell ref="B10:D10"/>
    <mergeCell ref="E10:H10"/>
    <mergeCell ref="I10:K10"/>
    <mergeCell ref="L10:O10"/>
    <mergeCell ref="X10:AB10"/>
    <mergeCell ref="B9:D9"/>
    <mergeCell ref="E9:H9"/>
    <mergeCell ref="AC10:AF10"/>
    <mergeCell ref="AG10:AK10"/>
    <mergeCell ref="L9:O9"/>
    <mergeCell ref="P9:Q9"/>
    <mergeCell ref="R9:S9"/>
    <mergeCell ref="T9:U9"/>
    <mergeCell ref="V9:W9"/>
    <mergeCell ref="P10:Q10"/>
    <mergeCell ref="R10:S10"/>
    <mergeCell ref="X9:AB9"/>
    <mergeCell ref="AC9:AF9"/>
    <mergeCell ref="T10:U10"/>
    <mergeCell ref="V10:W10"/>
    <mergeCell ref="I9:K9"/>
    <mergeCell ref="AC8:AF8"/>
    <mergeCell ref="AG8:AK8"/>
    <mergeCell ref="B7:D7"/>
    <mergeCell ref="E7:H7"/>
    <mergeCell ref="I7:K7"/>
    <mergeCell ref="L7:O7"/>
    <mergeCell ref="X7:AB7"/>
    <mergeCell ref="AC7:AF7"/>
    <mergeCell ref="P7:Q7"/>
    <mergeCell ref="R7:S7"/>
    <mergeCell ref="T7:U7"/>
    <mergeCell ref="V7:W7"/>
    <mergeCell ref="P8:Q8"/>
    <mergeCell ref="R8:S8"/>
    <mergeCell ref="T8:U8"/>
    <mergeCell ref="V8:W8"/>
    <mergeCell ref="AG7:AK7"/>
    <mergeCell ref="AG9:AK9"/>
    <mergeCell ref="B6:D6"/>
    <mergeCell ref="E6:H6"/>
    <mergeCell ref="I6:K6"/>
    <mergeCell ref="L6:O6"/>
    <mergeCell ref="X6:AB6"/>
    <mergeCell ref="B5:D5"/>
    <mergeCell ref="E5:H5"/>
    <mergeCell ref="R6:S6"/>
    <mergeCell ref="X8:AB8"/>
    <mergeCell ref="B8:D8"/>
    <mergeCell ref="E8:H8"/>
    <mergeCell ref="I8:K8"/>
    <mergeCell ref="L8:O8"/>
    <mergeCell ref="AC6:AF6"/>
    <mergeCell ref="AG6:AK6"/>
    <mergeCell ref="P5:Q5"/>
    <mergeCell ref="R5:S5"/>
    <mergeCell ref="T5:U5"/>
    <mergeCell ref="V5:W5"/>
    <mergeCell ref="P6:Q6"/>
    <mergeCell ref="AE4:AK4"/>
    <mergeCell ref="T6:U6"/>
    <mergeCell ref="V6:W6"/>
    <mergeCell ref="X5:AB5"/>
    <mergeCell ref="AC5:AF5"/>
    <mergeCell ref="AG5:AK5"/>
    <mergeCell ref="B2:E4"/>
    <mergeCell ref="F2:Y3"/>
    <mergeCell ref="Z2:AD2"/>
    <mergeCell ref="AE2:AK2"/>
    <mergeCell ref="Z3:AD3"/>
    <mergeCell ref="AE3:AK3"/>
    <mergeCell ref="F4:Y4"/>
    <mergeCell ref="Z4:AD4"/>
    <mergeCell ref="I5:K5"/>
    <mergeCell ref="L5:O5"/>
  </mergeCells>
  <printOptions horizontalCentered="1" verticalCentered="1"/>
  <pageMargins left="0" right="0" top="0" bottom="0" header="0" footer="0"/>
  <pageSetup scale="78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4">
    <tabColor rgb="FFCFDDED"/>
  </sheetPr>
  <dimension ref="A1:AB45"/>
  <sheetViews>
    <sheetView showGridLines="0" showRowColHeaders="0" workbookViewId="0">
      <selection activeCell="AY26" sqref="AY26"/>
    </sheetView>
  </sheetViews>
  <sheetFormatPr baseColWidth="10" defaultRowHeight="12.75" x14ac:dyDescent="0.2"/>
  <cols>
    <col min="1" max="1" width="1" style="27" customWidth="1"/>
    <col min="2" max="2" width="7.5703125" style="27" customWidth="1"/>
    <col min="3" max="4" width="6.5703125" style="27" customWidth="1"/>
    <col min="5" max="5" width="1.28515625" style="27" customWidth="1"/>
    <col min="6" max="6" width="6.140625" style="27" customWidth="1"/>
    <col min="7" max="7" width="2.7109375" style="27" customWidth="1"/>
    <col min="8" max="8" width="3" style="27" customWidth="1"/>
    <col min="9" max="9" width="6.140625" style="27" customWidth="1"/>
    <col min="10" max="10" width="7.28515625" style="27" customWidth="1"/>
    <col min="11" max="11" width="6.85546875" style="27" customWidth="1"/>
    <col min="12" max="12" width="4" style="27" customWidth="1"/>
    <col min="13" max="13" width="2.7109375" style="27" customWidth="1"/>
    <col min="14" max="14" width="7.140625" style="27" customWidth="1"/>
    <col min="15" max="15" width="7.28515625" style="27" customWidth="1"/>
    <col min="16" max="16" width="10.42578125" style="27" customWidth="1"/>
    <col min="17" max="17" width="2.140625" style="27" customWidth="1"/>
    <col min="18" max="18" width="2.7109375" style="27" customWidth="1"/>
    <col min="19" max="19" width="4.7109375" style="27" customWidth="1"/>
    <col min="20" max="20" width="5.85546875" style="27" customWidth="1"/>
    <col min="21" max="21" width="6.140625" style="27" customWidth="1"/>
    <col min="22" max="22" width="6.85546875" style="27" customWidth="1"/>
    <col min="23" max="23" width="1.85546875" style="27" customWidth="1"/>
    <col min="24" max="24" width="5.7109375" style="27" customWidth="1"/>
    <col min="25" max="25" width="2.7109375" style="27" customWidth="1"/>
    <col min="26" max="26" width="4" style="27" customWidth="1"/>
    <col min="27" max="27" width="3.140625" style="27" customWidth="1"/>
    <col min="28" max="28" width="4.7109375" style="27" customWidth="1"/>
    <col min="29" max="29" width="3.7109375" style="27" customWidth="1"/>
    <col min="30" max="16384" width="11.42578125" style="27"/>
  </cols>
  <sheetData>
    <row r="1" spans="1:28" ht="5.25" customHeight="1" x14ac:dyDescent="0.2"/>
    <row r="2" spans="1:28" ht="10.5" customHeight="1" x14ac:dyDescent="0.2">
      <c r="A2" s="1508"/>
      <c r="B2" s="1509"/>
      <c r="C2" s="1512" t="s">
        <v>226</v>
      </c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  <c r="P2" s="1512"/>
      <c r="Q2" s="1512"/>
      <c r="R2" s="1512"/>
      <c r="S2" s="1512"/>
      <c r="T2" s="1512"/>
      <c r="U2" s="1514" t="s">
        <v>74</v>
      </c>
      <c r="V2" s="1514"/>
      <c r="W2" s="1514"/>
      <c r="X2" s="1514" t="s">
        <v>11</v>
      </c>
      <c r="Y2" s="1514"/>
      <c r="Z2" s="1514"/>
      <c r="AA2" s="1514"/>
      <c r="AB2" s="1514"/>
    </row>
    <row r="3" spans="1:28" ht="7.5" customHeight="1" x14ac:dyDescent="0.2">
      <c r="A3" s="1508"/>
      <c r="B3" s="1510"/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  <c r="N3" s="1513"/>
      <c r="O3" s="1513"/>
      <c r="P3" s="1513"/>
      <c r="Q3" s="1513"/>
      <c r="R3" s="1513"/>
      <c r="S3" s="1513"/>
      <c r="T3" s="1513"/>
      <c r="U3" s="1515"/>
      <c r="V3" s="1515"/>
      <c r="W3" s="1515"/>
      <c r="X3" s="1515"/>
      <c r="Y3" s="1515"/>
      <c r="Z3" s="1515"/>
      <c r="AA3" s="1515"/>
      <c r="AB3" s="1515"/>
    </row>
    <row r="4" spans="1:28" ht="12" customHeight="1" x14ac:dyDescent="0.2">
      <c r="A4" s="1508"/>
      <c r="B4" s="1510"/>
      <c r="C4" s="1516" t="s">
        <v>288</v>
      </c>
      <c r="D4" s="1516"/>
      <c r="E4" s="1516"/>
      <c r="F4" s="1516"/>
      <c r="G4" s="1516"/>
      <c r="H4" s="1516"/>
      <c r="I4" s="1516"/>
      <c r="J4" s="1516"/>
      <c r="K4" s="1516"/>
      <c r="L4" s="1516"/>
      <c r="M4" s="1516"/>
      <c r="N4" s="1516"/>
      <c r="O4" s="1516"/>
      <c r="P4" s="1516"/>
      <c r="Q4" s="1516"/>
      <c r="R4" s="1516"/>
      <c r="S4" s="1516"/>
      <c r="T4" s="1516"/>
      <c r="U4" s="1518" t="s">
        <v>72</v>
      </c>
      <c r="V4" s="1518"/>
      <c r="W4" s="1518"/>
      <c r="X4" s="1518" t="s">
        <v>72</v>
      </c>
      <c r="Y4" s="1518"/>
      <c r="Z4" s="1518"/>
      <c r="AA4" s="1518"/>
      <c r="AB4" s="1518"/>
    </row>
    <row r="5" spans="1:28" ht="14.25" customHeight="1" x14ac:dyDescent="0.2">
      <c r="A5" s="1508"/>
      <c r="B5" s="1511"/>
      <c r="C5" s="1517"/>
      <c r="D5" s="1517"/>
      <c r="E5" s="1517"/>
      <c r="F5" s="1517"/>
      <c r="G5" s="1517"/>
      <c r="H5" s="1517"/>
      <c r="I5" s="1517"/>
      <c r="J5" s="1517"/>
      <c r="K5" s="1517"/>
      <c r="L5" s="1517"/>
      <c r="M5" s="1517"/>
      <c r="N5" s="1517"/>
      <c r="O5" s="1517"/>
      <c r="P5" s="1517"/>
      <c r="Q5" s="1517"/>
      <c r="R5" s="1517"/>
      <c r="S5" s="1517"/>
      <c r="T5" s="1517"/>
      <c r="U5" s="1520" t="str">
        <f>IF('INGRESO DE DATOS'!X5&lt;&gt;0,'INGRESO DE DATOS'!X5,"")</f>
        <v/>
      </c>
      <c r="V5" s="1520"/>
      <c r="W5" s="1520"/>
      <c r="X5" s="1520" t="str">
        <f>IF('INGRESO DE DATOS'!X6&lt;&gt;0,'INGRESO DE DATOS'!X6,"")</f>
        <v/>
      </c>
      <c r="Y5" s="1520"/>
      <c r="Z5" s="1520"/>
      <c r="AA5" s="1520"/>
      <c r="AB5" s="1520"/>
    </row>
    <row r="6" spans="1:28" ht="5.25" customHeight="1" x14ac:dyDescent="0.3">
      <c r="A6" s="1508"/>
      <c r="B6" s="77"/>
      <c r="C6" s="78"/>
      <c r="D6" s="79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81"/>
      <c r="Z6" s="81"/>
      <c r="AA6" s="81"/>
      <c r="AB6" s="82"/>
    </row>
    <row r="7" spans="1:28" ht="10.5" customHeight="1" x14ac:dyDescent="0.2">
      <c r="A7" s="1508"/>
      <c r="B7" s="83"/>
      <c r="C7" s="84"/>
      <c r="D7" s="1525" t="s">
        <v>134</v>
      </c>
      <c r="E7" s="1526"/>
      <c r="F7" s="1527"/>
      <c r="G7" s="270"/>
      <c r="H7" s="84"/>
      <c r="I7" s="85"/>
      <c r="J7" s="38"/>
      <c r="K7" s="86"/>
      <c r="L7" s="229" t="s">
        <v>102</v>
      </c>
      <c r="M7" s="271"/>
      <c r="N7" s="87"/>
      <c r="O7" s="87"/>
      <c r="P7" s="87"/>
      <c r="Q7" s="230" t="s">
        <v>103</v>
      </c>
      <c r="R7" s="272" t="s">
        <v>97</v>
      </c>
      <c r="S7" s="87"/>
      <c r="T7" s="1528" t="s">
        <v>104</v>
      </c>
      <c r="U7" s="1528"/>
      <c r="V7" s="1528"/>
      <c r="W7" s="1528"/>
      <c r="X7" s="1529"/>
      <c r="Y7" s="270"/>
      <c r="Z7" s="88"/>
      <c r="AA7" s="88"/>
      <c r="AB7" s="89"/>
    </row>
    <row r="8" spans="1:28" ht="5.25" customHeight="1" x14ac:dyDescent="0.2">
      <c r="A8" s="1508"/>
      <c r="B8" s="90"/>
      <c r="C8" s="91"/>
      <c r="D8" s="91"/>
      <c r="E8" s="91"/>
      <c r="F8" s="91"/>
      <c r="G8" s="91"/>
      <c r="H8" s="91"/>
      <c r="I8" s="92"/>
      <c r="J8" s="92"/>
      <c r="K8" s="92"/>
      <c r="L8" s="92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94"/>
      <c r="Z8" s="94"/>
      <c r="AA8" s="94"/>
      <c r="AB8" s="95"/>
    </row>
    <row r="9" spans="1:28" ht="11.25" customHeight="1" x14ac:dyDescent="0.2">
      <c r="A9" s="1508"/>
      <c r="B9" s="1531" t="s">
        <v>227</v>
      </c>
      <c r="C9" s="1503" t="s">
        <v>48</v>
      </c>
      <c r="D9" s="1503"/>
      <c r="E9" s="1534" t="s">
        <v>228</v>
      </c>
      <c r="F9" s="1534"/>
      <c r="G9" s="1534" t="s">
        <v>186</v>
      </c>
      <c r="H9" s="1534"/>
      <c r="I9" s="1503" t="s">
        <v>5</v>
      </c>
      <c r="J9" s="1503" t="s">
        <v>229</v>
      </c>
      <c r="K9" s="1503"/>
      <c r="L9" s="1503" t="s">
        <v>230</v>
      </c>
      <c r="M9" s="1503"/>
      <c r="N9" s="1530"/>
      <c r="O9" s="1531" t="s">
        <v>77</v>
      </c>
      <c r="P9" s="1503" t="s">
        <v>48</v>
      </c>
      <c r="Q9" s="1503"/>
      <c r="R9" s="1534" t="s">
        <v>228</v>
      </c>
      <c r="S9" s="1534"/>
      <c r="T9" s="1534" t="s">
        <v>186</v>
      </c>
      <c r="U9" s="1503" t="s">
        <v>5</v>
      </c>
      <c r="V9" s="1503" t="s">
        <v>231</v>
      </c>
      <c r="W9" s="1503"/>
      <c r="X9" s="1503"/>
      <c r="Y9" s="1521" t="s">
        <v>230</v>
      </c>
      <c r="Z9" s="1521"/>
      <c r="AA9" s="1521"/>
      <c r="AB9" s="1522"/>
    </row>
    <row r="10" spans="1:28" ht="10.5" customHeight="1" x14ac:dyDescent="0.2">
      <c r="A10" s="1508"/>
      <c r="B10" s="1532"/>
      <c r="C10" s="1504"/>
      <c r="D10" s="1504"/>
      <c r="E10" s="1506"/>
      <c r="F10" s="1506"/>
      <c r="G10" s="1506"/>
      <c r="H10" s="1506"/>
      <c r="I10" s="1504"/>
      <c r="J10" s="1506" t="s">
        <v>114</v>
      </c>
      <c r="K10" s="1506" t="s">
        <v>232</v>
      </c>
      <c r="L10" s="1506" t="s">
        <v>114</v>
      </c>
      <c r="M10" s="1506"/>
      <c r="N10" s="1523" t="s">
        <v>232</v>
      </c>
      <c r="O10" s="1532"/>
      <c r="P10" s="1504"/>
      <c r="Q10" s="1504"/>
      <c r="R10" s="1506"/>
      <c r="S10" s="1506"/>
      <c r="T10" s="1506"/>
      <c r="U10" s="1504"/>
      <c r="V10" s="1506" t="s">
        <v>114</v>
      </c>
      <c r="W10" s="1506" t="s">
        <v>232</v>
      </c>
      <c r="X10" s="1506"/>
      <c r="Y10" s="1506" t="s">
        <v>114</v>
      </c>
      <c r="Z10" s="1506"/>
      <c r="AA10" s="1506" t="s">
        <v>232</v>
      </c>
      <c r="AB10" s="1523"/>
    </row>
    <row r="11" spans="1:28" ht="31.5" customHeight="1" x14ac:dyDescent="0.2">
      <c r="A11" s="1508"/>
      <c r="B11" s="1533"/>
      <c r="C11" s="1505"/>
      <c r="D11" s="1505"/>
      <c r="E11" s="1507"/>
      <c r="F11" s="1507"/>
      <c r="G11" s="1507"/>
      <c r="H11" s="1507"/>
      <c r="I11" s="1505"/>
      <c r="J11" s="1507"/>
      <c r="K11" s="1507"/>
      <c r="L11" s="1507"/>
      <c r="M11" s="1507"/>
      <c r="N11" s="1524"/>
      <c r="O11" s="1533"/>
      <c r="P11" s="1505"/>
      <c r="Q11" s="1505"/>
      <c r="R11" s="1507"/>
      <c r="S11" s="1507"/>
      <c r="T11" s="1507"/>
      <c r="U11" s="1505"/>
      <c r="V11" s="1507"/>
      <c r="W11" s="1507"/>
      <c r="X11" s="1507"/>
      <c r="Y11" s="1507"/>
      <c r="Z11" s="1507"/>
      <c r="AA11" s="1507"/>
      <c r="AB11" s="1524"/>
    </row>
    <row r="12" spans="1:28" ht="15" customHeight="1" x14ac:dyDescent="0.2">
      <c r="A12" s="1508"/>
      <c r="B12" s="96">
        <v>1</v>
      </c>
      <c r="C12" s="1538" t="e">
        <f>IF('INGRESO DE DATOS'!#REF!&lt;&gt;0,'INGRESO DE DATOS'!#REF!,"")</f>
        <v>#REF!</v>
      </c>
      <c r="D12" s="1538"/>
      <c r="E12" s="1544"/>
      <c r="F12" s="1544"/>
      <c r="G12" s="1541" t="str">
        <f>IF('INGRESO DE DATOS'!W11&lt;&gt;0,'INGRESO DE DATOS'!W11,"")</f>
        <v/>
      </c>
      <c r="H12" s="1541"/>
      <c r="I12" s="273"/>
      <c r="J12" s="274" t="str">
        <f>IF('INGRESO DE DATOS'!X11&lt;&gt;"",'INGRESO DE DATOS'!X11,"")</f>
        <v/>
      </c>
      <c r="K12" s="716" t="str">
        <f>IF(G12="","",((J12-$D$39)*14000*$C$43/(G12)))</f>
        <v/>
      </c>
      <c r="L12" s="1519" t="str">
        <f>IF('INGRESO DE DATOS'!Y11&lt;&gt;"",'INGRESO DE DATOS'!Y11,"")</f>
        <v/>
      </c>
      <c r="M12" s="1519"/>
      <c r="N12" s="625" t="str">
        <f>IF(G12="","",((L12-$C$41)*14000*$C$43/(G12)))</f>
        <v/>
      </c>
      <c r="O12" s="96">
        <v>23</v>
      </c>
      <c r="P12" s="1538" t="str">
        <f>IF('INGRESO DE DATOS'!B33&lt;&gt;0,'INGRESO DE DATOS'!B33,"")</f>
        <v>MUESTRA CONTROL</v>
      </c>
      <c r="Q12" s="1538"/>
      <c r="R12" s="1544"/>
      <c r="S12" s="1544"/>
      <c r="T12" s="275" t="str">
        <f>IF('INGRESO DE DATOS'!W33&lt;&gt;0,'INGRESO DE DATOS'!W33,"")</f>
        <v/>
      </c>
      <c r="U12" s="273"/>
      <c r="V12" s="228" t="str">
        <f>IF('INGRESO DE DATOS'!X33&lt;&gt;"",'INGRESO DE DATOS'!X33,"")</f>
        <v/>
      </c>
      <c r="W12" s="1535" t="str">
        <f>IF(T12="","",((V12-$D$41)*14000*$C$43/(T12)))</f>
        <v/>
      </c>
      <c r="X12" s="1537"/>
      <c r="Y12" s="1519" t="str">
        <f>IF('INGRESO DE DATOS'!Y33&lt;&gt;"",'INGRESO DE DATOS'!Y33,"")</f>
        <v/>
      </c>
      <c r="Z12" s="1519"/>
      <c r="AA12" s="1535" t="str">
        <f>IF(T12="","",((Y12-$C$41)*14000*$C$43/(T12)))</f>
        <v/>
      </c>
      <c r="AB12" s="1536"/>
    </row>
    <row r="13" spans="1:28" ht="15" customHeight="1" x14ac:dyDescent="0.2">
      <c r="A13" s="1508"/>
      <c r="B13" s="97">
        <v>2</v>
      </c>
      <c r="C13" s="1539" t="str">
        <f>IF('INGRESO DE DATOS'!B12&lt;&gt;0,'INGRESO DE DATOS'!B12,"")</f>
        <v/>
      </c>
      <c r="D13" s="1539"/>
      <c r="E13" s="1540"/>
      <c r="F13" s="1540"/>
      <c r="G13" s="1541" t="str">
        <f>IF('INGRESO DE DATOS'!W12&lt;&gt;0,'INGRESO DE DATOS'!W12,"")</f>
        <v/>
      </c>
      <c r="H13" s="1541"/>
      <c r="I13" s="276"/>
      <c r="J13" s="274" t="str">
        <f>IF('INGRESO DE DATOS'!X12&lt;&gt;"",'INGRESO DE DATOS'!X12,"")</f>
        <v/>
      </c>
      <c r="K13" s="716" t="str">
        <f t="shared" ref="K13:K33" si="0">IF(G13="","",((J13-$D$39)*14000*$C$43/(G13)))</f>
        <v/>
      </c>
      <c r="L13" s="1519" t="str">
        <f>IF('INGRESO DE DATOS'!Y12&lt;&gt;"",'INGRESO DE DATOS'!Y12,"")</f>
        <v/>
      </c>
      <c r="M13" s="1519"/>
      <c r="N13" s="625" t="str">
        <f t="shared" ref="N13:N33" si="1">IF(G13="","",((L13-$C$41)*14000*$C$43/(G13)))</f>
        <v/>
      </c>
      <c r="O13" s="97">
        <v>24</v>
      </c>
      <c r="P13" s="1539" t="str">
        <f>IF('INGRESO DE DATOS'!B34&lt;&gt;0,'INGRESO DE DATOS'!B34,"")</f>
        <v/>
      </c>
      <c r="Q13" s="1539"/>
      <c r="R13" s="1542"/>
      <c r="S13" s="1543"/>
      <c r="T13" s="275" t="str">
        <f>IF('INGRESO DE DATOS'!W34&lt;&gt;0,'INGRESO DE DATOS'!W34,"")</f>
        <v/>
      </c>
      <c r="U13" s="276"/>
      <c r="V13" s="228" t="str">
        <f>IF('INGRESO DE DATOS'!X34&lt;&gt;"",'INGRESO DE DATOS'!X34,"")</f>
        <v/>
      </c>
      <c r="W13" s="1535" t="str">
        <f t="shared" ref="W13:W33" si="2">IF(T13="","",((V13-$D$41)*14000*$C$43/(T13)))</f>
        <v/>
      </c>
      <c r="X13" s="1537"/>
      <c r="Y13" s="1519" t="str">
        <f>IF('INGRESO DE DATOS'!Y34&lt;&gt;"",'INGRESO DE DATOS'!Y34,"")</f>
        <v/>
      </c>
      <c r="Z13" s="1519"/>
      <c r="AA13" s="1535" t="str">
        <f t="shared" ref="AA13:AA33" si="3">IF(T13="","",((Y13-$C$41)*14000*$C$43/(T13)))</f>
        <v/>
      </c>
      <c r="AB13" s="1536"/>
    </row>
    <row r="14" spans="1:28" ht="15" customHeight="1" x14ac:dyDescent="0.2">
      <c r="A14" s="1508"/>
      <c r="B14" s="97">
        <v>3</v>
      </c>
      <c r="C14" s="1539" t="str">
        <f>IF('INGRESO DE DATOS'!B13&lt;&gt;0,'INGRESO DE DATOS'!B13,"")</f>
        <v/>
      </c>
      <c r="D14" s="1539"/>
      <c r="E14" s="1540"/>
      <c r="F14" s="1540"/>
      <c r="G14" s="1541" t="str">
        <f>IF('INGRESO DE DATOS'!W13&lt;&gt;0,'INGRESO DE DATOS'!W13,"")</f>
        <v/>
      </c>
      <c r="H14" s="1541"/>
      <c r="I14" s="276"/>
      <c r="J14" s="274" t="str">
        <f>IF('INGRESO DE DATOS'!X13&lt;&gt;"",'INGRESO DE DATOS'!X13,"")</f>
        <v/>
      </c>
      <c r="K14" s="716" t="str">
        <f t="shared" si="0"/>
        <v/>
      </c>
      <c r="L14" s="1519" t="str">
        <f>IF('INGRESO DE DATOS'!Y13&lt;&gt;"",'INGRESO DE DATOS'!Y13,"")</f>
        <v/>
      </c>
      <c r="M14" s="1519"/>
      <c r="N14" s="625" t="str">
        <f t="shared" si="1"/>
        <v/>
      </c>
      <c r="O14" s="97">
        <v>25</v>
      </c>
      <c r="P14" s="1539" t="str">
        <f>IF('INGRESO DE DATOS'!B35&lt;&gt;0,'INGRESO DE DATOS'!B35,"")</f>
        <v/>
      </c>
      <c r="Q14" s="1539"/>
      <c r="R14" s="1542"/>
      <c r="S14" s="1543"/>
      <c r="T14" s="275" t="str">
        <f>IF('INGRESO DE DATOS'!W35&lt;&gt;0,'INGRESO DE DATOS'!W35,"")</f>
        <v/>
      </c>
      <c r="U14" s="276"/>
      <c r="V14" s="228" t="str">
        <f>IF('INGRESO DE DATOS'!X35&lt;&gt;"",'INGRESO DE DATOS'!X35,"")</f>
        <v/>
      </c>
      <c r="W14" s="1535" t="str">
        <f t="shared" si="2"/>
        <v/>
      </c>
      <c r="X14" s="1537"/>
      <c r="Y14" s="1519" t="str">
        <f>IF('INGRESO DE DATOS'!Y35&lt;&gt;"",'INGRESO DE DATOS'!Y35,"")</f>
        <v/>
      </c>
      <c r="Z14" s="1519"/>
      <c r="AA14" s="1535" t="str">
        <f t="shared" si="3"/>
        <v/>
      </c>
      <c r="AB14" s="1536"/>
    </row>
    <row r="15" spans="1:28" ht="15" customHeight="1" x14ac:dyDescent="0.2">
      <c r="A15" s="1508"/>
      <c r="B15" s="97">
        <v>4</v>
      </c>
      <c r="C15" s="1539" t="str">
        <f>IF('INGRESO DE DATOS'!B14&lt;&gt;0,'INGRESO DE DATOS'!B14,"")</f>
        <v/>
      </c>
      <c r="D15" s="1539"/>
      <c r="E15" s="1540"/>
      <c r="F15" s="1540"/>
      <c r="G15" s="1541" t="str">
        <f>IF('INGRESO DE DATOS'!W14&lt;&gt;0,'INGRESO DE DATOS'!W14,"")</f>
        <v/>
      </c>
      <c r="H15" s="1541"/>
      <c r="I15" s="276"/>
      <c r="J15" s="274" t="str">
        <f>IF('INGRESO DE DATOS'!X14&lt;&gt;"",'INGRESO DE DATOS'!X14,"")</f>
        <v/>
      </c>
      <c r="K15" s="716" t="str">
        <f t="shared" si="0"/>
        <v/>
      </c>
      <c r="L15" s="1519" t="str">
        <f>IF('INGRESO DE DATOS'!Y14&lt;&gt;"",'INGRESO DE DATOS'!Y14,"")</f>
        <v/>
      </c>
      <c r="M15" s="1519"/>
      <c r="N15" s="625" t="str">
        <f t="shared" si="1"/>
        <v/>
      </c>
      <c r="O15" s="97">
        <v>26</v>
      </c>
      <c r="P15" s="1539" t="str">
        <f>IF('INGRESO DE DATOS'!B36&lt;&gt;0,'INGRESO DE DATOS'!B36,"")</f>
        <v/>
      </c>
      <c r="Q15" s="1539"/>
      <c r="R15" s="1542"/>
      <c r="S15" s="1543"/>
      <c r="T15" s="275" t="str">
        <f>IF('INGRESO DE DATOS'!W36&lt;&gt;0,'INGRESO DE DATOS'!W36,"")</f>
        <v/>
      </c>
      <c r="U15" s="276"/>
      <c r="V15" s="228" t="str">
        <f>IF('INGRESO DE DATOS'!X36&lt;&gt;"",'INGRESO DE DATOS'!X36,"")</f>
        <v/>
      </c>
      <c r="W15" s="1535" t="str">
        <f t="shared" si="2"/>
        <v/>
      </c>
      <c r="X15" s="1537"/>
      <c r="Y15" s="1519" t="str">
        <f>IF('INGRESO DE DATOS'!Y36&lt;&gt;"",'INGRESO DE DATOS'!Y36,"")</f>
        <v/>
      </c>
      <c r="Z15" s="1519"/>
      <c r="AA15" s="1535" t="str">
        <f t="shared" si="3"/>
        <v/>
      </c>
      <c r="AB15" s="1536"/>
    </row>
    <row r="16" spans="1:28" ht="15" customHeight="1" x14ac:dyDescent="0.2">
      <c r="A16" s="1508"/>
      <c r="B16" s="97">
        <v>5</v>
      </c>
      <c r="C16" s="1539" t="str">
        <f>IF('INGRESO DE DATOS'!B15&lt;&gt;0,'INGRESO DE DATOS'!B15,"")</f>
        <v/>
      </c>
      <c r="D16" s="1539"/>
      <c r="E16" s="1544"/>
      <c r="F16" s="1544"/>
      <c r="G16" s="1541" t="str">
        <f>IF('INGRESO DE DATOS'!W15&lt;&gt;0,'INGRESO DE DATOS'!W15,"")</f>
        <v/>
      </c>
      <c r="H16" s="1541"/>
      <c r="I16" s="276"/>
      <c r="J16" s="274" t="str">
        <f>IF('INGRESO DE DATOS'!X15&lt;&gt;"",'INGRESO DE DATOS'!X15,"")</f>
        <v/>
      </c>
      <c r="K16" s="716" t="str">
        <f t="shared" si="0"/>
        <v/>
      </c>
      <c r="L16" s="1519" t="str">
        <f>IF('INGRESO DE DATOS'!Y15&lt;&gt;"",'INGRESO DE DATOS'!Y15,"")</f>
        <v/>
      </c>
      <c r="M16" s="1519"/>
      <c r="N16" s="625" t="str">
        <f t="shared" si="1"/>
        <v/>
      </c>
      <c r="O16" s="97">
        <v>27</v>
      </c>
      <c r="P16" s="1539" t="str">
        <f>IF('INGRESO DE DATOS'!B37&lt;&gt;0,'INGRESO DE DATOS'!B37,"")</f>
        <v/>
      </c>
      <c r="Q16" s="1539"/>
      <c r="R16" s="1542"/>
      <c r="S16" s="1543"/>
      <c r="T16" s="275" t="str">
        <f>IF('INGRESO DE DATOS'!W37&lt;&gt;0,'INGRESO DE DATOS'!W37,"")</f>
        <v/>
      </c>
      <c r="U16" s="276"/>
      <c r="V16" s="228" t="str">
        <f>IF('INGRESO DE DATOS'!X37&lt;&gt;"",'INGRESO DE DATOS'!X37,"")</f>
        <v/>
      </c>
      <c r="W16" s="1535" t="str">
        <f t="shared" si="2"/>
        <v/>
      </c>
      <c r="X16" s="1537"/>
      <c r="Y16" s="1519" t="str">
        <f>IF('INGRESO DE DATOS'!Y37&lt;&gt;"",'INGRESO DE DATOS'!Y37,"")</f>
        <v/>
      </c>
      <c r="Z16" s="1519"/>
      <c r="AA16" s="1535" t="str">
        <f t="shared" si="3"/>
        <v/>
      </c>
      <c r="AB16" s="1536"/>
    </row>
    <row r="17" spans="1:28" ht="15" customHeight="1" x14ac:dyDescent="0.2">
      <c r="A17" s="1508"/>
      <c r="B17" s="97">
        <v>6</v>
      </c>
      <c r="C17" s="1539" t="str">
        <f>IF('INGRESO DE DATOS'!B16&lt;&gt;0,'INGRESO DE DATOS'!B16,"")</f>
        <v/>
      </c>
      <c r="D17" s="1539"/>
      <c r="E17" s="1544"/>
      <c r="F17" s="1544"/>
      <c r="G17" s="1541" t="str">
        <f>IF('INGRESO DE DATOS'!W16&lt;&gt;0,'INGRESO DE DATOS'!W16,"")</f>
        <v/>
      </c>
      <c r="H17" s="1541"/>
      <c r="I17" s="276"/>
      <c r="J17" s="274" t="str">
        <f>IF('INGRESO DE DATOS'!X16&lt;&gt;"",'INGRESO DE DATOS'!X16,"")</f>
        <v/>
      </c>
      <c r="K17" s="716" t="str">
        <f t="shared" si="0"/>
        <v/>
      </c>
      <c r="L17" s="1519" t="str">
        <f>IF('INGRESO DE DATOS'!Y16&lt;&gt;"",'INGRESO DE DATOS'!Y16,"")</f>
        <v/>
      </c>
      <c r="M17" s="1519"/>
      <c r="N17" s="625" t="str">
        <f t="shared" si="1"/>
        <v/>
      </c>
      <c r="O17" s="97">
        <v>28</v>
      </c>
      <c r="P17" s="1539" t="str">
        <f>IF('INGRESO DE DATOS'!B38&lt;&gt;0,'INGRESO DE DATOS'!B38,"")</f>
        <v/>
      </c>
      <c r="Q17" s="1539"/>
      <c r="R17" s="1542"/>
      <c r="S17" s="1543"/>
      <c r="T17" s="275" t="str">
        <f>IF('INGRESO DE DATOS'!W38&lt;&gt;0,'INGRESO DE DATOS'!W38,"")</f>
        <v/>
      </c>
      <c r="U17" s="276"/>
      <c r="V17" s="228" t="str">
        <f>IF('INGRESO DE DATOS'!X38&lt;&gt;"",'INGRESO DE DATOS'!X38,"")</f>
        <v/>
      </c>
      <c r="W17" s="1535" t="str">
        <f t="shared" si="2"/>
        <v/>
      </c>
      <c r="X17" s="1537"/>
      <c r="Y17" s="1519" t="str">
        <f>IF('INGRESO DE DATOS'!Y38&lt;&gt;"",'INGRESO DE DATOS'!Y38,"")</f>
        <v/>
      </c>
      <c r="Z17" s="1519"/>
      <c r="AA17" s="1535" t="str">
        <f t="shared" si="3"/>
        <v/>
      </c>
      <c r="AB17" s="1536"/>
    </row>
    <row r="18" spans="1:28" ht="15" customHeight="1" x14ac:dyDescent="0.2">
      <c r="A18" s="1508"/>
      <c r="B18" s="97">
        <v>7</v>
      </c>
      <c r="C18" s="1539" t="str">
        <f>IF('INGRESO DE DATOS'!B17&lt;&gt;0,'INGRESO DE DATOS'!B17,"")</f>
        <v/>
      </c>
      <c r="D18" s="1539"/>
      <c r="E18" s="1544"/>
      <c r="F18" s="1544"/>
      <c r="G18" s="1541" t="str">
        <f>IF('INGRESO DE DATOS'!W17&lt;&gt;0,'INGRESO DE DATOS'!W17,"")</f>
        <v/>
      </c>
      <c r="H18" s="1541"/>
      <c r="I18" s="276"/>
      <c r="J18" s="274" t="str">
        <f>IF('INGRESO DE DATOS'!X17&lt;&gt;"",'INGRESO DE DATOS'!X17,"")</f>
        <v/>
      </c>
      <c r="K18" s="716" t="str">
        <f t="shared" si="0"/>
        <v/>
      </c>
      <c r="L18" s="1519" t="str">
        <f>IF('INGRESO DE DATOS'!Y17&lt;&gt;"",'INGRESO DE DATOS'!Y17,"")</f>
        <v/>
      </c>
      <c r="M18" s="1519"/>
      <c r="N18" s="625" t="str">
        <f t="shared" si="1"/>
        <v/>
      </c>
      <c r="O18" s="97">
        <v>29</v>
      </c>
      <c r="P18" s="1539" t="str">
        <f>IF('INGRESO DE DATOS'!B39&lt;&gt;0,'INGRESO DE DATOS'!B39,"")</f>
        <v/>
      </c>
      <c r="Q18" s="1539"/>
      <c r="R18" s="1542"/>
      <c r="S18" s="1543"/>
      <c r="T18" s="275" t="str">
        <f>IF('INGRESO DE DATOS'!W39&lt;&gt;0,'INGRESO DE DATOS'!W39,"")</f>
        <v/>
      </c>
      <c r="U18" s="276"/>
      <c r="V18" s="228" t="str">
        <f>IF('INGRESO DE DATOS'!X39&lt;&gt;"",'INGRESO DE DATOS'!X39,"")</f>
        <v/>
      </c>
      <c r="W18" s="1535" t="str">
        <f t="shared" si="2"/>
        <v/>
      </c>
      <c r="X18" s="1537"/>
      <c r="Y18" s="1519" t="str">
        <f>IF('INGRESO DE DATOS'!Y39&lt;&gt;"",'INGRESO DE DATOS'!Y39,"")</f>
        <v/>
      </c>
      <c r="Z18" s="1519"/>
      <c r="AA18" s="1535" t="str">
        <f t="shared" si="3"/>
        <v/>
      </c>
      <c r="AB18" s="1536"/>
    </row>
    <row r="19" spans="1:28" ht="15" customHeight="1" x14ac:dyDescent="0.2">
      <c r="A19" s="1508"/>
      <c r="B19" s="97">
        <v>8</v>
      </c>
      <c r="C19" s="1539" t="str">
        <f>IF('INGRESO DE DATOS'!B18&lt;&gt;0,'INGRESO DE DATOS'!B18,"")</f>
        <v/>
      </c>
      <c r="D19" s="1539"/>
      <c r="E19" s="1544"/>
      <c r="F19" s="1544"/>
      <c r="G19" s="1541" t="str">
        <f>IF('INGRESO DE DATOS'!W18&lt;&gt;0,'INGRESO DE DATOS'!W18,"")</f>
        <v/>
      </c>
      <c r="H19" s="1541"/>
      <c r="I19" s="276"/>
      <c r="J19" s="274" t="str">
        <f>IF('INGRESO DE DATOS'!X18&lt;&gt;"",'INGRESO DE DATOS'!X18,"")</f>
        <v/>
      </c>
      <c r="K19" s="716" t="str">
        <f t="shared" si="0"/>
        <v/>
      </c>
      <c r="L19" s="1519" t="str">
        <f>IF('INGRESO DE DATOS'!Y18&lt;&gt;"",'INGRESO DE DATOS'!Y18,"")</f>
        <v/>
      </c>
      <c r="M19" s="1519"/>
      <c r="N19" s="625" t="str">
        <f t="shared" si="1"/>
        <v/>
      </c>
      <c r="O19" s="97">
        <v>30</v>
      </c>
      <c r="P19" s="1539" t="str">
        <f>IF('INGRESO DE DATOS'!B40&lt;&gt;0,'INGRESO DE DATOS'!B40,"")</f>
        <v/>
      </c>
      <c r="Q19" s="1539"/>
      <c r="R19" s="1542"/>
      <c r="S19" s="1543"/>
      <c r="T19" s="275" t="str">
        <f>IF('INGRESO DE DATOS'!W40&lt;&gt;0,'INGRESO DE DATOS'!W40,"")</f>
        <v/>
      </c>
      <c r="U19" s="276"/>
      <c r="V19" s="228" t="str">
        <f>IF('INGRESO DE DATOS'!X40&lt;&gt;"",'INGRESO DE DATOS'!X40,"")</f>
        <v/>
      </c>
      <c r="W19" s="1535" t="str">
        <f t="shared" si="2"/>
        <v/>
      </c>
      <c r="X19" s="1537"/>
      <c r="Y19" s="1519" t="str">
        <f>IF('INGRESO DE DATOS'!Y40&lt;&gt;"",'INGRESO DE DATOS'!Y40,"")</f>
        <v/>
      </c>
      <c r="Z19" s="1519"/>
      <c r="AA19" s="1535" t="str">
        <f t="shared" si="3"/>
        <v/>
      </c>
      <c r="AB19" s="1536"/>
    </row>
    <row r="20" spans="1:28" ht="15" customHeight="1" x14ac:dyDescent="0.2">
      <c r="A20" s="1508"/>
      <c r="B20" s="97">
        <v>9</v>
      </c>
      <c r="C20" s="1539" t="str">
        <f>IF('INGRESO DE DATOS'!B19&lt;&gt;0,'INGRESO DE DATOS'!B19,"")</f>
        <v/>
      </c>
      <c r="D20" s="1539"/>
      <c r="E20" s="1544"/>
      <c r="F20" s="1544"/>
      <c r="G20" s="1541" t="str">
        <f>IF('INGRESO DE DATOS'!W19&lt;&gt;0,'INGRESO DE DATOS'!W19,"")</f>
        <v/>
      </c>
      <c r="H20" s="1541"/>
      <c r="I20" s="276"/>
      <c r="J20" s="274" t="str">
        <f>IF('INGRESO DE DATOS'!X19&lt;&gt;"",'INGRESO DE DATOS'!X19,"")</f>
        <v/>
      </c>
      <c r="K20" s="716" t="str">
        <f t="shared" si="0"/>
        <v/>
      </c>
      <c r="L20" s="1519" t="str">
        <f>IF('INGRESO DE DATOS'!Y19&lt;&gt;"",'INGRESO DE DATOS'!Y19,"")</f>
        <v/>
      </c>
      <c r="M20" s="1519"/>
      <c r="N20" s="625" t="str">
        <f t="shared" si="1"/>
        <v/>
      </c>
      <c r="O20" s="97">
        <v>31</v>
      </c>
      <c r="P20" s="1539" t="str">
        <f>IF('INGRESO DE DATOS'!B41&lt;&gt;0,'INGRESO DE DATOS'!B41,"")</f>
        <v/>
      </c>
      <c r="Q20" s="1539"/>
      <c r="R20" s="1542"/>
      <c r="S20" s="1543"/>
      <c r="T20" s="275" t="str">
        <f>IF('INGRESO DE DATOS'!W41&lt;&gt;0,'INGRESO DE DATOS'!W41,"")</f>
        <v/>
      </c>
      <c r="U20" s="276"/>
      <c r="V20" s="228" t="str">
        <f>IF('INGRESO DE DATOS'!X41&lt;&gt;"",'INGRESO DE DATOS'!X41,"")</f>
        <v/>
      </c>
      <c r="W20" s="1535" t="str">
        <f t="shared" si="2"/>
        <v/>
      </c>
      <c r="X20" s="1537"/>
      <c r="Y20" s="1519" t="str">
        <f>IF('INGRESO DE DATOS'!Y41&lt;&gt;"",'INGRESO DE DATOS'!Y41,"")</f>
        <v/>
      </c>
      <c r="Z20" s="1519"/>
      <c r="AA20" s="1535" t="str">
        <f t="shared" si="3"/>
        <v/>
      </c>
      <c r="AB20" s="1536"/>
    </row>
    <row r="21" spans="1:28" ht="15" customHeight="1" x14ac:dyDescent="0.2">
      <c r="A21" s="1508"/>
      <c r="B21" s="97">
        <v>10</v>
      </c>
      <c r="C21" s="1539" t="str">
        <f>IF('INGRESO DE DATOS'!B20&lt;&gt;0,'INGRESO DE DATOS'!B20,"")</f>
        <v/>
      </c>
      <c r="D21" s="1539"/>
      <c r="E21" s="1544"/>
      <c r="F21" s="1544"/>
      <c r="G21" s="1541" t="str">
        <f>IF('INGRESO DE DATOS'!W20&lt;&gt;0,'INGRESO DE DATOS'!W20,"")</f>
        <v/>
      </c>
      <c r="H21" s="1541"/>
      <c r="I21" s="276"/>
      <c r="J21" s="274" t="str">
        <f>IF('INGRESO DE DATOS'!X20&lt;&gt;"",'INGRESO DE DATOS'!X20,"")</f>
        <v/>
      </c>
      <c r="K21" s="716" t="str">
        <f t="shared" si="0"/>
        <v/>
      </c>
      <c r="L21" s="1519" t="str">
        <f>IF('INGRESO DE DATOS'!Y20&lt;&gt;"",'INGRESO DE DATOS'!Y20,"")</f>
        <v/>
      </c>
      <c r="M21" s="1519"/>
      <c r="N21" s="625" t="str">
        <f t="shared" si="1"/>
        <v/>
      </c>
      <c r="O21" s="97">
        <v>32</v>
      </c>
      <c r="P21" s="1539" t="str">
        <f>IF('INGRESO DE DATOS'!B42&lt;&gt;0,'INGRESO DE DATOS'!B42,"")</f>
        <v/>
      </c>
      <c r="Q21" s="1539"/>
      <c r="R21" s="1542"/>
      <c r="S21" s="1543"/>
      <c r="T21" s="275" t="str">
        <f>IF('INGRESO DE DATOS'!W42&lt;&gt;0,'INGRESO DE DATOS'!W42,"")</f>
        <v/>
      </c>
      <c r="U21" s="276"/>
      <c r="V21" s="228" t="str">
        <f>IF('INGRESO DE DATOS'!X42&lt;&gt;"",'INGRESO DE DATOS'!X42,"")</f>
        <v/>
      </c>
      <c r="W21" s="1535" t="str">
        <f t="shared" si="2"/>
        <v/>
      </c>
      <c r="X21" s="1537"/>
      <c r="Y21" s="1519" t="str">
        <f>IF('INGRESO DE DATOS'!Y42&lt;&gt;"",'INGRESO DE DATOS'!Y42,"")</f>
        <v/>
      </c>
      <c r="Z21" s="1519"/>
      <c r="AA21" s="1535" t="str">
        <f t="shared" si="3"/>
        <v/>
      </c>
      <c r="AB21" s="1536"/>
    </row>
    <row r="22" spans="1:28" ht="15" customHeight="1" x14ac:dyDescent="0.2">
      <c r="A22" s="1508"/>
      <c r="B22" s="97">
        <v>11</v>
      </c>
      <c r="C22" s="1539" t="str">
        <f>IF('INGRESO DE DATOS'!B21&lt;&gt;0,'INGRESO DE DATOS'!B21,"")</f>
        <v/>
      </c>
      <c r="D22" s="1539"/>
      <c r="E22" s="1544"/>
      <c r="F22" s="1544"/>
      <c r="G22" s="1541" t="str">
        <f>IF('INGRESO DE DATOS'!W21&lt;&gt;0,'INGRESO DE DATOS'!W21,"")</f>
        <v/>
      </c>
      <c r="H22" s="1541"/>
      <c r="I22" s="276"/>
      <c r="J22" s="274" t="str">
        <f>IF('INGRESO DE DATOS'!X21&lt;&gt;"",'INGRESO DE DATOS'!X21,"")</f>
        <v/>
      </c>
      <c r="K22" s="716" t="str">
        <f t="shared" si="0"/>
        <v/>
      </c>
      <c r="L22" s="1519" t="str">
        <f>IF('INGRESO DE DATOS'!Y21&lt;&gt;"",'INGRESO DE DATOS'!Y21,"")</f>
        <v/>
      </c>
      <c r="M22" s="1519"/>
      <c r="N22" s="625" t="str">
        <f t="shared" si="1"/>
        <v/>
      </c>
      <c r="O22" s="97">
        <v>33</v>
      </c>
      <c r="P22" s="1539" t="str">
        <f>IF('INGRESO DE DATOS'!B43&lt;&gt;0,'INGRESO DE DATOS'!B43,"")</f>
        <v/>
      </c>
      <c r="Q22" s="1539"/>
      <c r="R22" s="1542"/>
      <c r="S22" s="1543"/>
      <c r="T22" s="275" t="str">
        <f>IF('INGRESO DE DATOS'!W43&lt;&gt;0,'INGRESO DE DATOS'!W43,"")</f>
        <v/>
      </c>
      <c r="U22" s="276"/>
      <c r="V22" s="228" t="str">
        <f>IF('INGRESO DE DATOS'!X43&lt;&gt;"",'INGRESO DE DATOS'!X43,"")</f>
        <v/>
      </c>
      <c r="W22" s="1535" t="str">
        <f t="shared" si="2"/>
        <v/>
      </c>
      <c r="X22" s="1537"/>
      <c r="Y22" s="1519" t="str">
        <f>IF('INGRESO DE DATOS'!Y43&lt;&gt;"",'INGRESO DE DATOS'!Y43,"")</f>
        <v/>
      </c>
      <c r="Z22" s="1519"/>
      <c r="AA22" s="1535" t="str">
        <f t="shared" si="3"/>
        <v/>
      </c>
      <c r="AB22" s="1536"/>
    </row>
    <row r="23" spans="1:28" ht="15" customHeight="1" x14ac:dyDescent="0.2">
      <c r="A23" s="1508"/>
      <c r="B23" s="97">
        <v>12</v>
      </c>
      <c r="C23" s="1539" t="str">
        <f>IF('INGRESO DE DATOS'!B22&lt;&gt;0,'INGRESO DE DATOS'!B22,"")</f>
        <v/>
      </c>
      <c r="D23" s="1539"/>
      <c r="E23" s="1544"/>
      <c r="F23" s="1544"/>
      <c r="G23" s="1541" t="str">
        <f>IF('INGRESO DE DATOS'!W22&lt;&gt;0,'INGRESO DE DATOS'!W22,"")</f>
        <v/>
      </c>
      <c r="H23" s="1541"/>
      <c r="I23" s="276"/>
      <c r="J23" s="274" t="str">
        <f>IF('INGRESO DE DATOS'!X22&lt;&gt;"",'INGRESO DE DATOS'!X22,"")</f>
        <v/>
      </c>
      <c r="K23" s="716" t="str">
        <f t="shared" si="0"/>
        <v/>
      </c>
      <c r="L23" s="1519" t="str">
        <f>IF('INGRESO DE DATOS'!Y22&lt;&gt;"",'INGRESO DE DATOS'!Y22,"")</f>
        <v/>
      </c>
      <c r="M23" s="1519"/>
      <c r="N23" s="625" t="str">
        <f t="shared" si="1"/>
        <v/>
      </c>
      <c r="O23" s="97">
        <v>34</v>
      </c>
      <c r="P23" s="1539" t="str">
        <f>IF('INGRESO DE DATOS'!B44&lt;&gt;0,'INGRESO DE DATOS'!B44,"")</f>
        <v/>
      </c>
      <c r="Q23" s="1539"/>
      <c r="R23" s="1542"/>
      <c r="S23" s="1543"/>
      <c r="T23" s="275" t="str">
        <f>IF('INGRESO DE DATOS'!W44&lt;&gt;0,'INGRESO DE DATOS'!W44,"")</f>
        <v/>
      </c>
      <c r="U23" s="276"/>
      <c r="V23" s="228" t="str">
        <f>IF('INGRESO DE DATOS'!X44&lt;&gt;"",'INGRESO DE DATOS'!X44,"")</f>
        <v/>
      </c>
      <c r="W23" s="1535" t="str">
        <f t="shared" si="2"/>
        <v/>
      </c>
      <c r="X23" s="1537"/>
      <c r="Y23" s="1519" t="str">
        <f>IF('INGRESO DE DATOS'!Y44&lt;&gt;"",'INGRESO DE DATOS'!Y44,"")</f>
        <v/>
      </c>
      <c r="Z23" s="1519"/>
      <c r="AA23" s="1535" t="str">
        <f t="shared" si="3"/>
        <v/>
      </c>
      <c r="AB23" s="1536"/>
    </row>
    <row r="24" spans="1:28" ht="15" customHeight="1" x14ac:dyDescent="0.2">
      <c r="A24" s="1508"/>
      <c r="B24" s="97">
        <v>13</v>
      </c>
      <c r="C24" s="1539" t="str">
        <f>IF('INGRESO DE DATOS'!B23&lt;&gt;0,'INGRESO DE DATOS'!B23,"")</f>
        <v/>
      </c>
      <c r="D24" s="1539"/>
      <c r="E24" s="1544"/>
      <c r="F24" s="1544"/>
      <c r="G24" s="1541" t="str">
        <f>IF('INGRESO DE DATOS'!W23&lt;&gt;0,'INGRESO DE DATOS'!W23,"")</f>
        <v/>
      </c>
      <c r="H24" s="1541"/>
      <c r="I24" s="276"/>
      <c r="J24" s="274" t="str">
        <f>IF('INGRESO DE DATOS'!X23&lt;&gt;"",'INGRESO DE DATOS'!X23,"")</f>
        <v/>
      </c>
      <c r="K24" s="716" t="str">
        <f t="shared" si="0"/>
        <v/>
      </c>
      <c r="L24" s="1519" t="str">
        <f>IF('INGRESO DE DATOS'!Y23&lt;&gt;"",'INGRESO DE DATOS'!Y23,"")</f>
        <v/>
      </c>
      <c r="M24" s="1519"/>
      <c r="N24" s="625" t="str">
        <f t="shared" si="1"/>
        <v/>
      </c>
      <c r="O24" s="97">
        <v>35</v>
      </c>
      <c r="P24" s="1539" t="str">
        <f>IF('INGRESO DE DATOS'!B45&lt;&gt;0,'INGRESO DE DATOS'!B45,"")</f>
        <v/>
      </c>
      <c r="Q24" s="1539"/>
      <c r="R24" s="1542"/>
      <c r="S24" s="1543"/>
      <c r="T24" s="275" t="str">
        <f>IF('INGRESO DE DATOS'!W45&lt;&gt;0,'INGRESO DE DATOS'!W45,"")</f>
        <v/>
      </c>
      <c r="U24" s="276"/>
      <c r="V24" s="228" t="str">
        <f>IF('INGRESO DE DATOS'!X45&lt;&gt;"",'INGRESO DE DATOS'!X45,"")</f>
        <v/>
      </c>
      <c r="W24" s="1535" t="str">
        <f t="shared" si="2"/>
        <v/>
      </c>
      <c r="X24" s="1537"/>
      <c r="Y24" s="1519" t="str">
        <f>IF('INGRESO DE DATOS'!Y45&lt;&gt;"",'INGRESO DE DATOS'!Y45,"")</f>
        <v/>
      </c>
      <c r="Z24" s="1519"/>
      <c r="AA24" s="1535" t="str">
        <f t="shared" si="3"/>
        <v/>
      </c>
      <c r="AB24" s="1536"/>
    </row>
    <row r="25" spans="1:28" ht="15" customHeight="1" x14ac:dyDescent="0.2">
      <c r="A25" s="1508"/>
      <c r="B25" s="97">
        <v>14</v>
      </c>
      <c r="C25" s="1539" t="str">
        <f>IF('INGRESO DE DATOS'!B24&lt;&gt;0,'INGRESO DE DATOS'!B24,"")</f>
        <v/>
      </c>
      <c r="D25" s="1539"/>
      <c r="E25" s="1544"/>
      <c r="F25" s="1544"/>
      <c r="G25" s="1541" t="str">
        <f>IF('INGRESO DE DATOS'!W24&lt;&gt;0,'INGRESO DE DATOS'!W24,"")</f>
        <v/>
      </c>
      <c r="H25" s="1541"/>
      <c r="I25" s="276"/>
      <c r="J25" s="274" t="str">
        <f>IF('INGRESO DE DATOS'!X24&lt;&gt;"",'INGRESO DE DATOS'!X24,"")</f>
        <v/>
      </c>
      <c r="K25" s="716" t="str">
        <f t="shared" si="0"/>
        <v/>
      </c>
      <c r="L25" s="1519" t="str">
        <f>IF('INGRESO DE DATOS'!Y24&lt;&gt;"",'INGRESO DE DATOS'!Y24,"")</f>
        <v/>
      </c>
      <c r="M25" s="1519"/>
      <c r="N25" s="625" t="str">
        <f t="shared" si="1"/>
        <v/>
      </c>
      <c r="O25" s="97">
        <v>36</v>
      </c>
      <c r="P25" s="1539" t="str">
        <f>IF('INGRESO DE DATOS'!B46&lt;&gt;0,'INGRESO DE DATOS'!B46,"")</f>
        <v/>
      </c>
      <c r="Q25" s="1539"/>
      <c r="R25" s="1542"/>
      <c r="S25" s="1543"/>
      <c r="T25" s="275" t="str">
        <f>IF('INGRESO DE DATOS'!W46&lt;&gt;0,'INGRESO DE DATOS'!W46,"")</f>
        <v/>
      </c>
      <c r="U25" s="276"/>
      <c r="V25" s="228" t="str">
        <f>IF('INGRESO DE DATOS'!X46&lt;&gt;"",'INGRESO DE DATOS'!X46,"")</f>
        <v/>
      </c>
      <c r="W25" s="1535" t="str">
        <f t="shared" si="2"/>
        <v/>
      </c>
      <c r="X25" s="1537"/>
      <c r="Y25" s="1519" t="str">
        <f>IF('INGRESO DE DATOS'!Y46&lt;&gt;"",'INGRESO DE DATOS'!Y46,"")</f>
        <v/>
      </c>
      <c r="Z25" s="1519"/>
      <c r="AA25" s="1535" t="str">
        <f t="shared" si="3"/>
        <v/>
      </c>
      <c r="AB25" s="1536"/>
    </row>
    <row r="26" spans="1:28" ht="15" customHeight="1" x14ac:dyDescent="0.2">
      <c r="A26" s="1508"/>
      <c r="B26" s="97">
        <v>15</v>
      </c>
      <c r="C26" s="1539" t="str">
        <f>IF('INGRESO DE DATOS'!B25&lt;&gt;0,'INGRESO DE DATOS'!B25,"")</f>
        <v/>
      </c>
      <c r="D26" s="1539"/>
      <c r="E26" s="1544"/>
      <c r="F26" s="1544"/>
      <c r="G26" s="1541" t="str">
        <f>IF('INGRESO DE DATOS'!W25&lt;&gt;0,'INGRESO DE DATOS'!W25,"")</f>
        <v/>
      </c>
      <c r="H26" s="1541"/>
      <c r="I26" s="276"/>
      <c r="J26" s="274" t="str">
        <f>IF('INGRESO DE DATOS'!X25&lt;&gt;"",'INGRESO DE DATOS'!X25,"")</f>
        <v/>
      </c>
      <c r="K26" s="716" t="str">
        <f t="shared" si="0"/>
        <v/>
      </c>
      <c r="L26" s="1519" t="str">
        <f>IF('INGRESO DE DATOS'!Y25&lt;&gt;"",'INGRESO DE DATOS'!Y25,"")</f>
        <v/>
      </c>
      <c r="M26" s="1519"/>
      <c r="N26" s="625" t="str">
        <f t="shared" si="1"/>
        <v/>
      </c>
      <c r="O26" s="97">
        <v>37</v>
      </c>
      <c r="P26" s="1539" t="str">
        <f>IF('INGRESO DE DATOS'!B47&lt;&gt;0,'INGRESO DE DATOS'!B47,"")</f>
        <v/>
      </c>
      <c r="Q26" s="1539"/>
      <c r="R26" s="1542"/>
      <c r="S26" s="1543"/>
      <c r="T26" s="275" t="str">
        <f>IF('INGRESO DE DATOS'!W47&lt;&gt;0,'INGRESO DE DATOS'!W47,"")</f>
        <v/>
      </c>
      <c r="U26" s="276"/>
      <c r="V26" s="228" t="str">
        <f>IF('INGRESO DE DATOS'!X47&lt;&gt;"",'INGRESO DE DATOS'!X47,"")</f>
        <v/>
      </c>
      <c r="W26" s="1535" t="str">
        <f t="shared" si="2"/>
        <v/>
      </c>
      <c r="X26" s="1537"/>
      <c r="Y26" s="1519" t="str">
        <f>IF('INGRESO DE DATOS'!Y47&lt;&gt;"",'INGRESO DE DATOS'!Y47,"")</f>
        <v/>
      </c>
      <c r="Z26" s="1519"/>
      <c r="AA26" s="1535" t="str">
        <f t="shared" si="3"/>
        <v/>
      </c>
      <c r="AB26" s="1536"/>
    </row>
    <row r="27" spans="1:28" ht="15" customHeight="1" x14ac:dyDescent="0.2">
      <c r="A27" s="1508"/>
      <c r="B27" s="97">
        <v>16</v>
      </c>
      <c r="C27" s="1539" t="str">
        <f>IF('INGRESO DE DATOS'!B26&lt;&gt;0,'INGRESO DE DATOS'!B26,"")</f>
        <v/>
      </c>
      <c r="D27" s="1539"/>
      <c r="E27" s="1544"/>
      <c r="F27" s="1544"/>
      <c r="G27" s="1541" t="str">
        <f>IF('INGRESO DE DATOS'!W26&lt;&gt;0,'INGRESO DE DATOS'!W26,"")</f>
        <v/>
      </c>
      <c r="H27" s="1541"/>
      <c r="I27" s="276"/>
      <c r="J27" s="274" t="str">
        <f>IF('INGRESO DE DATOS'!X26&lt;&gt;"",'INGRESO DE DATOS'!X26,"")</f>
        <v/>
      </c>
      <c r="K27" s="716" t="str">
        <f t="shared" si="0"/>
        <v/>
      </c>
      <c r="L27" s="1519" t="str">
        <f>IF('INGRESO DE DATOS'!Y26&lt;&gt;"",'INGRESO DE DATOS'!Y26,"")</f>
        <v/>
      </c>
      <c r="M27" s="1519"/>
      <c r="N27" s="625" t="str">
        <f t="shared" si="1"/>
        <v/>
      </c>
      <c r="O27" s="97">
        <v>38</v>
      </c>
      <c r="P27" s="1539" t="str">
        <f>IF('INGRESO DE DATOS'!B48&lt;&gt;0,'INGRESO DE DATOS'!B48,"")</f>
        <v/>
      </c>
      <c r="Q27" s="1539"/>
      <c r="R27" s="1542"/>
      <c r="S27" s="1543"/>
      <c r="T27" s="275" t="str">
        <f>IF('INGRESO DE DATOS'!W48&lt;&gt;0,'INGRESO DE DATOS'!W48,"")</f>
        <v/>
      </c>
      <c r="U27" s="276"/>
      <c r="V27" s="228" t="str">
        <f>IF('INGRESO DE DATOS'!X48&lt;&gt;"",'INGRESO DE DATOS'!X48,"")</f>
        <v/>
      </c>
      <c r="W27" s="1535" t="str">
        <f t="shared" si="2"/>
        <v/>
      </c>
      <c r="X27" s="1537"/>
      <c r="Y27" s="1519" t="str">
        <f>IF('INGRESO DE DATOS'!Y48&lt;&gt;"",'INGRESO DE DATOS'!Y48,"")</f>
        <v/>
      </c>
      <c r="Z27" s="1519"/>
      <c r="AA27" s="1535" t="str">
        <f t="shared" si="3"/>
        <v/>
      </c>
      <c r="AB27" s="1536"/>
    </row>
    <row r="28" spans="1:28" ht="15" customHeight="1" x14ac:dyDescent="0.2">
      <c r="A28" s="1508"/>
      <c r="B28" s="97">
        <v>17</v>
      </c>
      <c r="C28" s="1539" t="str">
        <f>IF('INGRESO DE DATOS'!B27&lt;&gt;0,'INGRESO DE DATOS'!B27,"")</f>
        <v/>
      </c>
      <c r="D28" s="1539"/>
      <c r="E28" s="1544"/>
      <c r="F28" s="1544"/>
      <c r="G28" s="1541" t="str">
        <f>IF('INGRESO DE DATOS'!W27&lt;&gt;0,'INGRESO DE DATOS'!W27,"")</f>
        <v/>
      </c>
      <c r="H28" s="1541"/>
      <c r="I28" s="276"/>
      <c r="J28" s="274" t="str">
        <f>IF('INGRESO DE DATOS'!X27&lt;&gt;"",'INGRESO DE DATOS'!X27,"")</f>
        <v/>
      </c>
      <c r="K28" s="716" t="str">
        <f t="shared" si="0"/>
        <v/>
      </c>
      <c r="L28" s="1519" t="str">
        <f>IF('INGRESO DE DATOS'!Y27&lt;&gt;"",'INGRESO DE DATOS'!Y27,"")</f>
        <v/>
      </c>
      <c r="M28" s="1519"/>
      <c r="N28" s="625" t="str">
        <f t="shared" si="1"/>
        <v/>
      </c>
      <c r="O28" s="97">
        <v>39</v>
      </c>
      <c r="P28" s="1539" t="str">
        <f>IF('INGRESO DE DATOS'!B49&lt;&gt;0,'INGRESO DE DATOS'!B49,"")</f>
        <v/>
      </c>
      <c r="Q28" s="1539"/>
      <c r="R28" s="1542"/>
      <c r="S28" s="1543"/>
      <c r="T28" s="275" t="str">
        <f>IF('INGRESO DE DATOS'!W49&lt;&gt;0,'INGRESO DE DATOS'!W49,"")</f>
        <v/>
      </c>
      <c r="U28" s="276"/>
      <c r="V28" s="228" t="str">
        <f>IF('INGRESO DE DATOS'!X49&lt;&gt;"",'INGRESO DE DATOS'!X49,"")</f>
        <v/>
      </c>
      <c r="W28" s="1535" t="str">
        <f t="shared" si="2"/>
        <v/>
      </c>
      <c r="X28" s="1537"/>
      <c r="Y28" s="1519" t="str">
        <f>IF('INGRESO DE DATOS'!Y49&lt;&gt;"",'INGRESO DE DATOS'!Y49,"")</f>
        <v/>
      </c>
      <c r="Z28" s="1519"/>
      <c r="AA28" s="1535" t="str">
        <f t="shared" si="3"/>
        <v/>
      </c>
      <c r="AB28" s="1536"/>
    </row>
    <row r="29" spans="1:28" ht="15" customHeight="1" x14ac:dyDescent="0.2">
      <c r="A29" s="1508"/>
      <c r="B29" s="97">
        <v>18</v>
      </c>
      <c r="C29" s="1539" t="str">
        <f>IF('INGRESO DE DATOS'!B28&lt;&gt;0,'INGRESO DE DATOS'!B28,"")</f>
        <v/>
      </c>
      <c r="D29" s="1539"/>
      <c r="E29" s="1544"/>
      <c r="F29" s="1544"/>
      <c r="G29" s="1541" t="str">
        <f>IF('INGRESO DE DATOS'!W28&lt;&gt;0,'INGRESO DE DATOS'!W28,"")</f>
        <v/>
      </c>
      <c r="H29" s="1541"/>
      <c r="I29" s="276"/>
      <c r="J29" s="274" t="str">
        <f>IF('INGRESO DE DATOS'!X28&lt;&gt;"",'INGRESO DE DATOS'!X28,"")</f>
        <v/>
      </c>
      <c r="K29" s="716" t="str">
        <f t="shared" si="0"/>
        <v/>
      </c>
      <c r="L29" s="1519" t="str">
        <f>IF('INGRESO DE DATOS'!Y28&lt;&gt;"",'INGRESO DE DATOS'!Y28,"")</f>
        <v/>
      </c>
      <c r="M29" s="1519"/>
      <c r="N29" s="625" t="str">
        <f t="shared" si="1"/>
        <v/>
      </c>
      <c r="O29" s="97">
        <v>40</v>
      </c>
      <c r="P29" s="1539" t="str">
        <f>IF('INGRESO DE DATOS'!B50&lt;&gt;0,'INGRESO DE DATOS'!B50,"")</f>
        <v/>
      </c>
      <c r="Q29" s="1539"/>
      <c r="R29" s="1542"/>
      <c r="S29" s="1543"/>
      <c r="T29" s="275" t="str">
        <f>IF('INGRESO DE DATOS'!W50&lt;&gt;0,'INGRESO DE DATOS'!W50,"")</f>
        <v/>
      </c>
      <c r="U29" s="276"/>
      <c r="V29" s="228" t="str">
        <f>IF('INGRESO DE DATOS'!X50&lt;&gt;"",'INGRESO DE DATOS'!X50,"")</f>
        <v/>
      </c>
      <c r="W29" s="1535" t="str">
        <f t="shared" si="2"/>
        <v/>
      </c>
      <c r="X29" s="1537"/>
      <c r="Y29" s="1519" t="str">
        <f>IF('INGRESO DE DATOS'!Y50&lt;&gt;"",'INGRESO DE DATOS'!Y50,"")</f>
        <v/>
      </c>
      <c r="Z29" s="1519"/>
      <c r="AA29" s="1535" t="str">
        <f t="shared" si="3"/>
        <v/>
      </c>
      <c r="AB29" s="1536"/>
    </row>
    <row r="30" spans="1:28" ht="15" customHeight="1" x14ac:dyDescent="0.2">
      <c r="A30" s="1508"/>
      <c r="B30" s="97">
        <v>19</v>
      </c>
      <c r="C30" s="1539" t="str">
        <f>IF('INGRESO DE DATOS'!B29&lt;&gt;0,'INGRESO DE DATOS'!B29,"")</f>
        <v/>
      </c>
      <c r="D30" s="1539"/>
      <c r="E30" s="1544"/>
      <c r="F30" s="1544"/>
      <c r="G30" s="1541" t="str">
        <f>IF('INGRESO DE DATOS'!W29&lt;&gt;0,'INGRESO DE DATOS'!W29,"")</f>
        <v/>
      </c>
      <c r="H30" s="1541"/>
      <c r="I30" s="276"/>
      <c r="J30" s="274" t="str">
        <f>IF('INGRESO DE DATOS'!X29&lt;&gt;"",'INGRESO DE DATOS'!X29,"")</f>
        <v/>
      </c>
      <c r="K30" s="716" t="str">
        <f t="shared" si="0"/>
        <v/>
      </c>
      <c r="L30" s="1519" t="str">
        <f>IF('INGRESO DE DATOS'!Y29&lt;&gt;"",'INGRESO DE DATOS'!Y29,"")</f>
        <v/>
      </c>
      <c r="M30" s="1519"/>
      <c r="N30" s="625" t="str">
        <f t="shared" si="1"/>
        <v/>
      </c>
      <c r="O30" s="277">
        <v>41</v>
      </c>
      <c r="P30" s="1539" t="str">
        <f>IF('INGRESO DE DATOS'!B51&lt;&gt;0,'INGRESO DE DATOS'!B51,"")</f>
        <v/>
      </c>
      <c r="Q30" s="1539"/>
      <c r="R30" s="1542"/>
      <c r="S30" s="1543"/>
      <c r="T30" s="275" t="str">
        <f>IF('INGRESO DE DATOS'!W51&lt;&gt;0,'INGRESO DE DATOS'!W51,"")</f>
        <v/>
      </c>
      <c r="U30" s="276"/>
      <c r="V30" s="228" t="str">
        <f>IF('INGRESO DE DATOS'!X51&lt;&gt;"",'INGRESO DE DATOS'!X51,"")</f>
        <v/>
      </c>
      <c r="W30" s="1535" t="str">
        <f t="shared" si="2"/>
        <v/>
      </c>
      <c r="X30" s="1537"/>
      <c r="Y30" s="1519" t="str">
        <f>IF('INGRESO DE DATOS'!Y51&lt;&gt;"",'INGRESO DE DATOS'!Y51,"")</f>
        <v/>
      </c>
      <c r="Z30" s="1519"/>
      <c r="AA30" s="1535" t="str">
        <f t="shared" si="3"/>
        <v/>
      </c>
      <c r="AB30" s="1536"/>
    </row>
    <row r="31" spans="1:28" ht="15" customHeight="1" x14ac:dyDescent="0.2">
      <c r="A31" s="1508"/>
      <c r="B31" s="97">
        <v>20</v>
      </c>
      <c r="C31" s="1539" t="str">
        <f>IF('INGRESO DE DATOS'!B30&lt;&gt;0,'INGRESO DE DATOS'!B30,"")</f>
        <v/>
      </c>
      <c r="D31" s="1539"/>
      <c r="E31" s="1544"/>
      <c r="F31" s="1544"/>
      <c r="G31" s="1541" t="str">
        <f>IF('INGRESO DE DATOS'!W30&lt;&gt;0,'INGRESO DE DATOS'!W30,"")</f>
        <v/>
      </c>
      <c r="H31" s="1541"/>
      <c r="I31" s="276"/>
      <c r="J31" s="274" t="str">
        <f>IF('INGRESO DE DATOS'!X30&lt;&gt;"",'INGRESO DE DATOS'!X30,"")</f>
        <v/>
      </c>
      <c r="K31" s="716" t="str">
        <f t="shared" si="0"/>
        <v/>
      </c>
      <c r="L31" s="1519" t="str">
        <f>IF('INGRESO DE DATOS'!Y30&lt;&gt;"",'INGRESO DE DATOS'!Y30,"")</f>
        <v/>
      </c>
      <c r="M31" s="1519"/>
      <c r="N31" s="625" t="str">
        <f t="shared" si="1"/>
        <v/>
      </c>
      <c r="O31" s="277">
        <v>42</v>
      </c>
      <c r="P31" s="1539" t="str">
        <f>IF('INGRESO DE DATOS'!B52&lt;&gt;0,'INGRESO DE DATOS'!B52,"")</f>
        <v/>
      </c>
      <c r="Q31" s="1539"/>
      <c r="R31" s="1542"/>
      <c r="S31" s="1543"/>
      <c r="T31" s="275" t="str">
        <f>IF('INGRESO DE DATOS'!W52&lt;&gt;0,'INGRESO DE DATOS'!W52,"")</f>
        <v/>
      </c>
      <c r="U31" s="276"/>
      <c r="V31" s="228" t="str">
        <f>IF('INGRESO DE DATOS'!X52&lt;&gt;"",'INGRESO DE DATOS'!X52,"")</f>
        <v/>
      </c>
      <c r="W31" s="1535" t="str">
        <f t="shared" si="2"/>
        <v/>
      </c>
      <c r="X31" s="1537"/>
      <c r="Y31" s="1519" t="str">
        <f>IF('INGRESO DE DATOS'!Y52&lt;&gt;"",'INGRESO DE DATOS'!Y52,"")</f>
        <v/>
      </c>
      <c r="Z31" s="1519"/>
      <c r="AA31" s="1535" t="str">
        <f t="shared" si="3"/>
        <v/>
      </c>
      <c r="AB31" s="1536"/>
    </row>
    <row r="32" spans="1:28" ht="15" customHeight="1" x14ac:dyDescent="0.2">
      <c r="A32" s="1508"/>
      <c r="B32" s="97">
        <v>21</v>
      </c>
      <c r="C32" s="1539" t="str">
        <f>IF('INGRESO DE DATOS'!B31&lt;&gt;0,'INGRESO DE DATOS'!B31,"")</f>
        <v/>
      </c>
      <c r="D32" s="1539"/>
      <c r="E32" s="1544"/>
      <c r="F32" s="1544"/>
      <c r="G32" s="1541" t="str">
        <f>IF('INGRESO DE DATOS'!W31&lt;&gt;0,'INGRESO DE DATOS'!W31,"")</f>
        <v/>
      </c>
      <c r="H32" s="1541"/>
      <c r="I32" s="276"/>
      <c r="J32" s="274" t="str">
        <f>IF('INGRESO DE DATOS'!X31&lt;&gt;"",'INGRESO DE DATOS'!X31,"")</f>
        <v/>
      </c>
      <c r="K32" s="716" t="str">
        <f t="shared" si="0"/>
        <v/>
      </c>
      <c r="L32" s="1519" t="str">
        <f>IF('INGRESO DE DATOS'!Y31&lt;&gt;"",'INGRESO DE DATOS'!Y31,"")</f>
        <v/>
      </c>
      <c r="M32" s="1519"/>
      <c r="N32" s="625" t="str">
        <f t="shared" si="1"/>
        <v/>
      </c>
      <c r="O32" s="277">
        <v>43</v>
      </c>
      <c r="P32" s="1539" t="str">
        <f>IF('INGRESO DE DATOS'!B53&lt;&gt;0,'INGRESO DE DATOS'!B53,"")</f>
        <v/>
      </c>
      <c r="Q32" s="1539"/>
      <c r="R32" s="1542"/>
      <c r="S32" s="1543"/>
      <c r="T32" s="275" t="str">
        <f>IF('INGRESO DE DATOS'!W53&lt;&gt;0,'INGRESO DE DATOS'!W53,"")</f>
        <v/>
      </c>
      <c r="U32" s="276"/>
      <c r="V32" s="228" t="str">
        <f>IF('INGRESO DE DATOS'!X53&lt;&gt;"",'INGRESO DE DATOS'!X53,"")</f>
        <v/>
      </c>
      <c r="W32" s="1535" t="str">
        <f t="shared" si="2"/>
        <v/>
      </c>
      <c r="X32" s="1537"/>
      <c r="Y32" s="1519" t="str">
        <f>IF('INGRESO DE DATOS'!Y53&lt;&gt;"",'INGRESO DE DATOS'!Y53,"")</f>
        <v/>
      </c>
      <c r="Z32" s="1519"/>
      <c r="AA32" s="1535" t="str">
        <f t="shared" si="3"/>
        <v/>
      </c>
      <c r="AB32" s="1536"/>
    </row>
    <row r="33" spans="1:28" ht="15" customHeight="1" x14ac:dyDescent="0.2">
      <c r="A33" s="1508"/>
      <c r="B33" s="98">
        <v>22</v>
      </c>
      <c r="C33" s="1539" t="str">
        <f>IF('INGRESO DE DATOS'!B32&lt;&gt;0,'INGRESO DE DATOS'!B32,"")</f>
        <v/>
      </c>
      <c r="D33" s="1539"/>
      <c r="E33" s="1544"/>
      <c r="F33" s="1544"/>
      <c r="G33" s="1541" t="str">
        <f>IF('INGRESO DE DATOS'!W32&lt;&gt;0,'INGRESO DE DATOS'!W32,"")</f>
        <v/>
      </c>
      <c r="H33" s="1541"/>
      <c r="I33" s="278"/>
      <c r="J33" s="274" t="str">
        <f>IF('INGRESO DE DATOS'!X32&lt;&gt;"",'INGRESO DE DATOS'!X32,"")</f>
        <v/>
      </c>
      <c r="K33" s="716" t="str">
        <f t="shared" si="0"/>
        <v/>
      </c>
      <c r="L33" s="1519" t="str">
        <f>IF('INGRESO DE DATOS'!Y32&lt;&gt;"",'INGRESO DE DATOS'!Y32,"")</f>
        <v/>
      </c>
      <c r="M33" s="1519"/>
      <c r="N33" s="625" t="str">
        <f t="shared" si="1"/>
        <v/>
      </c>
      <c r="O33" s="279">
        <v>44</v>
      </c>
      <c r="P33" s="1538" t="str">
        <f>IF('INGRESO DE DATOS'!B54&lt;&gt;0,'INGRESO DE DATOS'!B54,"")</f>
        <v>MUESTRA CONTROL</v>
      </c>
      <c r="Q33" s="1538"/>
      <c r="R33" s="1555"/>
      <c r="S33" s="1556"/>
      <c r="T33" s="275" t="str">
        <f>IF('INGRESO DE DATOS'!W54&lt;&gt;0,'INGRESO DE DATOS'!W54,"")</f>
        <v/>
      </c>
      <c r="U33" s="278"/>
      <c r="V33" s="228" t="str">
        <f>IF('INGRESO DE DATOS'!X54&lt;&gt;"",'INGRESO DE DATOS'!X54,"")</f>
        <v/>
      </c>
      <c r="W33" s="1535" t="str">
        <f t="shared" si="2"/>
        <v/>
      </c>
      <c r="X33" s="1537"/>
      <c r="Y33" s="1519" t="str">
        <f>IF('INGRESO DE DATOS'!Y54&lt;&gt;"",'INGRESO DE DATOS'!Y54,"")</f>
        <v/>
      </c>
      <c r="Z33" s="1519"/>
      <c r="AA33" s="1535" t="str">
        <f t="shared" si="3"/>
        <v/>
      </c>
      <c r="AB33" s="1536"/>
    </row>
    <row r="34" spans="1:28" ht="5.25" customHeight="1" x14ac:dyDescent="0.2">
      <c r="A34" s="1508"/>
      <c r="B34" s="102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1"/>
      <c r="P34" s="125"/>
      <c r="Q34" s="125"/>
      <c r="R34" s="280"/>
      <c r="S34" s="280"/>
      <c r="T34" s="275" t="str">
        <f>IF('INGRESO DE DATOS'!W55&lt;&gt;0,'INGRESO DE DATOS'!W55,"")</f>
        <v/>
      </c>
      <c r="U34" s="280"/>
      <c r="V34" s="280"/>
      <c r="W34" s="280"/>
      <c r="X34" s="280"/>
      <c r="Y34" s="280"/>
      <c r="Z34" s="280"/>
      <c r="AA34" s="280"/>
      <c r="AB34" s="282"/>
    </row>
    <row r="35" spans="1:28" ht="18.75" customHeight="1" x14ac:dyDescent="0.2">
      <c r="A35" s="1508"/>
      <c r="B35" s="1545" t="s">
        <v>54</v>
      </c>
      <c r="C35" s="1547" t="s">
        <v>233</v>
      </c>
      <c r="D35" s="1548"/>
      <c r="E35" s="1549" t="s">
        <v>234</v>
      </c>
      <c r="F35" s="1550"/>
      <c r="G35" s="1550"/>
      <c r="H35" s="1550"/>
      <c r="I35" s="1550"/>
      <c r="J35" s="1550"/>
      <c r="K35" s="1550"/>
      <c r="L35" s="1550"/>
      <c r="M35" s="1550"/>
      <c r="N35" s="1550"/>
      <c r="O35" s="1550"/>
      <c r="P35" s="1550"/>
      <c r="Q35" s="283"/>
      <c r="R35" s="284" t="s">
        <v>254</v>
      </c>
      <c r="S35" s="285"/>
      <c r="T35" s="285"/>
      <c r="U35" s="286"/>
      <c r="V35" s="286"/>
      <c r="W35" s="286"/>
      <c r="X35" s="286"/>
      <c r="Y35" s="286"/>
      <c r="Z35" s="286"/>
      <c r="AA35" s="286"/>
      <c r="AB35" s="287"/>
    </row>
    <row r="36" spans="1:28" ht="16.5" customHeight="1" x14ac:dyDescent="0.2">
      <c r="A36" s="1508"/>
      <c r="B36" s="1546"/>
      <c r="C36" s="99" t="s">
        <v>235</v>
      </c>
      <c r="D36" s="100" t="s">
        <v>236</v>
      </c>
      <c r="E36" s="232"/>
      <c r="F36" s="1551"/>
      <c r="G36" s="1551"/>
      <c r="H36" s="1551"/>
      <c r="I36" s="1551"/>
      <c r="J36" s="1551"/>
      <c r="K36" s="1551"/>
      <c r="L36" s="1551"/>
      <c r="M36" s="1551"/>
      <c r="N36" s="1551"/>
      <c r="O36" s="1551"/>
      <c r="P36" s="1551"/>
      <c r="Q36" s="288"/>
      <c r="R36" s="1552" t="s">
        <v>269</v>
      </c>
      <c r="S36" s="1553"/>
      <c r="T36" s="1553"/>
      <c r="U36" s="1554" t="str">
        <f>IF('INGRESO DE DATOS'!Z41="","",'INGRESO DE DATOS'!Z41)</f>
        <v/>
      </c>
      <c r="V36" s="1554"/>
      <c r="W36" s="1554"/>
      <c r="X36" s="1554"/>
      <c r="Y36" s="1554"/>
      <c r="Z36" s="1554"/>
      <c r="AA36" s="289"/>
      <c r="AB36" s="290"/>
    </row>
    <row r="37" spans="1:28" ht="16.5" customHeight="1" x14ac:dyDescent="0.2">
      <c r="A37" s="1508"/>
      <c r="B37" s="101" t="s">
        <v>56</v>
      </c>
      <c r="C37" s="228" t="str">
        <f>IF('INGRESO DE DATOS'!AA20&lt;&gt;"",'INGRESO DE DATOS'!AA20,"")</f>
        <v/>
      </c>
      <c r="D37" s="302" t="str">
        <f>IF('INGRESO DE DATOS'!AA11&lt;&gt;"",'INGRESO DE DATOS'!AA11,"")</f>
        <v/>
      </c>
      <c r="E37" s="102"/>
      <c r="F37" s="1551"/>
      <c r="G37" s="1551"/>
      <c r="H37" s="1551"/>
      <c r="I37" s="1551"/>
      <c r="J37" s="1551"/>
      <c r="K37" s="1551"/>
      <c r="L37" s="1551"/>
      <c r="M37" s="1551"/>
      <c r="N37" s="1551"/>
      <c r="O37" s="1551"/>
      <c r="P37" s="1551"/>
      <c r="Q37" s="288"/>
      <c r="R37" s="1552" t="s">
        <v>271</v>
      </c>
      <c r="S37" s="1553"/>
      <c r="T37" s="1553"/>
      <c r="U37" s="1554" t="str">
        <f>IF('INGRESO DE DATOS'!Z44="","",'INGRESO DE DATOS'!Z44)</f>
        <v/>
      </c>
      <c r="V37" s="1554"/>
      <c r="W37" s="1554"/>
      <c r="X37" s="1554"/>
      <c r="Y37" s="1554"/>
      <c r="Z37" s="1554"/>
      <c r="AA37" s="289"/>
      <c r="AB37" s="290"/>
    </row>
    <row r="38" spans="1:28" ht="19.5" customHeight="1" x14ac:dyDescent="0.2">
      <c r="A38" s="1508"/>
      <c r="B38" s="103" t="s">
        <v>57</v>
      </c>
      <c r="C38" s="303" t="str">
        <f>IF('INGRESO DE DATOS'!AA22&lt;&gt;"",'INGRESO DE DATOS'!AA22,"")</f>
        <v/>
      </c>
      <c r="D38" s="304" t="str">
        <f>IF('INGRESO DE DATOS'!AA13&lt;&gt;"",'INGRESO DE DATOS'!AA13,"")</f>
        <v/>
      </c>
      <c r="E38" s="102"/>
      <c r="F38" s="1551"/>
      <c r="G38" s="1551"/>
      <c r="H38" s="1551"/>
      <c r="I38" s="1551"/>
      <c r="J38" s="1551"/>
      <c r="K38" s="1551"/>
      <c r="L38" s="1551"/>
      <c r="M38" s="1551"/>
      <c r="N38" s="1551"/>
      <c r="O38" s="1551"/>
      <c r="P38" s="1551"/>
      <c r="Q38" s="288"/>
      <c r="R38" s="1552" t="s">
        <v>272</v>
      </c>
      <c r="S38" s="1553"/>
      <c r="T38" s="1553"/>
      <c r="U38" s="1554" t="str">
        <f>IF('INGRESO DE DATOS'!Z47="","",'INGRESO DE DATOS'!Z47)</f>
        <v/>
      </c>
      <c r="V38" s="1554"/>
      <c r="W38" s="1554"/>
      <c r="X38" s="1554"/>
      <c r="Y38" s="1554"/>
      <c r="Z38" s="1554"/>
      <c r="AA38" s="289"/>
      <c r="AB38" s="290"/>
    </row>
    <row r="39" spans="1:28" ht="16.5" customHeight="1" x14ac:dyDescent="0.2">
      <c r="A39" s="1508"/>
      <c r="B39" s="1557" t="s">
        <v>58</v>
      </c>
      <c r="C39" s="1559" t="str">
        <f>IF('INGRESO DE DATOS'!AA24&lt;&gt;"",'INGRESO DE DATOS'!AA24,"")</f>
        <v/>
      </c>
      <c r="D39" s="1560" t="str">
        <f>IF('INGRESO DE DATOS'!AA13&lt;&gt;"",'INGRESO DE DATOS'!AA13,"")</f>
        <v/>
      </c>
      <c r="E39" s="102"/>
      <c r="F39" s="1551"/>
      <c r="G39" s="1551"/>
      <c r="H39" s="1551"/>
      <c r="I39" s="1551"/>
      <c r="J39" s="1551"/>
      <c r="K39" s="1551"/>
      <c r="L39" s="1551"/>
      <c r="M39" s="1551"/>
      <c r="N39" s="1551"/>
      <c r="O39" s="1551"/>
      <c r="P39" s="1551"/>
      <c r="Q39" s="291"/>
      <c r="R39" s="1552" t="s">
        <v>273</v>
      </c>
      <c r="S39" s="1553"/>
      <c r="T39" s="1553"/>
      <c r="U39" s="1554" t="str">
        <f>IF('INGRESO DE DATOS'!Z50="","",'INGRESO DE DATOS'!Z50)</f>
        <v/>
      </c>
      <c r="V39" s="1554"/>
      <c r="W39" s="1554"/>
      <c r="X39" s="1554"/>
      <c r="Y39" s="1554"/>
      <c r="Z39" s="1554"/>
      <c r="AA39" s="36"/>
      <c r="AB39" s="37"/>
    </row>
    <row r="40" spans="1:28" ht="4.5" customHeight="1" x14ac:dyDescent="0.2">
      <c r="A40" s="1508"/>
      <c r="B40" s="1558"/>
      <c r="C40" s="1537"/>
      <c r="D40" s="1536"/>
      <c r="E40" s="292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4"/>
      <c r="R40" s="295"/>
      <c r="S40" s="296"/>
      <c r="T40" s="297"/>
      <c r="U40" s="298"/>
      <c r="V40" s="299"/>
      <c r="W40" s="299"/>
      <c r="X40" s="299"/>
      <c r="Y40" s="299"/>
      <c r="Z40" s="299"/>
      <c r="AA40" s="299"/>
      <c r="AB40" s="300"/>
    </row>
    <row r="41" spans="1:28" ht="11.25" customHeight="1" x14ac:dyDescent="0.2">
      <c r="A41" s="1508"/>
      <c r="B41" s="1573" t="s">
        <v>70</v>
      </c>
      <c r="C41" s="1559" t="str">
        <f>IF(C37="","",AVERAGE(C37:C40))</f>
        <v/>
      </c>
      <c r="D41" s="1559" t="str">
        <f>IF(D37="","",AVERAGE(D37:D40))</f>
        <v/>
      </c>
      <c r="E41" s="104"/>
      <c r="F41" s="143" t="s">
        <v>86</v>
      </c>
      <c r="G41" s="1575" t="str">
        <f>IF('INGRESO DE DATOS'!X55&lt;&gt;"",'INGRESO DE DATOS'!X55,"")</f>
        <v/>
      </c>
      <c r="H41" s="1575"/>
      <c r="I41" s="1575"/>
      <c r="J41" s="1575"/>
      <c r="K41" s="1575"/>
      <c r="L41" s="1575"/>
      <c r="M41" s="1575"/>
      <c r="N41" s="143" t="s">
        <v>61</v>
      </c>
      <c r="O41" s="1577"/>
      <c r="P41" s="1577"/>
      <c r="Q41" s="1577"/>
      <c r="R41" s="1577"/>
      <c r="S41" s="1577"/>
      <c r="T41" s="1577"/>
      <c r="U41" s="105"/>
      <c r="V41" s="38"/>
      <c r="W41" s="1579" t="s">
        <v>87</v>
      </c>
      <c r="X41" s="1579"/>
      <c r="Y41" s="1579"/>
      <c r="Z41" s="1579"/>
      <c r="AA41" s="1579"/>
      <c r="AB41" s="106"/>
    </row>
    <row r="42" spans="1:28" ht="12" customHeight="1" x14ac:dyDescent="0.2">
      <c r="A42" s="1508"/>
      <c r="B42" s="1574"/>
      <c r="C42" s="1537"/>
      <c r="D42" s="1537"/>
      <c r="E42" s="104"/>
      <c r="F42" s="38"/>
      <c r="G42" s="1576"/>
      <c r="H42" s="1576"/>
      <c r="I42" s="1576"/>
      <c r="J42" s="1576"/>
      <c r="K42" s="1576"/>
      <c r="L42" s="1576"/>
      <c r="M42" s="1576"/>
      <c r="N42" s="38"/>
      <c r="O42" s="1578"/>
      <c r="P42" s="1578"/>
      <c r="Q42" s="1578"/>
      <c r="R42" s="1578"/>
      <c r="S42" s="1578"/>
      <c r="T42" s="1578"/>
      <c r="U42" s="105"/>
      <c r="V42" s="107"/>
      <c r="W42" s="1580" t="s">
        <v>72</v>
      </c>
      <c r="X42" s="1581"/>
      <c r="Y42" s="1581"/>
      <c r="Z42" s="1581"/>
      <c r="AA42" s="1582"/>
      <c r="AB42" s="106"/>
    </row>
    <row r="43" spans="1:28" ht="15.75" customHeight="1" x14ac:dyDescent="0.2">
      <c r="A43" s="1508"/>
      <c r="B43" s="1561" t="s">
        <v>237</v>
      </c>
      <c r="C43" s="1563" t="str">
        <f>IF('INGRESO DE DATOS'!AA26&lt;&gt;"",'INGRESO DE DATOS'!AA26,"")</f>
        <v/>
      </c>
      <c r="D43" s="1564"/>
      <c r="E43" s="104"/>
      <c r="G43" s="1567" t="s">
        <v>88</v>
      </c>
      <c r="H43" s="1567"/>
      <c r="I43" s="1567"/>
      <c r="J43" s="1567"/>
      <c r="K43" s="1567"/>
      <c r="L43" s="1567"/>
      <c r="M43" s="1567"/>
      <c r="O43" s="1567" t="s">
        <v>88</v>
      </c>
      <c r="P43" s="1567"/>
      <c r="Q43" s="1567"/>
      <c r="R43" s="1567"/>
      <c r="S43" s="1567"/>
      <c r="T43" s="1567"/>
      <c r="U43" s="108"/>
      <c r="V43" s="108"/>
      <c r="W43" s="1568"/>
      <c r="X43" s="1569"/>
      <c r="Y43" s="1569"/>
      <c r="Z43" s="1569"/>
      <c r="AA43" s="1570"/>
      <c r="AB43" s="106"/>
    </row>
    <row r="44" spans="1:28" ht="5.25" customHeight="1" x14ac:dyDescent="0.2">
      <c r="A44" s="1508"/>
      <c r="B44" s="1562"/>
      <c r="C44" s="1565"/>
      <c r="D44" s="1566"/>
      <c r="E44" s="233"/>
      <c r="F44" s="233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</row>
    <row r="45" spans="1:28" ht="12.75" customHeight="1" x14ac:dyDescent="0.2">
      <c r="A45" s="1508"/>
      <c r="B45" s="1571" t="s">
        <v>290</v>
      </c>
      <c r="C45" s="1571"/>
      <c r="D45" s="1571"/>
      <c r="E45" s="1571"/>
      <c r="F45" s="1571"/>
      <c r="G45" s="1571"/>
      <c r="H45" s="1571"/>
      <c r="I45" s="1571"/>
      <c r="J45" s="1571"/>
      <c r="K45" s="1571"/>
      <c r="L45" s="1571"/>
      <c r="M45" s="1571"/>
      <c r="N45" s="1571"/>
      <c r="O45" s="1571"/>
      <c r="P45" s="1571"/>
      <c r="Q45" s="1571"/>
      <c r="R45" s="301"/>
      <c r="S45" s="301"/>
      <c r="T45" s="301"/>
      <c r="V45" s="1572" t="s">
        <v>299</v>
      </c>
      <c r="W45" s="1572"/>
      <c r="X45" s="1572"/>
      <c r="Y45" s="1572"/>
      <c r="Z45" s="1572"/>
      <c r="AA45" s="1572"/>
      <c r="AB45" s="1572"/>
    </row>
  </sheetData>
  <sheetProtection password="F5C2" sheet="1" objects="1" scenarios="1"/>
  <mergeCells count="264">
    <mergeCell ref="B43:B44"/>
    <mergeCell ref="C43:D44"/>
    <mergeCell ref="G43:M43"/>
    <mergeCell ref="O43:T43"/>
    <mergeCell ref="W43:AA43"/>
    <mergeCell ref="B45:Q45"/>
    <mergeCell ref="V45:AB45"/>
    <mergeCell ref="B41:B42"/>
    <mergeCell ref="C41:C42"/>
    <mergeCell ref="D41:D42"/>
    <mergeCell ref="G41:M42"/>
    <mergeCell ref="O41:T42"/>
    <mergeCell ref="W41:AA41"/>
    <mergeCell ref="W42:AA42"/>
    <mergeCell ref="B39:B40"/>
    <mergeCell ref="C39:C40"/>
    <mergeCell ref="D39:D40"/>
    <mergeCell ref="F39:P39"/>
    <mergeCell ref="R39:T39"/>
    <mergeCell ref="U39:Z39"/>
    <mergeCell ref="F37:P37"/>
    <mergeCell ref="R37:T37"/>
    <mergeCell ref="U37:Z37"/>
    <mergeCell ref="F38:P38"/>
    <mergeCell ref="R38:T38"/>
    <mergeCell ref="U38:Z38"/>
    <mergeCell ref="Y33:Z33"/>
    <mergeCell ref="AA33:AB33"/>
    <mergeCell ref="B35:B36"/>
    <mergeCell ref="C35:D35"/>
    <mergeCell ref="E35:P35"/>
    <mergeCell ref="F36:P36"/>
    <mergeCell ref="R36:T36"/>
    <mergeCell ref="U36:Z36"/>
    <mergeCell ref="W32:X32"/>
    <mergeCell ref="Y32:Z32"/>
    <mergeCell ref="AA32:AB32"/>
    <mergeCell ref="C33:D33"/>
    <mergeCell ref="E33:F33"/>
    <mergeCell ref="G33:H33"/>
    <mergeCell ref="L33:M33"/>
    <mergeCell ref="P33:Q33"/>
    <mergeCell ref="R33:S33"/>
    <mergeCell ref="W33:X33"/>
    <mergeCell ref="C32:D32"/>
    <mergeCell ref="E32:F32"/>
    <mergeCell ref="G32:H32"/>
    <mergeCell ref="L32:M32"/>
    <mergeCell ref="P32:Q32"/>
    <mergeCell ref="R32:S32"/>
    <mergeCell ref="C31:D31"/>
    <mergeCell ref="E31:F31"/>
    <mergeCell ref="G31:H31"/>
    <mergeCell ref="L31:M31"/>
    <mergeCell ref="P31:Q31"/>
    <mergeCell ref="R31:S31"/>
    <mergeCell ref="W31:X31"/>
    <mergeCell ref="Y31:Z31"/>
    <mergeCell ref="AA31:AB31"/>
    <mergeCell ref="C30:D30"/>
    <mergeCell ref="E30:F30"/>
    <mergeCell ref="G30:H30"/>
    <mergeCell ref="L30:M30"/>
    <mergeCell ref="P30:Q30"/>
    <mergeCell ref="R30:S30"/>
    <mergeCell ref="W30:X30"/>
    <mergeCell ref="Y30:Z30"/>
    <mergeCell ref="AA30:AB30"/>
    <mergeCell ref="W28:X28"/>
    <mergeCell ref="Y28:Z28"/>
    <mergeCell ref="AA28:AB28"/>
    <mergeCell ref="C29:D29"/>
    <mergeCell ref="E29:F29"/>
    <mergeCell ref="G29:H29"/>
    <mergeCell ref="L29:M29"/>
    <mergeCell ref="P29:Q29"/>
    <mergeCell ref="R29:S29"/>
    <mergeCell ref="W29:X29"/>
    <mergeCell ref="C28:D28"/>
    <mergeCell ref="E28:F28"/>
    <mergeCell ref="G28:H28"/>
    <mergeCell ref="L28:M28"/>
    <mergeCell ref="P28:Q28"/>
    <mergeCell ref="R28:S28"/>
    <mergeCell ref="Y29:Z29"/>
    <mergeCell ref="AA29:AB29"/>
    <mergeCell ref="C27:D27"/>
    <mergeCell ref="E27:F27"/>
    <mergeCell ref="G27:H27"/>
    <mergeCell ref="L27:M27"/>
    <mergeCell ref="P27:Q27"/>
    <mergeCell ref="R27:S27"/>
    <mergeCell ref="W27:X27"/>
    <mergeCell ref="Y27:Z27"/>
    <mergeCell ref="AA27:AB27"/>
    <mergeCell ref="C26:D26"/>
    <mergeCell ref="E26:F26"/>
    <mergeCell ref="G26:H26"/>
    <mergeCell ref="L26:M26"/>
    <mergeCell ref="P26:Q26"/>
    <mergeCell ref="R26:S26"/>
    <mergeCell ref="W26:X26"/>
    <mergeCell ref="Y26:Z26"/>
    <mergeCell ref="AA26:AB26"/>
    <mergeCell ref="W24:X24"/>
    <mergeCell ref="Y24:Z24"/>
    <mergeCell ref="AA24:AB24"/>
    <mergeCell ref="C25:D25"/>
    <mergeCell ref="E25:F25"/>
    <mergeCell ref="G25:H25"/>
    <mergeCell ref="L25:M25"/>
    <mergeCell ref="P25:Q25"/>
    <mergeCell ref="R25:S25"/>
    <mergeCell ref="W25:X25"/>
    <mergeCell ref="C24:D24"/>
    <mergeCell ref="E24:F24"/>
    <mergeCell ref="G24:H24"/>
    <mergeCell ref="L24:M24"/>
    <mergeCell ref="P24:Q24"/>
    <mergeCell ref="R24:S24"/>
    <mergeCell ref="Y25:Z25"/>
    <mergeCell ref="AA25:AB25"/>
    <mergeCell ref="C23:D23"/>
    <mergeCell ref="E23:F23"/>
    <mergeCell ref="G23:H23"/>
    <mergeCell ref="L23:M23"/>
    <mergeCell ref="P23:Q23"/>
    <mergeCell ref="R23:S23"/>
    <mergeCell ref="W23:X23"/>
    <mergeCell ref="Y23:Z23"/>
    <mergeCell ref="AA23:AB23"/>
    <mergeCell ref="C22:D22"/>
    <mergeCell ref="E22:F22"/>
    <mergeCell ref="G22:H22"/>
    <mergeCell ref="L22:M22"/>
    <mergeCell ref="P22:Q22"/>
    <mergeCell ref="R22:S22"/>
    <mergeCell ref="W22:X22"/>
    <mergeCell ref="Y22:Z22"/>
    <mergeCell ref="AA22:AB22"/>
    <mergeCell ref="W20:X20"/>
    <mergeCell ref="Y20:Z20"/>
    <mergeCell ref="AA20:AB20"/>
    <mergeCell ref="C21:D21"/>
    <mergeCell ref="E21:F21"/>
    <mergeCell ref="G21:H21"/>
    <mergeCell ref="L21:M21"/>
    <mergeCell ref="P21:Q21"/>
    <mergeCell ref="R21:S21"/>
    <mergeCell ref="W21:X21"/>
    <mergeCell ref="C20:D20"/>
    <mergeCell ref="E20:F20"/>
    <mergeCell ref="G20:H20"/>
    <mergeCell ref="L20:M20"/>
    <mergeCell ref="P20:Q20"/>
    <mergeCell ref="R20:S20"/>
    <mergeCell ref="Y21:Z21"/>
    <mergeCell ref="AA21:AB21"/>
    <mergeCell ref="AA18:AB18"/>
    <mergeCell ref="C19:D19"/>
    <mergeCell ref="E19:F19"/>
    <mergeCell ref="G19:H19"/>
    <mergeCell ref="L19:M19"/>
    <mergeCell ref="P19:Q19"/>
    <mergeCell ref="R19:S19"/>
    <mergeCell ref="W19:X19"/>
    <mergeCell ref="Y19:Z19"/>
    <mergeCell ref="AA19:AB19"/>
    <mergeCell ref="E16:F16"/>
    <mergeCell ref="G16:H16"/>
    <mergeCell ref="L16:M16"/>
    <mergeCell ref="P16:Q16"/>
    <mergeCell ref="R16:S16"/>
    <mergeCell ref="W16:X16"/>
    <mergeCell ref="Y16:Z16"/>
    <mergeCell ref="C18:D18"/>
    <mergeCell ref="E18:F18"/>
    <mergeCell ref="G18:H18"/>
    <mergeCell ref="L18:M18"/>
    <mergeCell ref="P18:Q18"/>
    <mergeCell ref="R18:S18"/>
    <mergeCell ref="W18:X18"/>
    <mergeCell ref="Y18:Z18"/>
    <mergeCell ref="R12:S12"/>
    <mergeCell ref="AA13:AB13"/>
    <mergeCell ref="W12:X12"/>
    <mergeCell ref="Y12:Z12"/>
    <mergeCell ref="AA14:AB14"/>
    <mergeCell ref="Y17:Z17"/>
    <mergeCell ref="AA17:AB17"/>
    <mergeCell ref="C15:D15"/>
    <mergeCell ref="E15:F15"/>
    <mergeCell ref="G15:H15"/>
    <mergeCell ref="L15:M15"/>
    <mergeCell ref="P15:Q15"/>
    <mergeCell ref="R15:S15"/>
    <mergeCell ref="W15:X15"/>
    <mergeCell ref="AA16:AB16"/>
    <mergeCell ref="C17:D17"/>
    <mergeCell ref="E17:F17"/>
    <mergeCell ref="G17:H17"/>
    <mergeCell ref="L17:M17"/>
    <mergeCell ref="P17:Q17"/>
    <mergeCell ref="R17:S17"/>
    <mergeCell ref="W17:X17"/>
    <mergeCell ref="Y15:Z15"/>
    <mergeCell ref="C16:D16"/>
    <mergeCell ref="AA15:AB15"/>
    <mergeCell ref="C14:D14"/>
    <mergeCell ref="E14:F14"/>
    <mergeCell ref="G14:H14"/>
    <mergeCell ref="L14:M14"/>
    <mergeCell ref="P14:Q14"/>
    <mergeCell ref="R14:S14"/>
    <mergeCell ref="W14:X14"/>
    <mergeCell ref="Y14:Z14"/>
    <mergeCell ref="C9:D11"/>
    <mergeCell ref="E9:F11"/>
    <mergeCell ref="G9:H11"/>
    <mergeCell ref="AA12:AB12"/>
    <mergeCell ref="W13:X13"/>
    <mergeCell ref="L10:M11"/>
    <mergeCell ref="N10:N11"/>
    <mergeCell ref="V10:V11"/>
    <mergeCell ref="W10:X11"/>
    <mergeCell ref="P9:Q11"/>
    <mergeCell ref="R9:S11"/>
    <mergeCell ref="T9:T11"/>
    <mergeCell ref="V9:X9"/>
    <mergeCell ref="C12:D12"/>
    <mergeCell ref="C13:D13"/>
    <mergeCell ref="E13:F13"/>
    <mergeCell ref="G13:H13"/>
    <mergeCell ref="L13:M13"/>
    <mergeCell ref="P13:Q13"/>
    <mergeCell ref="R13:S13"/>
    <mergeCell ref="E12:F12"/>
    <mergeCell ref="G12:H12"/>
    <mergeCell ref="L12:M12"/>
    <mergeCell ref="P12:Q12"/>
    <mergeCell ref="I9:I11"/>
    <mergeCell ref="J9:K9"/>
    <mergeCell ref="J10:J11"/>
    <mergeCell ref="A2:A45"/>
    <mergeCell ref="B2:B5"/>
    <mergeCell ref="C2:T3"/>
    <mergeCell ref="U2:W3"/>
    <mergeCell ref="X2:AB3"/>
    <mergeCell ref="C4:T5"/>
    <mergeCell ref="U4:W4"/>
    <mergeCell ref="X4:AB4"/>
    <mergeCell ref="Y13:Z13"/>
    <mergeCell ref="U5:W5"/>
    <mergeCell ref="X5:AB5"/>
    <mergeCell ref="Y9:AB9"/>
    <mergeCell ref="Y10:Z11"/>
    <mergeCell ref="AA10:AB11"/>
    <mergeCell ref="D7:F7"/>
    <mergeCell ref="T7:X7"/>
    <mergeCell ref="L9:N9"/>
    <mergeCell ref="O9:O11"/>
    <mergeCell ref="U9:U11"/>
    <mergeCell ref="K10:K11"/>
    <mergeCell ref="B9:B11"/>
  </mergeCells>
  <printOptions horizontalCentered="1" verticalCentered="1"/>
  <pageMargins left="0" right="0" top="0" bottom="0" header="0" footer="0"/>
  <pageSetup scale="99" orientation="landscape" horizontalDpi="4294967295" verticalDpi="4294967295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2">
    <tabColor rgb="FFFF00FF"/>
    <pageSetUpPr fitToPage="1"/>
  </sheetPr>
  <dimension ref="B1:Q48"/>
  <sheetViews>
    <sheetView zoomScale="90" zoomScaleNormal="90" workbookViewId="0">
      <selection activeCell="AY26" sqref="AY26"/>
    </sheetView>
  </sheetViews>
  <sheetFormatPr baseColWidth="10" defaultRowHeight="12.75" x14ac:dyDescent="0.2"/>
  <cols>
    <col min="1" max="1" width="1" style="841" customWidth="1"/>
    <col min="2" max="2" width="11.42578125" style="841"/>
    <col min="3" max="3" width="18.140625" style="841" customWidth="1"/>
    <col min="4" max="4" width="20.140625" style="841" customWidth="1"/>
    <col min="5" max="5" width="20.85546875" style="841" customWidth="1"/>
    <col min="6" max="9" width="11.42578125" style="841"/>
    <col min="10" max="10" width="14.28515625" style="841" customWidth="1"/>
    <col min="11" max="11" width="11.42578125" style="841"/>
    <col min="12" max="12" width="16.140625" style="841" customWidth="1"/>
    <col min="13" max="16384" width="11.42578125" style="841"/>
  </cols>
  <sheetData>
    <row r="1" spans="2:17" ht="3.75" customHeight="1" thickBot="1" x14ac:dyDescent="0.25"/>
    <row r="2" spans="2:17" ht="15.75" customHeight="1" thickTop="1" x14ac:dyDescent="0.2">
      <c r="B2" s="1587" t="s">
        <v>385</v>
      </c>
      <c r="C2" s="1589" t="s">
        <v>386</v>
      </c>
      <c r="D2" s="1589" t="s">
        <v>394</v>
      </c>
      <c r="E2" s="1589" t="s">
        <v>392</v>
      </c>
      <c r="F2" s="1585" t="s">
        <v>385</v>
      </c>
      <c r="G2" s="1583" t="s">
        <v>387</v>
      </c>
      <c r="H2" s="1583" t="s">
        <v>388</v>
      </c>
      <c r="I2" s="1583" t="s">
        <v>389</v>
      </c>
      <c r="J2" s="1583" t="s">
        <v>390</v>
      </c>
      <c r="K2" s="1583" t="s">
        <v>391</v>
      </c>
      <c r="L2" s="1583" t="s">
        <v>394</v>
      </c>
      <c r="M2" s="1583" t="s">
        <v>393</v>
      </c>
    </row>
    <row r="3" spans="2:17" ht="25.5" customHeight="1" thickBot="1" x14ac:dyDescent="0.25">
      <c r="B3" s="1588"/>
      <c r="C3" s="1590"/>
      <c r="D3" s="1590"/>
      <c r="E3" s="1590"/>
      <c r="F3" s="1586"/>
      <c r="G3" s="1584"/>
      <c r="H3" s="1584"/>
      <c r="I3" s="1584"/>
      <c r="J3" s="1584"/>
      <c r="K3" s="1584"/>
      <c r="L3" s="1584"/>
      <c r="M3" s="1584"/>
    </row>
    <row r="4" spans="2:17" ht="19.5" customHeight="1" thickTop="1" thickBot="1" x14ac:dyDescent="0.25">
      <c r="B4" s="843">
        <v>1</v>
      </c>
      <c r="C4" s="847" t="str">
        <f>IF('INGRESO DE DATOS'!B11&lt;&gt;"",'INGRESO DE DATOS'!B11,"")</f>
        <v/>
      </c>
      <c r="D4" s="845">
        <v>150</v>
      </c>
      <c r="E4" s="846">
        <f>IF(D4&lt;&gt;"",(G4/(((I4+J4)/2)^(0.5))),"")</f>
        <v>1.1547005383792517</v>
      </c>
      <c r="F4" s="848">
        <v>1</v>
      </c>
      <c r="G4" s="849">
        <v>2</v>
      </c>
      <c r="H4" s="849" t="str">
        <f>IF('POTASIO SOL'!AQ14&lt;&gt;"",'POTASIO SOL'!AQ14,"")</f>
        <v/>
      </c>
      <c r="I4" s="849">
        <v>4</v>
      </c>
      <c r="J4" s="849">
        <v>2</v>
      </c>
      <c r="K4" s="849">
        <f>IF(D4="","",SUM(G4:J4))</f>
        <v>8</v>
      </c>
      <c r="L4" s="849">
        <v>150</v>
      </c>
      <c r="M4" s="849">
        <f>IF(K4&lt;&gt;"",(K4*100),"")</f>
        <v>800</v>
      </c>
      <c r="N4" s="850"/>
    </row>
    <row r="5" spans="2:17" ht="19.5" customHeight="1" thickTop="1" thickBot="1" x14ac:dyDescent="0.25">
      <c r="B5" s="851">
        <v>2</v>
      </c>
      <c r="C5" s="847" t="str">
        <f>IF('INGRESO DE DATOS'!B12&lt;&gt;"",'INGRESO DE DATOS'!B12,"")</f>
        <v/>
      </c>
      <c r="D5" s="845" t="str">
        <f>IF(CONDUCTIVIDAD!AB12&lt;&gt;"",CONDUCTIVIDAD!AB12,"")</f>
        <v/>
      </c>
      <c r="E5" s="846" t="str">
        <f t="shared" ref="E5:E47" si="0">IF(D5&lt;&gt;"",(G5/(((I5+J5)/2)^(0.5))),"")</f>
        <v/>
      </c>
      <c r="F5" s="852">
        <v>2</v>
      </c>
      <c r="G5" s="849" t="str">
        <f>IF('SODIO SOL'!AQ15&lt;&gt;"",'SODIO SOL'!AQ15,"")</f>
        <v/>
      </c>
      <c r="H5" s="849" t="str">
        <f>IF('POTASIO SOL'!AQ15&lt;&gt;"",'POTASIO SOL'!AQ15,"")</f>
        <v/>
      </c>
      <c r="I5" s="849" t="str">
        <f>IF('CALCIO SOL'!AQ15&lt;&gt;"",'CALCIO SOL'!AQ15,"")</f>
        <v/>
      </c>
      <c r="J5" s="849" t="str">
        <f>IF('MAGNESIO SOL'!AQ15&lt;&gt;"",'MAGNESIO SOL'!AQ15,"")</f>
        <v/>
      </c>
      <c r="K5" s="849" t="str">
        <f t="shared" ref="K5:K47" si="1">IF(D5="","",SUM(G5:J5))</f>
        <v/>
      </c>
      <c r="L5" s="849" t="str">
        <f t="shared" ref="L5:L47" si="2">IF(D5&lt;&gt;"",D5,"")</f>
        <v/>
      </c>
      <c r="M5" s="849" t="str">
        <f t="shared" ref="M5:M47" si="3">IF(K5&lt;&gt;"",(K5*100),"")</f>
        <v/>
      </c>
    </row>
    <row r="6" spans="2:17" ht="19.5" customHeight="1" thickTop="1" thickBot="1" x14ac:dyDescent="0.25">
      <c r="B6" s="851">
        <v>3</v>
      </c>
      <c r="C6" s="847" t="str">
        <f>IF('INGRESO DE DATOS'!B13&lt;&gt;"",'INGRESO DE DATOS'!B13,"")</f>
        <v/>
      </c>
      <c r="D6" s="845" t="str">
        <f>IF(CONDUCTIVIDAD!AB13&lt;&gt;"",CONDUCTIVIDAD!AB13,"")</f>
        <v/>
      </c>
      <c r="E6" s="846" t="str">
        <f t="shared" si="0"/>
        <v/>
      </c>
      <c r="F6" s="852">
        <v>3</v>
      </c>
      <c r="G6" s="849" t="str">
        <f>IF('SODIO SOL'!AQ16&lt;&gt;"",'SODIO SOL'!AQ16,"")</f>
        <v/>
      </c>
      <c r="H6" s="849" t="str">
        <f>IF('POTASIO SOL'!AQ16&lt;&gt;"",'POTASIO SOL'!AQ16,"")</f>
        <v/>
      </c>
      <c r="I6" s="849" t="str">
        <f>IF('CALCIO SOL'!AQ16&lt;&gt;"",'CALCIO SOL'!AQ16,"")</f>
        <v/>
      </c>
      <c r="J6" s="849" t="str">
        <f>IF('MAGNESIO SOL'!AQ16&lt;&gt;"",'MAGNESIO SOL'!AQ16,"")</f>
        <v/>
      </c>
      <c r="K6" s="849" t="str">
        <f t="shared" si="1"/>
        <v/>
      </c>
      <c r="L6" s="849" t="str">
        <f t="shared" si="2"/>
        <v/>
      </c>
      <c r="M6" s="849" t="str">
        <f t="shared" si="3"/>
        <v/>
      </c>
    </row>
    <row r="7" spans="2:17" ht="19.5" customHeight="1" thickTop="1" thickBot="1" x14ac:dyDescent="0.25">
      <c r="B7" s="851">
        <v>4</v>
      </c>
      <c r="C7" s="847" t="str">
        <f>IF('INGRESO DE DATOS'!B14&lt;&gt;"",'INGRESO DE DATOS'!B14,"")</f>
        <v/>
      </c>
      <c r="D7" s="845" t="str">
        <f>IF(CONDUCTIVIDAD!AB14&lt;&gt;"",CONDUCTIVIDAD!AB14,"")</f>
        <v/>
      </c>
      <c r="E7" s="846" t="str">
        <f t="shared" si="0"/>
        <v/>
      </c>
      <c r="F7" s="852">
        <v>4</v>
      </c>
      <c r="G7" s="849" t="str">
        <f>IF('SODIO SOL'!AQ17&lt;&gt;"",'SODIO SOL'!AQ17,"")</f>
        <v/>
      </c>
      <c r="H7" s="849" t="str">
        <f>IF('POTASIO SOL'!AQ17&lt;&gt;"",'POTASIO SOL'!AQ17,"")</f>
        <v/>
      </c>
      <c r="I7" s="849" t="str">
        <f>IF('CALCIO SOL'!AQ17&lt;&gt;"",'CALCIO SOL'!AQ17,"")</f>
        <v/>
      </c>
      <c r="J7" s="849" t="str">
        <f>IF('MAGNESIO SOL'!AQ17&lt;&gt;"",'MAGNESIO SOL'!AQ17,"")</f>
        <v/>
      </c>
      <c r="K7" s="849" t="str">
        <f t="shared" si="1"/>
        <v/>
      </c>
      <c r="L7" s="849" t="str">
        <f t="shared" si="2"/>
        <v/>
      </c>
      <c r="M7" s="849" t="str">
        <f t="shared" si="3"/>
        <v/>
      </c>
    </row>
    <row r="8" spans="2:17" ht="19.5" customHeight="1" thickTop="1" thickBot="1" x14ac:dyDescent="0.25">
      <c r="B8" s="851">
        <v>5</v>
      </c>
      <c r="C8" s="847" t="str">
        <f>IF('INGRESO DE DATOS'!B15&lt;&gt;"",'INGRESO DE DATOS'!B15,"")</f>
        <v/>
      </c>
      <c r="D8" s="845" t="str">
        <f>IF(CONDUCTIVIDAD!AB15&lt;&gt;"",CONDUCTIVIDAD!AB15,"")</f>
        <v/>
      </c>
      <c r="E8" s="846" t="str">
        <f t="shared" si="0"/>
        <v/>
      </c>
      <c r="F8" s="852">
        <v>5</v>
      </c>
      <c r="G8" s="849" t="str">
        <f>IF('SODIO SOL'!AQ18&lt;&gt;"",'SODIO SOL'!AQ18,"")</f>
        <v/>
      </c>
      <c r="H8" s="849" t="str">
        <f>IF('POTASIO SOL'!AQ18&lt;&gt;"",'POTASIO SOL'!AQ18,"")</f>
        <v/>
      </c>
      <c r="I8" s="849" t="str">
        <f>IF('CALCIO SOL'!AQ18&lt;&gt;"",'CALCIO SOL'!AQ18,"")</f>
        <v/>
      </c>
      <c r="J8" s="849" t="str">
        <f>IF('MAGNESIO SOL'!AQ18&lt;&gt;"",'MAGNESIO SOL'!AQ18,"")</f>
        <v/>
      </c>
      <c r="K8" s="849" t="str">
        <f t="shared" si="1"/>
        <v/>
      </c>
      <c r="L8" s="849" t="str">
        <f t="shared" si="2"/>
        <v/>
      </c>
      <c r="M8" s="849" t="str">
        <f t="shared" si="3"/>
        <v/>
      </c>
    </row>
    <row r="9" spans="2:17" ht="19.5" customHeight="1" thickTop="1" thickBot="1" x14ac:dyDescent="0.25">
      <c r="B9" s="851">
        <v>6</v>
      </c>
      <c r="C9" s="847" t="str">
        <f>IF('INGRESO DE DATOS'!B16&lt;&gt;"",'INGRESO DE DATOS'!B16,"")</f>
        <v/>
      </c>
      <c r="D9" s="845" t="str">
        <f>IF(CONDUCTIVIDAD!AB16&lt;&gt;"",CONDUCTIVIDAD!AB16,"")</f>
        <v/>
      </c>
      <c r="E9" s="846" t="str">
        <f t="shared" si="0"/>
        <v/>
      </c>
      <c r="F9" s="852">
        <v>6</v>
      </c>
      <c r="G9" s="849" t="str">
        <f>IF('SODIO SOL'!AQ19&lt;&gt;"",'SODIO SOL'!AQ19,"")</f>
        <v/>
      </c>
      <c r="H9" s="849" t="str">
        <f>IF('POTASIO SOL'!AQ19&lt;&gt;"",'POTASIO SOL'!AQ19,"")</f>
        <v/>
      </c>
      <c r="I9" s="849" t="str">
        <f>IF('CALCIO SOL'!AQ19&lt;&gt;"",'CALCIO SOL'!AQ19,"")</f>
        <v/>
      </c>
      <c r="J9" s="849" t="str">
        <f>IF('MAGNESIO SOL'!AQ19&lt;&gt;"",'MAGNESIO SOL'!AQ19,"")</f>
        <v/>
      </c>
      <c r="K9" s="849" t="str">
        <f t="shared" si="1"/>
        <v/>
      </c>
      <c r="L9" s="849" t="str">
        <f t="shared" si="2"/>
        <v/>
      </c>
      <c r="M9" s="849" t="str">
        <f t="shared" si="3"/>
        <v/>
      </c>
      <c r="N9" s="842"/>
      <c r="O9" s="842"/>
      <c r="P9" s="842"/>
      <c r="Q9" s="842"/>
    </row>
    <row r="10" spans="2:17" ht="19.5" customHeight="1" thickTop="1" thickBot="1" x14ac:dyDescent="0.25">
      <c r="B10" s="851">
        <v>7</v>
      </c>
      <c r="C10" s="847" t="str">
        <f>IF('INGRESO DE DATOS'!B17&lt;&gt;"",'INGRESO DE DATOS'!B17,"")</f>
        <v/>
      </c>
      <c r="D10" s="845" t="str">
        <f>IF(CONDUCTIVIDAD!AB17&lt;&gt;"",CONDUCTIVIDAD!AB17,"")</f>
        <v/>
      </c>
      <c r="E10" s="846" t="str">
        <f t="shared" si="0"/>
        <v/>
      </c>
      <c r="F10" s="852">
        <v>7</v>
      </c>
      <c r="G10" s="856" t="str">
        <f>IF('SODIO SOL'!AQ21&lt;&gt;"",'SODIO SOL'!AQ21,"")</f>
        <v/>
      </c>
      <c r="H10" s="849" t="str">
        <f>IF('POTASIO SOL'!AQ21&lt;&gt;"",'POTASIO SOL'!AQ21,"")</f>
        <v/>
      </c>
      <c r="I10" s="849" t="str">
        <f>IF('CALCIO SOL'!AQ21&lt;&gt;"",'CALCIO SOL'!AQ21,"")</f>
        <v/>
      </c>
      <c r="J10" s="849" t="str">
        <f>IF('MAGNESIO SOL'!AQ21&lt;&gt;"",'MAGNESIO SOL'!AQ21,"")</f>
        <v/>
      </c>
      <c r="K10" s="849" t="str">
        <f t="shared" si="1"/>
        <v/>
      </c>
      <c r="L10" s="849" t="str">
        <f t="shared" si="2"/>
        <v/>
      </c>
      <c r="M10" s="849" t="str">
        <f t="shared" si="3"/>
        <v/>
      </c>
      <c r="N10" s="853"/>
      <c r="O10" s="853"/>
      <c r="P10" s="853"/>
      <c r="Q10" s="853"/>
    </row>
    <row r="11" spans="2:17" ht="19.5" customHeight="1" thickTop="1" thickBot="1" x14ac:dyDescent="0.25">
      <c r="B11" s="851">
        <v>8</v>
      </c>
      <c r="C11" s="847" t="str">
        <f>IF('INGRESO DE DATOS'!B18&lt;&gt;"",'INGRESO DE DATOS'!B18,"")</f>
        <v/>
      </c>
      <c r="D11" s="845" t="str">
        <f>IF(CONDUCTIVIDAD!AB18&lt;&gt;"",CONDUCTIVIDAD!AB18,"")</f>
        <v/>
      </c>
      <c r="E11" s="846" t="str">
        <f t="shared" si="0"/>
        <v/>
      </c>
      <c r="F11" s="852">
        <v>8</v>
      </c>
      <c r="G11" s="849" t="str">
        <f>IF('SODIO SOL'!AQ22&lt;&gt;"",'SODIO SOL'!AQ22,"")</f>
        <v/>
      </c>
      <c r="H11" s="849" t="str">
        <f>IF('POTASIO SOL'!AQ22&lt;&gt;"",'POTASIO SOL'!AQ22,"")</f>
        <v/>
      </c>
      <c r="I11" s="849" t="str">
        <f>IF('CALCIO SOL'!AQ22&lt;&gt;"",'CALCIO SOL'!AQ22,"")</f>
        <v/>
      </c>
      <c r="J11" s="849" t="str">
        <f>IF('MAGNESIO SOL'!AQ22&lt;&gt;"",'MAGNESIO SOL'!AQ22,"")</f>
        <v/>
      </c>
      <c r="K11" s="849" t="str">
        <f t="shared" si="1"/>
        <v/>
      </c>
      <c r="L11" s="849" t="str">
        <f t="shared" si="2"/>
        <v/>
      </c>
      <c r="M11" s="849" t="str">
        <f t="shared" si="3"/>
        <v/>
      </c>
      <c r="N11" s="854"/>
      <c r="O11" s="854"/>
      <c r="P11" s="854"/>
      <c r="Q11" s="854"/>
    </row>
    <row r="12" spans="2:17" ht="19.5" customHeight="1" thickTop="1" thickBot="1" x14ac:dyDescent="0.25">
      <c r="B12" s="851">
        <v>9</v>
      </c>
      <c r="C12" s="847" t="str">
        <f>IF('INGRESO DE DATOS'!B19&lt;&gt;"",'INGRESO DE DATOS'!B19,"")</f>
        <v/>
      </c>
      <c r="D12" s="845" t="str">
        <f>IF(CONDUCTIVIDAD!AB19&lt;&gt;"",CONDUCTIVIDAD!AB19,"")</f>
        <v/>
      </c>
      <c r="E12" s="846" t="str">
        <f t="shared" si="0"/>
        <v/>
      </c>
      <c r="F12" s="852">
        <v>9</v>
      </c>
      <c r="G12" s="849" t="str">
        <f>IF('SODIO SOL'!AQ23&lt;&gt;"",'SODIO SOL'!AQ23,"")</f>
        <v/>
      </c>
      <c r="H12" s="849" t="str">
        <f>IF('POTASIO SOL'!AQ23&lt;&gt;"",'POTASIO SOL'!AQ23,"")</f>
        <v/>
      </c>
      <c r="I12" s="849" t="str">
        <f>IF('CALCIO SOL'!AQ23&lt;&gt;"",'CALCIO SOL'!AQ23,"")</f>
        <v/>
      </c>
      <c r="J12" s="849" t="str">
        <f>IF('MAGNESIO SOL'!AQ23&lt;&gt;"",'MAGNESIO SOL'!AQ23,"")</f>
        <v/>
      </c>
      <c r="K12" s="849" t="str">
        <f t="shared" si="1"/>
        <v/>
      </c>
      <c r="L12" s="849" t="str">
        <f t="shared" si="2"/>
        <v/>
      </c>
      <c r="M12" s="849" t="str">
        <f t="shared" si="3"/>
        <v/>
      </c>
    </row>
    <row r="13" spans="2:17" ht="19.5" customHeight="1" thickTop="1" thickBot="1" x14ac:dyDescent="0.25">
      <c r="B13" s="851">
        <v>10</v>
      </c>
      <c r="C13" s="847" t="str">
        <f>IF('INGRESO DE DATOS'!B20&lt;&gt;"",'INGRESO DE DATOS'!B20,"")</f>
        <v/>
      </c>
      <c r="D13" s="845" t="str">
        <f>IF(CONDUCTIVIDAD!AB20&lt;&gt;"",CONDUCTIVIDAD!AB20,"")</f>
        <v/>
      </c>
      <c r="E13" s="846" t="str">
        <f t="shared" si="0"/>
        <v/>
      </c>
      <c r="F13" s="852">
        <v>10</v>
      </c>
      <c r="G13" s="849" t="str">
        <f>IF('SODIO SOL'!AQ24&lt;&gt;"",'SODIO SOL'!AQ24,"")</f>
        <v/>
      </c>
      <c r="H13" s="849" t="str">
        <f>IF('POTASIO SOL'!AQ24&lt;&gt;"",'POTASIO SOL'!AQ24,"")</f>
        <v/>
      </c>
      <c r="I13" s="849" t="str">
        <f>IF('CALCIO SOL'!AQ24&lt;&gt;"",'CALCIO SOL'!AQ24,"")</f>
        <v/>
      </c>
      <c r="J13" s="849" t="str">
        <f>IF('MAGNESIO SOL'!AQ24&lt;&gt;"",'MAGNESIO SOL'!AQ24,"")</f>
        <v/>
      </c>
      <c r="K13" s="849" t="str">
        <f t="shared" si="1"/>
        <v/>
      </c>
      <c r="L13" s="849" t="str">
        <f t="shared" si="2"/>
        <v/>
      </c>
      <c r="M13" s="849" t="str">
        <f t="shared" si="3"/>
        <v/>
      </c>
    </row>
    <row r="14" spans="2:17" ht="19.5" customHeight="1" thickTop="1" thickBot="1" x14ac:dyDescent="0.25">
      <c r="B14" s="851">
        <v>11</v>
      </c>
      <c r="C14" s="847" t="str">
        <f>IF('INGRESO DE DATOS'!B21&lt;&gt;"",'INGRESO DE DATOS'!B21,"")</f>
        <v/>
      </c>
      <c r="D14" s="845" t="str">
        <f>IF(CONDUCTIVIDAD!AB21&lt;&gt;"",CONDUCTIVIDAD!AB21,"")</f>
        <v/>
      </c>
      <c r="E14" s="846" t="str">
        <f t="shared" si="0"/>
        <v/>
      </c>
      <c r="F14" s="852">
        <v>11</v>
      </c>
      <c r="G14" s="849" t="str">
        <f>IF('SODIO SOL'!AQ25&lt;&gt;"",'SODIO SOL'!AQ25,"")</f>
        <v/>
      </c>
      <c r="H14" s="849" t="str">
        <f>IF('POTASIO SOL'!AQ25&lt;&gt;"",'POTASIO SOL'!AQ25,"")</f>
        <v/>
      </c>
      <c r="I14" s="849" t="str">
        <f>IF('CALCIO SOL'!AQ25&lt;&gt;"",'CALCIO SOL'!AQ25,"")</f>
        <v/>
      </c>
      <c r="J14" s="849" t="str">
        <f>IF('MAGNESIO SOL'!AQ25&lt;&gt;"",'MAGNESIO SOL'!AQ25,"")</f>
        <v/>
      </c>
      <c r="K14" s="849" t="str">
        <f t="shared" si="1"/>
        <v/>
      </c>
      <c r="L14" s="849" t="str">
        <f t="shared" si="2"/>
        <v/>
      </c>
      <c r="M14" s="849" t="str">
        <f t="shared" si="3"/>
        <v/>
      </c>
    </row>
    <row r="15" spans="2:17" ht="19.5" customHeight="1" thickTop="1" thickBot="1" x14ac:dyDescent="0.25">
      <c r="B15" s="851">
        <v>12</v>
      </c>
      <c r="C15" s="847" t="str">
        <f>IF('INGRESO DE DATOS'!B22&lt;&gt;"",'INGRESO DE DATOS'!B22,"")</f>
        <v/>
      </c>
      <c r="D15" s="845" t="str">
        <f>IF(CONDUCTIVIDAD!AB22&lt;&gt;"",CONDUCTIVIDAD!AB22,"")</f>
        <v/>
      </c>
      <c r="E15" s="846" t="str">
        <f t="shared" si="0"/>
        <v/>
      </c>
      <c r="F15" s="852">
        <v>12</v>
      </c>
      <c r="G15" s="856" t="str">
        <f>IF('SODIO SOL'!AQ27&lt;&gt;"",'SODIO SOL'!AQ27,"")</f>
        <v/>
      </c>
      <c r="H15" s="849" t="str">
        <f>IF('POTASIO SOL'!AQ27&lt;&gt;"",'POTASIO SOL'!AQ27,"")</f>
        <v/>
      </c>
      <c r="I15" s="849" t="str">
        <f>IF('CALCIO SOL'!AQ27&lt;&gt;"",'CALCIO SOL'!AQ27,"")</f>
        <v/>
      </c>
      <c r="J15" s="849" t="str">
        <f>IF('MAGNESIO SOL'!AQ27&lt;&gt;"",'MAGNESIO SOL'!AQ27,"")</f>
        <v/>
      </c>
      <c r="K15" s="849" t="str">
        <f>IF(D15="","",SUM(G15:J15))</f>
        <v/>
      </c>
      <c r="L15" s="849" t="str">
        <f t="shared" si="2"/>
        <v/>
      </c>
      <c r="M15" s="849" t="str">
        <f t="shared" si="3"/>
        <v/>
      </c>
    </row>
    <row r="16" spans="2:17" ht="19.5" customHeight="1" thickTop="1" thickBot="1" x14ac:dyDescent="0.25">
      <c r="B16" s="851">
        <v>13</v>
      </c>
      <c r="C16" s="847" t="str">
        <f>IF('INGRESO DE DATOS'!B23&lt;&gt;"",'INGRESO DE DATOS'!B23,"")</f>
        <v/>
      </c>
      <c r="D16" s="845" t="str">
        <f>IF(CONDUCTIVIDAD!AB23&lt;&gt;"",CONDUCTIVIDAD!AB23,"")</f>
        <v/>
      </c>
      <c r="E16" s="846" t="str">
        <f t="shared" si="0"/>
        <v/>
      </c>
      <c r="F16" s="852">
        <v>13</v>
      </c>
      <c r="G16" s="849" t="str">
        <f>IF('SODIO SOL'!AQ28&lt;&gt;"",'SODIO SOL'!AQ28,"")</f>
        <v/>
      </c>
      <c r="H16" s="849" t="str">
        <f>IF('POTASIO SOL'!AQ28&lt;&gt;"",'POTASIO SOL'!AQ28,"")</f>
        <v/>
      </c>
      <c r="I16" s="849" t="str">
        <f>IF('CALCIO SOL'!AQ28&lt;&gt;"",'CALCIO SOL'!AQ28,"")</f>
        <v/>
      </c>
      <c r="J16" s="849" t="str">
        <f>IF('MAGNESIO SOL'!AQ28&lt;&gt;"",'MAGNESIO SOL'!AQ28,"")</f>
        <v/>
      </c>
      <c r="K16" s="849" t="str">
        <f t="shared" si="1"/>
        <v/>
      </c>
      <c r="L16" s="849" t="str">
        <f t="shared" si="2"/>
        <v/>
      </c>
      <c r="M16" s="849" t="str">
        <f t="shared" si="3"/>
        <v/>
      </c>
    </row>
    <row r="17" spans="2:13" ht="19.5" customHeight="1" thickTop="1" thickBot="1" x14ac:dyDescent="0.25">
      <c r="B17" s="851">
        <v>14</v>
      </c>
      <c r="C17" s="847" t="str">
        <f>IF('INGRESO DE DATOS'!B24&lt;&gt;"",'INGRESO DE DATOS'!B24,"")</f>
        <v/>
      </c>
      <c r="D17" s="845" t="str">
        <f>IF(CONDUCTIVIDAD!AB24&lt;&gt;"",CONDUCTIVIDAD!AB24,"")</f>
        <v/>
      </c>
      <c r="E17" s="846" t="str">
        <f t="shared" si="0"/>
        <v/>
      </c>
      <c r="F17" s="852">
        <v>14</v>
      </c>
      <c r="G17" s="849" t="str">
        <f>IF('SODIO SOL'!AQ29&lt;&gt;"",'SODIO SOL'!AQ29,"")</f>
        <v/>
      </c>
      <c r="H17" s="849" t="str">
        <f>IF('POTASIO SOL'!AQ29&lt;&gt;"",'POTASIO SOL'!AQ29,"")</f>
        <v/>
      </c>
      <c r="I17" s="849" t="str">
        <f>IF('CALCIO SOL'!AQ29&lt;&gt;"",'CALCIO SOL'!AQ29,"")</f>
        <v/>
      </c>
      <c r="J17" s="849" t="str">
        <f>IF('MAGNESIO SOL'!AQ29&lt;&gt;"",'MAGNESIO SOL'!AQ29,"")</f>
        <v/>
      </c>
      <c r="K17" s="849" t="str">
        <f t="shared" si="1"/>
        <v/>
      </c>
      <c r="L17" s="849" t="str">
        <f t="shared" si="2"/>
        <v/>
      </c>
      <c r="M17" s="849" t="str">
        <f t="shared" si="3"/>
        <v/>
      </c>
    </row>
    <row r="18" spans="2:13" ht="19.5" customHeight="1" thickTop="1" thickBot="1" x14ac:dyDescent="0.25">
      <c r="B18" s="851">
        <v>15</v>
      </c>
      <c r="C18" s="847" t="str">
        <f>IF('INGRESO DE DATOS'!B25&lt;&gt;"",'INGRESO DE DATOS'!B25,"")</f>
        <v/>
      </c>
      <c r="D18" s="845" t="str">
        <f>IF(CONDUCTIVIDAD!AB25&lt;&gt;"",CONDUCTIVIDAD!AB25,"")</f>
        <v/>
      </c>
      <c r="E18" s="846" t="str">
        <f t="shared" si="0"/>
        <v/>
      </c>
      <c r="F18" s="852">
        <v>15</v>
      </c>
      <c r="G18" s="849" t="str">
        <f>IF('SODIO SOL'!AQ30&lt;&gt;"",'SODIO SOL'!AQ30,"")</f>
        <v/>
      </c>
      <c r="H18" s="849" t="str">
        <f>IF('POTASIO SOL'!AQ30&lt;&gt;"",'POTASIO SOL'!AQ30,"")</f>
        <v/>
      </c>
      <c r="I18" s="849" t="str">
        <f>IF('CALCIO SOL'!AQ30&lt;&gt;"",'CALCIO SOL'!AQ30,"")</f>
        <v/>
      </c>
      <c r="J18" s="849" t="str">
        <f>IF('MAGNESIO SOL'!AQ30&lt;&gt;"",'MAGNESIO SOL'!AQ30,"")</f>
        <v/>
      </c>
      <c r="K18" s="849" t="str">
        <f t="shared" si="1"/>
        <v/>
      </c>
      <c r="L18" s="849" t="str">
        <f t="shared" si="2"/>
        <v/>
      </c>
      <c r="M18" s="849" t="str">
        <f t="shared" si="3"/>
        <v/>
      </c>
    </row>
    <row r="19" spans="2:13" ht="19.5" customHeight="1" thickTop="1" thickBot="1" x14ac:dyDescent="0.25">
      <c r="B19" s="851">
        <v>16</v>
      </c>
      <c r="C19" s="847" t="str">
        <f>IF('INGRESO DE DATOS'!B26&lt;&gt;"",'INGRESO DE DATOS'!B26,"")</f>
        <v/>
      </c>
      <c r="D19" s="845" t="str">
        <f>IF(CONDUCTIVIDAD!AB26&lt;&gt;"",CONDUCTIVIDAD!AB26,"")</f>
        <v/>
      </c>
      <c r="E19" s="846" t="str">
        <f t="shared" si="0"/>
        <v/>
      </c>
      <c r="F19" s="852">
        <v>16</v>
      </c>
      <c r="G19" s="849" t="str">
        <f>IF('SODIO SOL'!AQ31&lt;&gt;"",'SODIO SOL'!AQ31,"")</f>
        <v/>
      </c>
      <c r="H19" s="849" t="str">
        <f>IF('POTASIO SOL'!AQ31&lt;&gt;"",'POTASIO SOL'!AQ31,"")</f>
        <v/>
      </c>
      <c r="I19" s="849" t="str">
        <f>IF('CALCIO SOL'!AQ31&lt;&gt;"",'CALCIO SOL'!AQ31,"")</f>
        <v/>
      </c>
      <c r="J19" s="849" t="str">
        <f>IF('MAGNESIO SOL'!AQ31&lt;&gt;"",'MAGNESIO SOL'!AQ31,"")</f>
        <v/>
      </c>
      <c r="K19" s="849" t="str">
        <f t="shared" si="1"/>
        <v/>
      </c>
      <c r="L19" s="849" t="str">
        <f t="shared" si="2"/>
        <v/>
      </c>
      <c r="M19" s="849" t="str">
        <f t="shared" si="3"/>
        <v/>
      </c>
    </row>
    <row r="20" spans="2:13" ht="19.5" customHeight="1" thickTop="1" thickBot="1" x14ac:dyDescent="0.25">
      <c r="B20" s="851">
        <v>17</v>
      </c>
      <c r="C20" s="847" t="str">
        <f>IF('INGRESO DE DATOS'!B27&lt;&gt;"",'INGRESO DE DATOS'!B27,"")</f>
        <v/>
      </c>
      <c r="D20" s="845" t="str">
        <f>IF(CONDUCTIVIDAD!AB27&lt;&gt;"",CONDUCTIVIDAD!AB27,"")</f>
        <v/>
      </c>
      <c r="E20" s="846" t="str">
        <f t="shared" si="0"/>
        <v/>
      </c>
      <c r="F20" s="852">
        <v>17</v>
      </c>
      <c r="G20" s="856" t="str">
        <f>IF('SODIO SOL'!AQ33&lt;&gt;"",'SODIO SOL'!AQ33,"")</f>
        <v/>
      </c>
      <c r="H20" s="849" t="str">
        <f>IF('POTASIO SOL'!AQ33&lt;&gt;"",'POTASIO SOL'!AQ33,"")</f>
        <v/>
      </c>
      <c r="I20" s="849" t="str">
        <f>IF('CALCIO SOL'!AQ33&lt;&gt;"",'CALCIO SOL'!AQ33,"")</f>
        <v/>
      </c>
      <c r="J20" s="849" t="str">
        <f>IF('MAGNESIO SOL'!AQ33&lt;&gt;"",'MAGNESIO SOL'!AQ33,"")</f>
        <v/>
      </c>
      <c r="K20" s="849" t="str">
        <f t="shared" si="1"/>
        <v/>
      </c>
      <c r="L20" s="849" t="str">
        <f t="shared" si="2"/>
        <v/>
      </c>
      <c r="M20" s="849" t="str">
        <f t="shared" si="3"/>
        <v/>
      </c>
    </row>
    <row r="21" spans="2:13" ht="19.5" customHeight="1" thickTop="1" thickBot="1" x14ac:dyDescent="0.25">
      <c r="B21" s="851">
        <v>18</v>
      </c>
      <c r="C21" s="847" t="str">
        <f>IF('INGRESO DE DATOS'!B28&lt;&gt;"",'INGRESO DE DATOS'!B28,"")</f>
        <v/>
      </c>
      <c r="D21" s="845" t="str">
        <f>IF(CONDUCTIVIDAD!AB28&lt;&gt;"",CONDUCTIVIDAD!AB28,"")</f>
        <v/>
      </c>
      <c r="E21" s="846" t="str">
        <f t="shared" si="0"/>
        <v/>
      </c>
      <c r="F21" s="852">
        <v>18</v>
      </c>
      <c r="G21" s="849" t="str">
        <f>IF('SODIO SOL'!AQ34&lt;&gt;"",'SODIO SOL'!AQ34,"")</f>
        <v/>
      </c>
      <c r="H21" s="849" t="str">
        <f>IF('POTASIO SOL'!AQ34&lt;&gt;"",'POTASIO SOL'!AQ34,"")</f>
        <v/>
      </c>
      <c r="I21" s="849" t="str">
        <f>IF('CALCIO SOL'!AQ34&lt;&gt;"",'CALCIO SOL'!AQ34,"")</f>
        <v/>
      </c>
      <c r="J21" s="849" t="str">
        <f>IF('MAGNESIO SOL'!AQ34&lt;&gt;"",'MAGNESIO SOL'!AQ34,"")</f>
        <v/>
      </c>
      <c r="K21" s="849" t="str">
        <f t="shared" si="1"/>
        <v/>
      </c>
      <c r="L21" s="849" t="str">
        <f t="shared" si="2"/>
        <v/>
      </c>
      <c r="M21" s="849" t="str">
        <f t="shared" si="3"/>
        <v/>
      </c>
    </row>
    <row r="22" spans="2:13" ht="19.5" customHeight="1" thickTop="1" thickBot="1" x14ac:dyDescent="0.25">
      <c r="B22" s="851">
        <v>19</v>
      </c>
      <c r="C22" s="847" t="str">
        <f>IF('INGRESO DE DATOS'!B29&lt;&gt;"",'INGRESO DE DATOS'!B29,"")</f>
        <v/>
      </c>
      <c r="D22" s="845" t="str">
        <f>IF(CONDUCTIVIDAD!AB29&lt;&gt;"",CONDUCTIVIDAD!AB29,"")</f>
        <v/>
      </c>
      <c r="E22" s="846" t="str">
        <f t="shared" si="0"/>
        <v/>
      </c>
      <c r="F22" s="852">
        <v>19</v>
      </c>
      <c r="G22" s="849" t="str">
        <f>IF('SODIO SOL'!AQ35&lt;&gt;"",'SODIO SOL'!AQ35,"")</f>
        <v/>
      </c>
      <c r="H22" s="849" t="str">
        <f>IF('POTASIO SOL'!AQ35&lt;&gt;"",'POTASIO SOL'!AQ35,"")</f>
        <v/>
      </c>
      <c r="I22" s="849" t="str">
        <f>IF('CALCIO SOL'!AQ35&lt;&gt;"",'CALCIO SOL'!AQ35,"")</f>
        <v/>
      </c>
      <c r="J22" s="849" t="str">
        <f>IF('MAGNESIO SOL'!AQ35&lt;&gt;"",'MAGNESIO SOL'!AQ35,"")</f>
        <v/>
      </c>
      <c r="K22" s="849" t="str">
        <f t="shared" si="1"/>
        <v/>
      </c>
      <c r="L22" s="849" t="str">
        <f t="shared" si="2"/>
        <v/>
      </c>
      <c r="M22" s="849" t="str">
        <f t="shared" si="3"/>
        <v/>
      </c>
    </row>
    <row r="23" spans="2:13" ht="19.5" customHeight="1" thickTop="1" thickBot="1" x14ac:dyDescent="0.25">
      <c r="B23" s="851">
        <v>20</v>
      </c>
      <c r="C23" s="847" t="str">
        <f>IF('INGRESO DE DATOS'!B30&lt;&gt;"",'INGRESO DE DATOS'!B30,"")</f>
        <v/>
      </c>
      <c r="D23" s="845" t="str">
        <f>IF(CONDUCTIVIDAD!AB30&lt;&gt;"",CONDUCTIVIDAD!AB30,"")</f>
        <v/>
      </c>
      <c r="E23" s="846" t="str">
        <f t="shared" si="0"/>
        <v/>
      </c>
      <c r="F23" s="852">
        <v>20</v>
      </c>
      <c r="G23" s="849" t="str">
        <f>IF('SODIO SOL'!AQ36&lt;&gt;"",'SODIO SOL'!AQ36,"")</f>
        <v/>
      </c>
      <c r="H23" s="849" t="str">
        <f>IF('POTASIO SOL'!AQ36&lt;&gt;"",'POTASIO SOL'!AQ36,"")</f>
        <v/>
      </c>
      <c r="I23" s="849" t="str">
        <f>IF('CALCIO SOL'!AQ36&lt;&gt;"",'CALCIO SOL'!AQ36,"")</f>
        <v/>
      </c>
      <c r="J23" s="849" t="str">
        <f>IF('MAGNESIO SOL'!AQ36&lt;&gt;"",'MAGNESIO SOL'!AQ36,"")</f>
        <v/>
      </c>
      <c r="K23" s="849" t="str">
        <f t="shared" si="1"/>
        <v/>
      </c>
      <c r="L23" s="849" t="str">
        <f t="shared" si="2"/>
        <v/>
      </c>
      <c r="M23" s="849" t="str">
        <f t="shared" si="3"/>
        <v/>
      </c>
    </row>
    <row r="24" spans="2:13" ht="19.5" customHeight="1" thickTop="1" thickBot="1" x14ac:dyDescent="0.25">
      <c r="B24" s="851">
        <v>21</v>
      </c>
      <c r="C24" s="847" t="str">
        <f>IF('INGRESO DE DATOS'!B31&lt;&gt;"",'INGRESO DE DATOS'!B31,"")</f>
        <v/>
      </c>
      <c r="D24" s="845" t="str">
        <f>IF(CONDUCTIVIDAD!AB31&lt;&gt;"",CONDUCTIVIDAD!AB31,"")</f>
        <v/>
      </c>
      <c r="E24" s="846" t="str">
        <f t="shared" si="0"/>
        <v/>
      </c>
      <c r="F24" s="852">
        <v>21</v>
      </c>
      <c r="G24" s="849" t="str">
        <f>IF('SODIO SOL'!AQ37&lt;&gt;"",'SODIO SOL'!AQ37,"")</f>
        <v/>
      </c>
      <c r="H24" s="849" t="str">
        <f>IF('POTASIO SOL'!AQ37&lt;&gt;"",'POTASIO SOL'!AQ37,"")</f>
        <v/>
      </c>
      <c r="I24" s="849" t="str">
        <f>IF('CALCIO SOL'!AQ37&lt;&gt;"",'CALCIO SOL'!AQ37,"")</f>
        <v/>
      </c>
      <c r="J24" s="849" t="str">
        <f>IF('MAGNESIO SOL'!AQ37&lt;&gt;"",'MAGNESIO SOL'!AQ37,"")</f>
        <v/>
      </c>
      <c r="K24" s="849" t="str">
        <f t="shared" si="1"/>
        <v/>
      </c>
      <c r="L24" s="849" t="str">
        <f t="shared" si="2"/>
        <v/>
      </c>
      <c r="M24" s="849" t="str">
        <f t="shared" si="3"/>
        <v/>
      </c>
    </row>
    <row r="25" spans="2:13" ht="19.5" customHeight="1" thickTop="1" thickBot="1" x14ac:dyDescent="0.25">
      <c r="B25" s="851">
        <v>22</v>
      </c>
      <c r="C25" s="847" t="str">
        <f>IF('INGRESO DE DATOS'!B32&lt;&gt;"",'INGRESO DE DATOS'!B32,"")</f>
        <v/>
      </c>
      <c r="D25" s="845" t="str">
        <f>IF(CONDUCTIVIDAD!AB32&lt;&gt;"",CONDUCTIVIDAD!AB32,"")</f>
        <v/>
      </c>
      <c r="E25" s="846" t="str">
        <f t="shared" si="0"/>
        <v/>
      </c>
      <c r="F25" s="852">
        <v>22</v>
      </c>
      <c r="G25" s="856" t="str">
        <f>IF('SODIO SOL'!AQ39&lt;&gt;"",'SODIO SOL'!AQ39,"")</f>
        <v/>
      </c>
      <c r="H25" s="849" t="str">
        <f>IF('POTASIO SOL'!AQ39&lt;&gt;"",'POTASIO SOL'!AQ39,"")</f>
        <v/>
      </c>
      <c r="I25" s="849" t="str">
        <f>IF('CALCIO SOL'!AQ39&lt;&gt;"",'CALCIO SOL'!AQ39,"")</f>
        <v/>
      </c>
      <c r="J25" s="849" t="str">
        <f>IF('MAGNESIO SOL'!AQ39&lt;&gt;"",'MAGNESIO SOL'!AQ39,"")</f>
        <v/>
      </c>
      <c r="K25" s="849" t="str">
        <f t="shared" si="1"/>
        <v/>
      </c>
      <c r="L25" s="849" t="str">
        <f t="shared" si="2"/>
        <v/>
      </c>
      <c r="M25" s="849" t="str">
        <f t="shared" si="3"/>
        <v/>
      </c>
    </row>
    <row r="26" spans="2:13" ht="19.5" customHeight="1" thickTop="1" thickBot="1" x14ac:dyDescent="0.25">
      <c r="B26" s="851">
        <v>23</v>
      </c>
      <c r="C26" s="844" t="str">
        <f>IF('INGRESO DE DATOS'!B33&lt;&gt;"",'INGRESO DE DATOS'!B33,"")</f>
        <v>MUESTRA CONTROL</v>
      </c>
      <c r="D26" s="845" t="str">
        <f>IF(CONDUCTIVIDAD!AB33&lt;&gt;"",CONDUCTIVIDAD!AB33,"")</f>
        <v/>
      </c>
      <c r="E26" s="846" t="str">
        <f t="shared" si="0"/>
        <v/>
      </c>
      <c r="F26" s="852">
        <v>23</v>
      </c>
      <c r="G26" s="856" t="str">
        <f>IF('SODIO SOL'!CL14&lt;&gt;"",'SODIO SOL'!CL14,"")</f>
        <v/>
      </c>
      <c r="H26" s="849" t="str">
        <f>IF('POTASIO SOL'!CL14&lt;&gt;"",'POTASIO SOL'!CL14,"")</f>
        <v/>
      </c>
      <c r="I26" s="849" t="str">
        <f>IF('CALCIO SOL'!CL14&lt;&gt;"",'CALCIO SOL'!CL14,"")</f>
        <v/>
      </c>
      <c r="J26" s="849" t="str">
        <f>IF('MAGNESIO SOL'!CL14&lt;&gt;"",'MAGNESIO SOL'!CL14,"")</f>
        <v/>
      </c>
      <c r="K26" s="849" t="str">
        <f t="shared" si="1"/>
        <v/>
      </c>
      <c r="L26" s="849" t="str">
        <f t="shared" si="2"/>
        <v/>
      </c>
      <c r="M26" s="849" t="str">
        <f t="shared" si="3"/>
        <v/>
      </c>
    </row>
    <row r="27" spans="2:13" ht="19.5" customHeight="1" thickTop="1" thickBot="1" x14ac:dyDescent="0.25">
      <c r="B27" s="851">
        <v>24</v>
      </c>
      <c r="C27" s="847" t="str">
        <f>IF('INGRESO DE DATOS'!B34&lt;&gt;"",'INGRESO DE DATOS'!B34,"")</f>
        <v/>
      </c>
      <c r="D27" s="845" t="str">
        <f>IF(CONDUCTIVIDAD!AB34&lt;&gt;"",CONDUCTIVIDAD!AB34,"")</f>
        <v/>
      </c>
      <c r="E27" s="846" t="str">
        <f t="shared" si="0"/>
        <v/>
      </c>
      <c r="F27" s="852">
        <v>24</v>
      </c>
      <c r="G27" s="849" t="str">
        <f>IF('SODIO SOL'!CL15&lt;&gt;"",'SODIO SOL'!CL15,"")</f>
        <v/>
      </c>
      <c r="H27" s="849" t="str">
        <f>IF('POTASIO SOL'!CL15&lt;&gt;"",'POTASIO SOL'!CL15,"")</f>
        <v/>
      </c>
      <c r="I27" s="849" t="str">
        <f>IF('CALCIO SOL'!CL15&lt;&gt;"",'CALCIO SOL'!CL15,"")</f>
        <v/>
      </c>
      <c r="J27" s="849" t="str">
        <f>IF('MAGNESIO SOL'!CL15&lt;&gt;"",'MAGNESIO SOL'!CL15,"")</f>
        <v/>
      </c>
      <c r="K27" s="849" t="str">
        <f t="shared" si="1"/>
        <v/>
      </c>
      <c r="L27" s="849" t="str">
        <f t="shared" si="2"/>
        <v/>
      </c>
      <c r="M27" s="849" t="str">
        <f t="shared" si="3"/>
        <v/>
      </c>
    </row>
    <row r="28" spans="2:13" ht="19.5" customHeight="1" thickTop="1" thickBot="1" x14ac:dyDescent="0.25">
      <c r="B28" s="851">
        <v>25</v>
      </c>
      <c r="C28" s="847" t="str">
        <f>IF('INGRESO DE DATOS'!B35&lt;&gt;"",'INGRESO DE DATOS'!B35,"")</f>
        <v/>
      </c>
      <c r="D28" s="845" t="str">
        <f>IF(CONDUCTIVIDAD!AB35&lt;&gt;"",CONDUCTIVIDAD!AB35,"")</f>
        <v/>
      </c>
      <c r="E28" s="846" t="str">
        <f t="shared" si="0"/>
        <v/>
      </c>
      <c r="F28" s="852">
        <v>25</v>
      </c>
      <c r="G28" s="849" t="str">
        <f>IF('SODIO SOL'!CL16&lt;&gt;"",'SODIO SOL'!CL16,"")</f>
        <v/>
      </c>
      <c r="H28" s="849" t="str">
        <f>IF('POTASIO SOL'!CL16&lt;&gt;"",'POTASIO SOL'!CL16,"")</f>
        <v/>
      </c>
      <c r="I28" s="849" t="str">
        <f>IF('CALCIO SOL'!CL16&lt;&gt;"",'CALCIO SOL'!CL16,"")</f>
        <v/>
      </c>
      <c r="J28" s="849" t="str">
        <f>IF('MAGNESIO SOL'!CL16&lt;&gt;"",'MAGNESIO SOL'!CL16,"")</f>
        <v/>
      </c>
      <c r="K28" s="849" t="str">
        <f t="shared" si="1"/>
        <v/>
      </c>
      <c r="L28" s="849" t="str">
        <f t="shared" si="2"/>
        <v/>
      </c>
      <c r="M28" s="849" t="str">
        <f t="shared" si="3"/>
        <v/>
      </c>
    </row>
    <row r="29" spans="2:13" ht="19.5" customHeight="1" thickTop="1" thickBot="1" x14ac:dyDescent="0.25">
      <c r="B29" s="851">
        <v>26</v>
      </c>
      <c r="C29" s="847" t="str">
        <f>IF('INGRESO DE DATOS'!B36&lt;&gt;"",'INGRESO DE DATOS'!B36,"")</f>
        <v/>
      </c>
      <c r="D29" s="845" t="str">
        <f>IF(CONDUCTIVIDAD!AB36&lt;&gt;"",CONDUCTIVIDAD!AB36,"")</f>
        <v/>
      </c>
      <c r="E29" s="846" t="str">
        <f t="shared" si="0"/>
        <v/>
      </c>
      <c r="F29" s="852">
        <v>26</v>
      </c>
      <c r="G29" s="849" t="str">
        <f>IF('SODIO SOL'!CL17&lt;&gt;"",'SODIO SOL'!CL17,"")</f>
        <v/>
      </c>
      <c r="H29" s="849" t="str">
        <f>IF('POTASIO SOL'!CL17&lt;&gt;"",'POTASIO SOL'!CL17,"")</f>
        <v/>
      </c>
      <c r="I29" s="849" t="str">
        <f>IF('CALCIO SOL'!CL17&lt;&gt;"",'CALCIO SOL'!CL17,"")</f>
        <v/>
      </c>
      <c r="J29" s="849" t="str">
        <f>IF('MAGNESIO SOL'!CL17&lt;&gt;"",'MAGNESIO SOL'!CL17,"")</f>
        <v/>
      </c>
      <c r="K29" s="849" t="str">
        <f t="shared" si="1"/>
        <v/>
      </c>
      <c r="L29" s="849" t="str">
        <f t="shared" si="2"/>
        <v/>
      </c>
      <c r="M29" s="849" t="str">
        <f t="shared" si="3"/>
        <v/>
      </c>
    </row>
    <row r="30" spans="2:13" ht="19.5" customHeight="1" thickTop="1" thickBot="1" x14ac:dyDescent="0.25">
      <c r="B30" s="851">
        <v>27</v>
      </c>
      <c r="C30" s="847" t="str">
        <f>IF('INGRESO DE DATOS'!B37&lt;&gt;"",'INGRESO DE DATOS'!B37,"")</f>
        <v/>
      </c>
      <c r="D30" s="845" t="str">
        <f>IF(CONDUCTIVIDAD!AB37&lt;&gt;"",CONDUCTIVIDAD!AB37,"")</f>
        <v/>
      </c>
      <c r="E30" s="846" t="str">
        <f t="shared" si="0"/>
        <v/>
      </c>
      <c r="F30" s="852">
        <v>27</v>
      </c>
      <c r="G30" s="856" t="str">
        <f>IF('SODIO SOL'!CL19&lt;&gt;"",'SODIO SOL'!CL19,"")</f>
        <v/>
      </c>
      <c r="H30" s="849" t="str">
        <f>IF('POTASIO SOL'!CL19&lt;&gt;"",'POTASIO SOL'!CL19,"")</f>
        <v/>
      </c>
      <c r="I30" s="849" t="str">
        <f>IF('CALCIO SOL'!CL19&lt;&gt;"",'CALCIO SOL'!CL19,"")</f>
        <v/>
      </c>
      <c r="J30" s="849" t="str">
        <f>IF('MAGNESIO SOL'!CL19&lt;&gt;"",'MAGNESIO SOL'!CL19,"")</f>
        <v/>
      </c>
      <c r="K30" s="849" t="str">
        <f t="shared" si="1"/>
        <v/>
      </c>
      <c r="L30" s="849" t="str">
        <f t="shared" si="2"/>
        <v/>
      </c>
      <c r="M30" s="849" t="str">
        <f t="shared" si="3"/>
        <v/>
      </c>
    </row>
    <row r="31" spans="2:13" ht="19.5" customHeight="1" thickTop="1" thickBot="1" x14ac:dyDescent="0.25">
      <c r="B31" s="851">
        <v>28</v>
      </c>
      <c r="C31" s="847" t="str">
        <f>IF('INGRESO DE DATOS'!B38&lt;&gt;"",'INGRESO DE DATOS'!B38,"")</f>
        <v/>
      </c>
      <c r="D31" s="845" t="str">
        <f>IF(CONDUCTIVIDAD!AB38&lt;&gt;"",CONDUCTIVIDAD!AB38,"")</f>
        <v/>
      </c>
      <c r="E31" s="846" t="str">
        <f t="shared" si="0"/>
        <v/>
      </c>
      <c r="F31" s="852">
        <v>28</v>
      </c>
      <c r="G31" s="849" t="str">
        <f>IF('SODIO SOL'!CL20&lt;&gt;"",'SODIO SOL'!CL20,"")</f>
        <v/>
      </c>
      <c r="H31" s="849" t="str">
        <f>IF('POTASIO SOL'!CL20&lt;&gt;"",'POTASIO SOL'!CL20,"")</f>
        <v/>
      </c>
      <c r="I31" s="849" t="str">
        <f>IF('CALCIO SOL'!CL20&lt;&gt;"",'CALCIO SOL'!CL20,"")</f>
        <v/>
      </c>
      <c r="J31" s="849" t="str">
        <f>IF('MAGNESIO SOL'!CL20&lt;&gt;"",'MAGNESIO SOL'!CL20,"")</f>
        <v/>
      </c>
      <c r="K31" s="849" t="str">
        <f t="shared" si="1"/>
        <v/>
      </c>
      <c r="L31" s="849" t="str">
        <f t="shared" si="2"/>
        <v/>
      </c>
      <c r="M31" s="849" t="str">
        <f t="shared" si="3"/>
        <v/>
      </c>
    </row>
    <row r="32" spans="2:13" ht="19.5" customHeight="1" thickTop="1" thickBot="1" x14ac:dyDescent="0.25">
      <c r="B32" s="851">
        <v>29</v>
      </c>
      <c r="C32" s="847" t="str">
        <f>IF('INGRESO DE DATOS'!B39&lt;&gt;"",'INGRESO DE DATOS'!B39,"")</f>
        <v/>
      </c>
      <c r="D32" s="845" t="str">
        <f>IF(CONDUCTIVIDAD!AB39&lt;&gt;"",CONDUCTIVIDAD!AB39,"")</f>
        <v/>
      </c>
      <c r="E32" s="846" t="str">
        <f t="shared" si="0"/>
        <v/>
      </c>
      <c r="F32" s="852">
        <v>29</v>
      </c>
      <c r="G32" s="849" t="str">
        <f>IF('SODIO SOL'!CL21&lt;&gt;"",'SODIO SOL'!CL21,"")</f>
        <v/>
      </c>
      <c r="H32" s="849" t="str">
        <f>IF('POTASIO SOL'!CL21&lt;&gt;"",'POTASIO SOL'!CL21,"")</f>
        <v/>
      </c>
      <c r="I32" s="849" t="str">
        <f>IF('CALCIO SOL'!CL21&lt;&gt;"",'CALCIO SOL'!CL21,"")</f>
        <v/>
      </c>
      <c r="J32" s="849" t="str">
        <f>IF('MAGNESIO SOL'!CL21&lt;&gt;"",'MAGNESIO SOL'!CL21,"")</f>
        <v/>
      </c>
      <c r="K32" s="849" t="str">
        <f t="shared" si="1"/>
        <v/>
      </c>
      <c r="L32" s="849" t="str">
        <f t="shared" si="2"/>
        <v/>
      </c>
      <c r="M32" s="849" t="str">
        <f t="shared" si="3"/>
        <v/>
      </c>
    </row>
    <row r="33" spans="2:13" ht="19.5" customHeight="1" thickTop="1" thickBot="1" x14ac:dyDescent="0.25">
      <c r="B33" s="851">
        <v>30</v>
      </c>
      <c r="C33" s="847" t="str">
        <f>IF('INGRESO DE DATOS'!B40&lt;&gt;"",'INGRESO DE DATOS'!B40,"")</f>
        <v/>
      </c>
      <c r="D33" s="845" t="str">
        <f>IF(CONDUCTIVIDAD!AB40&lt;&gt;"",CONDUCTIVIDAD!AB40,"")</f>
        <v/>
      </c>
      <c r="E33" s="846" t="str">
        <f t="shared" si="0"/>
        <v/>
      </c>
      <c r="F33" s="852">
        <v>30</v>
      </c>
      <c r="G33" s="849" t="str">
        <f>IF('SODIO SOL'!CL22&lt;&gt;"",'SODIO SOL'!CL22,"")</f>
        <v/>
      </c>
      <c r="H33" s="849" t="str">
        <f>IF('POTASIO SOL'!CL22&lt;&gt;"",'POTASIO SOL'!CL22,"")</f>
        <v/>
      </c>
      <c r="I33" s="849" t="str">
        <f>IF('CALCIO SOL'!CL22&lt;&gt;"",'CALCIO SOL'!CL22,"")</f>
        <v/>
      </c>
      <c r="J33" s="849" t="str">
        <f>IF('MAGNESIO SOL'!CL22&lt;&gt;"",'MAGNESIO SOL'!CL22,"")</f>
        <v/>
      </c>
      <c r="K33" s="849" t="str">
        <f t="shared" si="1"/>
        <v/>
      </c>
      <c r="L33" s="849" t="str">
        <f t="shared" si="2"/>
        <v/>
      </c>
      <c r="M33" s="849" t="str">
        <f t="shared" si="3"/>
        <v/>
      </c>
    </row>
    <row r="34" spans="2:13" ht="19.5" customHeight="1" thickTop="1" thickBot="1" x14ac:dyDescent="0.25">
      <c r="B34" s="851">
        <v>31</v>
      </c>
      <c r="C34" s="847" t="str">
        <f>IF('INGRESO DE DATOS'!B41&lt;&gt;"",'INGRESO DE DATOS'!B41,"")</f>
        <v/>
      </c>
      <c r="D34" s="845" t="str">
        <f>IF(CONDUCTIVIDAD!AB41&lt;&gt;"",CONDUCTIVIDAD!AB41,"")</f>
        <v/>
      </c>
      <c r="E34" s="846" t="str">
        <f t="shared" si="0"/>
        <v/>
      </c>
      <c r="F34" s="852">
        <v>31</v>
      </c>
      <c r="G34" s="849" t="str">
        <f>IF('SODIO SOL'!CL23&lt;&gt;"",'SODIO SOL'!CL23,"")</f>
        <v/>
      </c>
      <c r="H34" s="849" t="str">
        <f>IF('POTASIO SOL'!CL23&lt;&gt;"",'POTASIO SOL'!CL23,"")</f>
        <v/>
      </c>
      <c r="I34" s="849" t="str">
        <f>IF('CALCIO SOL'!CL23&lt;&gt;"",'CALCIO SOL'!CL23,"")</f>
        <v/>
      </c>
      <c r="J34" s="849" t="str">
        <f>IF('MAGNESIO SOL'!CL23&lt;&gt;"",'MAGNESIO SOL'!CL23,"")</f>
        <v/>
      </c>
      <c r="K34" s="849" t="str">
        <f t="shared" si="1"/>
        <v/>
      </c>
      <c r="L34" s="849" t="str">
        <f t="shared" si="2"/>
        <v/>
      </c>
      <c r="M34" s="849" t="str">
        <f t="shared" si="3"/>
        <v/>
      </c>
    </row>
    <row r="35" spans="2:13" ht="19.5" customHeight="1" thickTop="1" thickBot="1" x14ac:dyDescent="0.25">
      <c r="B35" s="851">
        <v>32</v>
      </c>
      <c r="C35" s="847" t="str">
        <f>IF('INGRESO DE DATOS'!B42&lt;&gt;"",'INGRESO DE DATOS'!B42,"")</f>
        <v/>
      </c>
      <c r="D35" s="845" t="str">
        <f>IF(CONDUCTIVIDAD!AB42&lt;&gt;"",CONDUCTIVIDAD!AB42,"")</f>
        <v/>
      </c>
      <c r="E35" s="846" t="str">
        <f t="shared" si="0"/>
        <v/>
      </c>
      <c r="F35" s="852">
        <v>32</v>
      </c>
      <c r="G35" s="856" t="str">
        <f>IF('SODIO SOL'!CL25&lt;&gt;"",'SODIO SOL'!CL25,"")</f>
        <v/>
      </c>
      <c r="H35" s="849" t="str">
        <f>IF('POTASIO SOL'!CL25&lt;&gt;"",'POTASIO SOL'!CL25,"")</f>
        <v/>
      </c>
      <c r="I35" s="849" t="str">
        <f>IF('CALCIO SOL'!CL25&lt;&gt;"",'CALCIO SOL'!CL25,"")</f>
        <v/>
      </c>
      <c r="J35" s="849" t="str">
        <f>IF('MAGNESIO SOL'!CL25&lt;&gt;"",'MAGNESIO SOL'!CL25,"")</f>
        <v/>
      </c>
      <c r="K35" s="849" t="str">
        <f t="shared" si="1"/>
        <v/>
      </c>
      <c r="L35" s="849" t="str">
        <f t="shared" si="2"/>
        <v/>
      </c>
      <c r="M35" s="849" t="str">
        <f t="shared" si="3"/>
        <v/>
      </c>
    </row>
    <row r="36" spans="2:13" ht="19.5" customHeight="1" thickTop="1" thickBot="1" x14ac:dyDescent="0.25">
      <c r="B36" s="851">
        <v>33</v>
      </c>
      <c r="C36" s="847" t="str">
        <f>IF('INGRESO DE DATOS'!B43&lt;&gt;"",'INGRESO DE DATOS'!B43,"")</f>
        <v/>
      </c>
      <c r="D36" s="845" t="str">
        <f>IF(CONDUCTIVIDAD!AB43&lt;&gt;"",CONDUCTIVIDAD!AB43,"")</f>
        <v/>
      </c>
      <c r="E36" s="846" t="str">
        <f t="shared" si="0"/>
        <v/>
      </c>
      <c r="F36" s="852">
        <v>33</v>
      </c>
      <c r="G36" s="849" t="str">
        <f>IF('SODIO SOL'!CL26&lt;&gt;"",'SODIO SOL'!CL26,"")</f>
        <v/>
      </c>
      <c r="H36" s="849" t="str">
        <f>IF('POTASIO SOL'!CL26&lt;&gt;"",'POTASIO SOL'!CL26,"")</f>
        <v/>
      </c>
      <c r="I36" s="849" t="str">
        <f>IF('CALCIO SOL'!CL26&lt;&gt;"",'CALCIO SOL'!CL26,"")</f>
        <v/>
      </c>
      <c r="J36" s="849" t="str">
        <f>IF('MAGNESIO SOL'!CL26&lt;&gt;"",'MAGNESIO SOL'!CL26,"")</f>
        <v/>
      </c>
      <c r="K36" s="849" t="str">
        <f t="shared" si="1"/>
        <v/>
      </c>
      <c r="L36" s="849" t="str">
        <f t="shared" si="2"/>
        <v/>
      </c>
      <c r="M36" s="849" t="str">
        <f t="shared" si="3"/>
        <v/>
      </c>
    </row>
    <row r="37" spans="2:13" ht="19.5" customHeight="1" thickTop="1" thickBot="1" x14ac:dyDescent="0.25">
      <c r="B37" s="851">
        <v>34</v>
      </c>
      <c r="C37" s="847" t="str">
        <f>IF('INGRESO DE DATOS'!B44&lt;&gt;"",'INGRESO DE DATOS'!B44,"")</f>
        <v/>
      </c>
      <c r="D37" s="845" t="str">
        <f>IF(CONDUCTIVIDAD!AB44&lt;&gt;"",CONDUCTIVIDAD!AB44,"")</f>
        <v/>
      </c>
      <c r="E37" s="846" t="str">
        <f t="shared" si="0"/>
        <v/>
      </c>
      <c r="F37" s="852">
        <v>34</v>
      </c>
      <c r="G37" s="849" t="str">
        <f>IF('SODIO SOL'!CL27&lt;&gt;"",'SODIO SOL'!CL27,"")</f>
        <v/>
      </c>
      <c r="H37" s="849" t="str">
        <f>IF('POTASIO SOL'!CL27&lt;&gt;"",'POTASIO SOL'!CL27,"")</f>
        <v/>
      </c>
      <c r="I37" s="849" t="str">
        <f>IF('CALCIO SOL'!CL27&lt;&gt;"",'CALCIO SOL'!CL27,"")</f>
        <v/>
      </c>
      <c r="J37" s="849" t="str">
        <f>IF('MAGNESIO SOL'!CL27&lt;&gt;"",'MAGNESIO SOL'!CL27,"")</f>
        <v/>
      </c>
      <c r="K37" s="849" t="str">
        <f t="shared" si="1"/>
        <v/>
      </c>
      <c r="L37" s="849" t="str">
        <f t="shared" si="2"/>
        <v/>
      </c>
      <c r="M37" s="849" t="str">
        <f t="shared" si="3"/>
        <v/>
      </c>
    </row>
    <row r="38" spans="2:13" ht="19.5" customHeight="1" thickTop="1" thickBot="1" x14ac:dyDescent="0.25">
      <c r="B38" s="851">
        <v>35</v>
      </c>
      <c r="C38" s="847" t="str">
        <f>IF('INGRESO DE DATOS'!B45&lt;&gt;"",'INGRESO DE DATOS'!B45,"")</f>
        <v/>
      </c>
      <c r="D38" s="845" t="str">
        <f>IF(CONDUCTIVIDAD!AB45&lt;&gt;"",CONDUCTIVIDAD!AB45,"")</f>
        <v/>
      </c>
      <c r="E38" s="846" t="str">
        <f t="shared" si="0"/>
        <v/>
      </c>
      <c r="F38" s="852">
        <v>35</v>
      </c>
      <c r="G38" s="849" t="str">
        <f>IF('SODIO SOL'!CL28&lt;&gt;"",'SODIO SOL'!CL28,"")</f>
        <v/>
      </c>
      <c r="H38" s="849" t="str">
        <f>IF('POTASIO SOL'!CL28&lt;&gt;"",'POTASIO SOL'!CL28,"")</f>
        <v/>
      </c>
      <c r="I38" s="849" t="str">
        <f>IF('CALCIO SOL'!CL28&lt;&gt;"",'CALCIO SOL'!CL28,"")</f>
        <v/>
      </c>
      <c r="J38" s="849" t="str">
        <f>IF('MAGNESIO SOL'!CL28&lt;&gt;"",'MAGNESIO SOL'!CL28,"")</f>
        <v/>
      </c>
      <c r="K38" s="849" t="str">
        <f t="shared" si="1"/>
        <v/>
      </c>
      <c r="L38" s="849" t="str">
        <f t="shared" si="2"/>
        <v/>
      </c>
      <c r="M38" s="849" t="str">
        <f t="shared" si="3"/>
        <v/>
      </c>
    </row>
    <row r="39" spans="2:13" ht="19.5" customHeight="1" thickTop="1" thickBot="1" x14ac:dyDescent="0.25">
      <c r="B39" s="851">
        <v>36</v>
      </c>
      <c r="C39" s="847" t="str">
        <f>IF('INGRESO DE DATOS'!B46&lt;&gt;"",'INGRESO DE DATOS'!B46,"")</f>
        <v/>
      </c>
      <c r="D39" s="845" t="str">
        <f>IF(CONDUCTIVIDAD!AB46&lt;&gt;"",CONDUCTIVIDAD!AB46,"")</f>
        <v/>
      </c>
      <c r="E39" s="846" t="str">
        <f t="shared" si="0"/>
        <v/>
      </c>
      <c r="F39" s="852">
        <v>36</v>
      </c>
      <c r="G39" s="849" t="str">
        <f>IF('SODIO SOL'!CL29&lt;&gt;"",'SODIO SOL'!CL29,"")</f>
        <v/>
      </c>
      <c r="H39" s="849" t="str">
        <f>IF('POTASIO SOL'!CL29&lt;&gt;"",'POTASIO SOL'!CL29,"")</f>
        <v/>
      </c>
      <c r="I39" s="849" t="str">
        <f>IF('CALCIO SOL'!CL29&lt;&gt;"",'CALCIO SOL'!CL29,"")</f>
        <v/>
      </c>
      <c r="J39" s="849" t="str">
        <f>IF('MAGNESIO SOL'!CL29&lt;&gt;"",'MAGNESIO SOL'!CL29,"")</f>
        <v/>
      </c>
      <c r="K39" s="849" t="str">
        <f t="shared" si="1"/>
        <v/>
      </c>
      <c r="L39" s="849" t="str">
        <f t="shared" si="2"/>
        <v/>
      </c>
      <c r="M39" s="849" t="str">
        <f t="shared" si="3"/>
        <v/>
      </c>
    </row>
    <row r="40" spans="2:13" ht="19.5" customHeight="1" thickTop="1" thickBot="1" x14ac:dyDescent="0.25">
      <c r="B40" s="851">
        <v>37</v>
      </c>
      <c r="C40" s="847" t="str">
        <f>IF('INGRESO DE DATOS'!B47&lt;&gt;"",'INGRESO DE DATOS'!B47,"")</f>
        <v/>
      </c>
      <c r="D40" s="845" t="str">
        <f>IF(CONDUCTIVIDAD!AB47&lt;&gt;"",CONDUCTIVIDAD!AB47,"")</f>
        <v/>
      </c>
      <c r="E40" s="846" t="str">
        <f t="shared" si="0"/>
        <v/>
      </c>
      <c r="F40" s="852">
        <v>37</v>
      </c>
      <c r="G40" s="856" t="str">
        <f>IF('SODIO SOL'!CL31&lt;&gt;"",'SODIO SOL'!CL31,"")</f>
        <v/>
      </c>
      <c r="H40" s="849" t="str">
        <f>IF('POTASIO SOL'!CL31&lt;&gt;"",'POTASIO SOL'!CL31,"")</f>
        <v/>
      </c>
      <c r="I40" s="849" t="str">
        <f>IF('CALCIO SOL'!CL31&lt;&gt;"",'CALCIO SOL'!CL31,"")</f>
        <v/>
      </c>
      <c r="J40" s="849" t="str">
        <f>IF('MAGNESIO SOL'!CL31&lt;&gt;"",'MAGNESIO SOL'!CL31,"")</f>
        <v/>
      </c>
      <c r="K40" s="849" t="str">
        <f t="shared" si="1"/>
        <v/>
      </c>
      <c r="L40" s="849" t="str">
        <f t="shared" si="2"/>
        <v/>
      </c>
      <c r="M40" s="849" t="str">
        <f t="shared" si="3"/>
        <v/>
      </c>
    </row>
    <row r="41" spans="2:13" ht="19.5" customHeight="1" thickTop="1" thickBot="1" x14ac:dyDescent="0.25">
      <c r="B41" s="851">
        <v>38</v>
      </c>
      <c r="C41" s="847" t="str">
        <f>IF('INGRESO DE DATOS'!B48&lt;&gt;"",'INGRESO DE DATOS'!B48,"")</f>
        <v/>
      </c>
      <c r="D41" s="845" t="str">
        <f>IF(CONDUCTIVIDAD!AB48&lt;&gt;"",CONDUCTIVIDAD!AB48,"")</f>
        <v/>
      </c>
      <c r="E41" s="846" t="str">
        <f t="shared" si="0"/>
        <v/>
      </c>
      <c r="F41" s="852">
        <v>38</v>
      </c>
      <c r="G41" s="849" t="str">
        <f>IF('SODIO SOL'!CL32&lt;&gt;"",'SODIO SOL'!CL32,"")</f>
        <v/>
      </c>
      <c r="H41" s="849" t="str">
        <f>IF('POTASIO SOL'!CL32&lt;&gt;"",'POTASIO SOL'!CL32,"")</f>
        <v/>
      </c>
      <c r="I41" s="849" t="str">
        <f>IF('CALCIO SOL'!CL32&lt;&gt;"",'CALCIO SOL'!CL32,"")</f>
        <v/>
      </c>
      <c r="J41" s="849" t="str">
        <f>IF('MAGNESIO SOL'!CL32&lt;&gt;"",'MAGNESIO SOL'!CL32,"")</f>
        <v/>
      </c>
      <c r="K41" s="849" t="str">
        <f t="shared" si="1"/>
        <v/>
      </c>
      <c r="L41" s="849" t="str">
        <f t="shared" si="2"/>
        <v/>
      </c>
      <c r="M41" s="849" t="str">
        <f t="shared" si="3"/>
        <v/>
      </c>
    </row>
    <row r="42" spans="2:13" ht="19.5" customHeight="1" thickTop="1" thickBot="1" x14ac:dyDescent="0.25">
      <c r="B42" s="851">
        <v>39</v>
      </c>
      <c r="C42" s="847" t="str">
        <f>IF('INGRESO DE DATOS'!B49&lt;&gt;"",'INGRESO DE DATOS'!B49,"")</f>
        <v/>
      </c>
      <c r="D42" s="845" t="str">
        <f>IF(CONDUCTIVIDAD!AB49&lt;&gt;"",CONDUCTIVIDAD!AB49,"")</f>
        <v/>
      </c>
      <c r="E42" s="846" t="str">
        <f t="shared" si="0"/>
        <v/>
      </c>
      <c r="F42" s="852">
        <v>39</v>
      </c>
      <c r="G42" s="849" t="str">
        <f>IF('SODIO SOL'!CL33&lt;&gt;"",'SODIO SOL'!CL33,"")</f>
        <v/>
      </c>
      <c r="H42" s="849" t="str">
        <f>IF('POTASIO SOL'!CL33&lt;&gt;"",'POTASIO SOL'!CL33,"")</f>
        <v/>
      </c>
      <c r="I42" s="849" t="str">
        <f>IF('CALCIO SOL'!CL33&lt;&gt;"",'CALCIO SOL'!CL33,"")</f>
        <v/>
      </c>
      <c r="J42" s="849" t="str">
        <f>IF('MAGNESIO SOL'!CL33&lt;&gt;"",'MAGNESIO SOL'!CL33,"")</f>
        <v/>
      </c>
      <c r="K42" s="849" t="str">
        <f t="shared" si="1"/>
        <v/>
      </c>
      <c r="L42" s="849" t="str">
        <f t="shared" si="2"/>
        <v/>
      </c>
      <c r="M42" s="849" t="str">
        <f t="shared" si="3"/>
        <v/>
      </c>
    </row>
    <row r="43" spans="2:13" ht="19.5" customHeight="1" thickTop="1" thickBot="1" x14ac:dyDescent="0.25">
      <c r="B43" s="851">
        <v>40</v>
      </c>
      <c r="C43" s="847" t="str">
        <f>IF('INGRESO DE DATOS'!B50&lt;&gt;"",'INGRESO DE DATOS'!B50,"")</f>
        <v/>
      </c>
      <c r="D43" s="845" t="str">
        <f>IF(CONDUCTIVIDAD!AB50&lt;&gt;"",CONDUCTIVIDAD!AB50,"")</f>
        <v/>
      </c>
      <c r="E43" s="846" t="str">
        <f t="shared" si="0"/>
        <v/>
      </c>
      <c r="F43" s="852">
        <v>40</v>
      </c>
      <c r="G43" s="849" t="str">
        <f>IF('SODIO SOL'!CL34&lt;&gt;"",'SODIO SOL'!CL34,"")</f>
        <v/>
      </c>
      <c r="H43" s="849" t="str">
        <f>IF('POTASIO SOL'!CL34&lt;&gt;"",'POTASIO SOL'!CL34,"")</f>
        <v/>
      </c>
      <c r="I43" s="849" t="str">
        <f>IF('CALCIO SOL'!CL34&lt;&gt;"",'CALCIO SOL'!CL34,"")</f>
        <v/>
      </c>
      <c r="J43" s="849" t="str">
        <f>IF('MAGNESIO SOL'!CL34&lt;&gt;"",'MAGNESIO SOL'!CL34,"")</f>
        <v/>
      </c>
      <c r="K43" s="849" t="str">
        <f t="shared" si="1"/>
        <v/>
      </c>
      <c r="L43" s="849" t="str">
        <f t="shared" si="2"/>
        <v/>
      </c>
      <c r="M43" s="849" t="str">
        <f t="shared" si="3"/>
        <v/>
      </c>
    </row>
    <row r="44" spans="2:13" ht="19.5" customHeight="1" thickTop="1" thickBot="1" x14ac:dyDescent="0.25">
      <c r="B44" s="851">
        <v>41</v>
      </c>
      <c r="C44" s="847" t="str">
        <f>IF('INGRESO DE DATOS'!B51&lt;&gt;"",'INGRESO DE DATOS'!B51,"")</f>
        <v/>
      </c>
      <c r="D44" s="845" t="str">
        <f>IF(CONDUCTIVIDAD!AB51&lt;&gt;"",CONDUCTIVIDAD!AB51,"")</f>
        <v/>
      </c>
      <c r="E44" s="846" t="str">
        <f t="shared" si="0"/>
        <v/>
      </c>
      <c r="F44" s="852">
        <v>41</v>
      </c>
      <c r="G44" s="849" t="str">
        <f>IF('SODIO SOL'!CL35&lt;&gt;"",'SODIO SOL'!CL35,"")</f>
        <v/>
      </c>
      <c r="H44" s="849" t="str">
        <f>IF('POTASIO SOL'!CL35&lt;&gt;"",'POTASIO SOL'!CL35,"")</f>
        <v/>
      </c>
      <c r="I44" s="849" t="str">
        <f>IF('CALCIO SOL'!CL35&lt;&gt;"",'CALCIO SOL'!CL35,"")</f>
        <v/>
      </c>
      <c r="J44" s="849" t="str">
        <f>IF('MAGNESIO SOL'!CL35&lt;&gt;"",'MAGNESIO SOL'!CL35,"")</f>
        <v/>
      </c>
      <c r="K44" s="849" t="str">
        <f t="shared" si="1"/>
        <v/>
      </c>
      <c r="L44" s="849" t="str">
        <f t="shared" si="2"/>
        <v/>
      </c>
      <c r="M44" s="849" t="str">
        <f t="shared" si="3"/>
        <v/>
      </c>
    </row>
    <row r="45" spans="2:13" ht="19.5" customHeight="1" thickTop="1" thickBot="1" x14ac:dyDescent="0.25">
      <c r="B45" s="851">
        <v>42</v>
      </c>
      <c r="C45" s="847" t="str">
        <f>IF('INGRESO DE DATOS'!B52&lt;&gt;"",'INGRESO DE DATOS'!B52,"")</f>
        <v/>
      </c>
      <c r="D45" s="845" t="str">
        <f>IF(CONDUCTIVIDAD!AB52&lt;&gt;"",CONDUCTIVIDAD!AB52,"")</f>
        <v/>
      </c>
      <c r="E45" s="846" t="str">
        <f t="shared" si="0"/>
        <v/>
      </c>
      <c r="F45" s="852">
        <v>42</v>
      </c>
      <c r="G45" s="856" t="str">
        <f>IF('SODIO SOL'!CL37&lt;&gt;"",'SODIO SOL'!CL37,"")</f>
        <v/>
      </c>
      <c r="H45" s="849" t="str">
        <f>IF('POTASIO SOL'!CL37&lt;&gt;"",'POTASIO SOL'!CL37,"")</f>
        <v/>
      </c>
      <c r="I45" s="849" t="str">
        <f>IF('CALCIO SOL'!CL37&lt;&gt;"",'CALCIO SOL'!CL37,"")</f>
        <v/>
      </c>
      <c r="J45" s="849" t="str">
        <f>IF('MAGNESIO SOL'!CL37&lt;&gt;"",'MAGNESIO SOL'!CL37,"")</f>
        <v/>
      </c>
      <c r="K45" s="849" t="str">
        <f t="shared" si="1"/>
        <v/>
      </c>
      <c r="L45" s="849" t="str">
        <f t="shared" si="2"/>
        <v/>
      </c>
      <c r="M45" s="849" t="str">
        <f t="shared" si="3"/>
        <v/>
      </c>
    </row>
    <row r="46" spans="2:13" ht="19.5" customHeight="1" thickTop="1" thickBot="1" x14ac:dyDescent="0.25">
      <c r="B46" s="851">
        <v>43</v>
      </c>
      <c r="C46" s="847" t="str">
        <f>IF('INGRESO DE DATOS'!B53&lt;&gt;"",'INGRESO DE DATOS'!B53,"")</f>
        <v/>
      </c>
      <c r="D46" s="845" t="str">
        <f>IF(CONDUCTIVIDAD!AB53&lt;&gt;"",CONDUCTIVIDAD!AB53,"")</f>
        <v/>
      </c>
      <c r="E46" s="846" t="str">
        <f t="shared" si="0"/>
        <v/>
      </c>
      <c r="F46" s="852">
        <v>43</v>
      </c>
      <c r="G46" s="849" t="str">
        <f>IF('SODIO SOL'!CL38&lt;&gt;"",'SODIO SOL'!CL38,"")</f>
        <v/>
      </c>
      <c r="H46" s="849" t="str">
        <f>IF('POTASIO SOL'!CL38&lt;&gt;"",'POTASIO SOL'!CL38,"")</f>
        <v/>
      </c>
      <c r="I46" s="849" t="str">
        <f>IF('CALCIO SOL'!CL38&lt;&gt;"",'CALCIO SOL'!CL38,"")</f>
        <v/>
      </c>
      <c r="J46" s="849" t="str">
        <f>IF('MAGNESIO SOL'!CL38&lt;&gt;"",'MAGNESIO SOL'!CL38,"")</f>
        <v/>
      </c>
      <c r="K46" s="849" t="str">
        <f t="shared" si="1"/>
        <v/>
      </c>
      <c r="L46" s="849" t="str">
        <f t="shared" si="2"/>
        <v/>
      </c>
      <c r="M46" s="849" t="str">
        <f t="shared" si="3"/>
        <v/>
      </c>
    </row>
    <row r="47" spans="2:13" ht="19.5" customHeight="1" thickTop="1" thickBot="1" x14ac:dyDescent="0.25">
      <c r="B47" s="851">
        <v>44</v>
      </c>
      <c r="C47" s="844" t="str">
        <f>IF('INGRESO DE DATOS'!B54&lt;&gt;"",'INGRESO DE DATOS'!B54,"")</f>
        <v>MUESTRA CONTROL</v>
      </c>
      <c r="D47" s="845" t="str">
        <f>IF(CONDUCTIVIDAD!AB54&lt;&gt;"",CONDUCTIVIDAD!AB54,"")</f>
        <v/>
      </c>
      <c r="E47" s="846" t="str">
        <f t="shared" si="0"/>
        <v/>
      </c>
      <c r="F47" s="852">
        <v>44</v>
      </c>
      <c r="G47" s="849" t="str">
        <f>IF('SODIO SOL'!CL39&lt;&gt;"",'SODIO SOL'!CL39,"")</f>
        <v/>
      </c>
      <c r="H47" s="849" t="str">
        <f>IF('POTASIO SOL'!CL39&lt;&gt;"",'POTASIO SOL'!CL39,"")</f>
        <v/>
      </c>
      <c r="I47" s="849" t="str">
        <f>IF('CALCIO SOL'!CL39&lt;&gt;"",'CALCIO SOL'!CL39,"")</f>
        <v/>
      </c>
      <c r="J47" s="849" t="str">
        <f>IF('MAGNESIO SOL'!CL39&lt;&gt;"",'MAGNESIO SOL'!CL39,"")</f>
        <v/>
      </c>
      <c r="K47" s="849" t="str">
        <f t="shared" si="1"/>
        <v/>
      </c>
      <c r="L47" s="849" t="str">
        <f t="shared" si="2"/>
        <v/>
      </c>
      <c r="M47" s="849" t="str">
        <f t="shared" si="3"/>
        <v/>
      </c>
    </row>
    <row r="48" spans="2:13" ht="13.5" thickTop="1" x14ac:dyDescent="0.2">
      <c r="B48" s="855"/>
      <c r="C48" s="855"/>
      <c r="D48" s="855"/>
      <c r="E48" s="855"/>
    </row>
  </sheetData>
  <mergeCells count="12">
    <mergeCell ref="B2:B3"/>
    <mergeCell ref="C2:C3"/>
    <mergeCell ref="D2:D3"/>
    <mergeCell ref="E2:E3"/>
    <mergeCell ref="J2:J3"/>
    <mergeCell ref="K2:K3"/>
    <mergeCell ref="L2:L3"/>
    <mergeCell ref="M2:M3"/>
    <mergeCell ref="F2:F3"/>
    <mergeCell ref="G2:G3"/>
    <mergeCell ref="H2:H3"/>
    <mergeCell ref="I2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2281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27</vt:i4>
      </vt:variant>
    </vt:vector>
  </HeadingPairs>
  <TitlesOfParts>
    <vt:vector size="59" baseType="lpstr">
      <vt:lpstr>INGRESO DE DATOS</vt:lpstr>
      <vt:lpstr>Prog textura 1</vt:lpstr>
      <vt:lpstr>Prog textura 2</vt:lpstr>
      <vt:lpstr>PW_ T_V</vt:lpstr>
      <vt:lpstr>pH</vt:lpstr>
      <vt:lpstr>CONDUCTIVIDAD</vt:lpstr>
      <vt:lpstr>SOLIDOS</vt:lpstr>
      <vt:lpstr>NITRATOS Y AMONIOS</vt:lpstr>
      <vt:lpstr>SUMA CATIONES</vt:lpstr>
      <vt:lpstr>CAPTURA Na Y K</vt:lpstr>
      <vt:lpstr>SODIO SOL</vt:lpstr>
      <vt:lpstr>POTASIO SOL</vt:lpstr>
      <vt:lpstr>CAPTURA Ca Y Mg</vt:lpstr>
      <vt:lpstr>CALCIO SOL</vt:lpstr>
      <vt:lpstr>MAGNESIO SOL</vt:lpstr>
      <vt:lpstr>CAPTURA Fe Y Mn</vt:lpstr>
      <vt:lpstr>HIERRO</vt:lpstr>
      <vt:lpstr>MANGANESO</vt:lpstr>
      <vt:lpstr>CAPTURA Zn Y Cu</vt:lpstr>
      <vt:lpstr>ZINC</vt:lpstr>
      <vt:lpstr>COBRE</vt:lpstr>
      <vt:lpstr>SILICIO</vt:lpstr>
      <vt:lpstr>ALUMINIO</vt:lpstr>
      <vt:lpstr>CROMO</vt:lpstr>
      <vt:lpstr>PLOMO</vt:lpstr>
      <vt:lpstr>CADMIO</vt:lpstr>
      <vt:lpstr>FORMATO SULFATOS</vt:lpstr>
      <vt:lpstr>FORMATO P DISPONIBLE</vt:lpstr>
      <vt:lpstr>FORMATO B DISPONIBLE</vt:lpstr>
      <vt:lpstr>ANIONES</vt:lpstr>
      <vt:lpstr>ANIONES (2)</vt:lpstr>
      <vt:lpstr>FO-AGR-PC01-02</vt:lpstr>
      <vt:lpstr>ALUMINIO!Área_de_impresión</vt:lpstr>
      <vt:lpstr>ANIONES!Área_de_impresión</vt:lpstr>
      <vt:lpstr>'ANIONES (2)'!Área_de_impresión</vt:lpstr>
      <vt:lpstr>CADMIO!Área_de_impresión</vt:lpstr>
      <vt:lpstr>'CALCIO SOL'!Área_de_impresión</vt:lpstr>
      <vt:lpstr>'CAPTURA Ca Y Mg'!Área_de_impresión</vt:lpstr>
      <vt:lpstr>'CAPTURA Fe Y Mn'!Área_de_impresión</vt:lpstr>
      <vt:lpstr>'CAPTURA Na Y K'!Área_de_impresión</vt:lpstr>
      <vt:lpstr>'CAPTURA Zn Y Cu'!Área_de_impresión</vt:lpstr>
      <vt:lpstr>COBRE!Área_de_impresión</vt:lpstr>
      <vt:lpstr>CONDUCTIVIDAD!Área_de_impresión</vt:lpstr>
      <vt:lpstr>CROMO!Área_de_impresión</vt:lpstr>
      <vt:lpstr>'FO-AGR-PC01-02'!Área_de_impresión</vt:lpstr>
      <vt:lpstr>'FORMATO B DISPONIBLE'!Área_de_impresión</vt:lpstr>
      <vt:lpstr>'FORMATO P DISPONIBLE'!Área_de_impresión</vt:lpstr>
      <vt:lpstr>'FORMATO SULFATOS'!Área_de_impresión</vt:lpstr>
      <vt:lpstr>HIERRO!Área_de_impresión</vt:lpstr>
      <vt:lpstr>'MAGNESIO SOL'!Área_de_impresión</vt:lpstr>
      <vt:lpstr>MANGANESO!Área_de_impresión</vt:lpstr>
      <vt:lpstr>'NITRATOS Y AMONIOS'!Área_de_impresión</vt:lpstr>
      <vt:lpstr>pH!Área_de_impresión</vt:lpstr>
      <vt:lpstr>PLOMO!Área_de_impresión</vt:lpstr>
      <vt:lpstr>'POTASIO SOL'!Área_de_impresión</vt:lpstr>
      <vt:lpstr>SILICIO!Área_de_impresión</vt:lpstr>
      <vt:lpstr>'SODIO SOL'!Área_de_impresión</vt:lpstr>
      <vt:lpstr>SOLIDOS!Área_de_impresión</vt:lpstr>
      <vt:lpstr>ZINC!Área_de_impresión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Moreno de Avila</dc:creator>
  <cp:lastModifiedBy>Lalita Gonzalez</cp:lastModifiedBy>
  <cp:revision>127</cp:revision>
  <cp:lastPrinted>2017-05-22T14:58:02Z</cp:lastPrinted>
  <dcterms:created xsi:type="dcterms:W3CDTF">2008-10-17T14:44:18Z</dcterms:created>
  <dcterms:modified xsi:type="dcterms:W3CDTF">2021-12-02T19:46:29Z</dcterms:modified>
</cp:coreProperties>
</file>