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2. Diciembre/20241217 PR-PRC-PC04-01 Ahorro y Uso Eficiente Agua/"/>
    </mc:Choice>
  </mc:AlternateContent>
  <xr:revisionPtr revIDLastSave="4" documentId="11_A0589D37B177D019C96049709DFD34E5F7A4EAF3" xr6:coauthVersionLast="47" xr6:coauthVersionMax="47" xr10:uidLastSave="{E91BC39E-80BC-475C-A782-5AD9DFC11454}"/>
  <bookViews>
    <workbookView xWindow="-120" yWindow="-120" windowWidth="20730" windowHeight="11040" xr2:uid="{00000000-000D-0000-FFFF-FFFF00000000}"/>
  </bookViews>
  <sheets>
    <sheet name="DT - CONSOLIDADO" sheetId="1" r:id="rId1"/>
    <sheet name="Sede1 DT" sheetId="8" r:id="rId2"/>
    <sheet name="Sede2 DT" sheetId="18" r:id="rId3"/>
    <sheet name="Sede3 DT" sheetId="19" r:id="rId4"/>
  </sheets>
  <definedNames>
    <definedName name="_xlnm.Print_Area" localSheetId="0">'DT - CONSOLIDADO'!$A$1:$W$67</definedName>
    <definedName name="_xlnm.Print_Area" localSheetId="1">'Sede1 DT'!$A$1:$W$75</definedName>
    <definedName name="_xlnm.Print_Area" localSheetId="2">'Sede2 DT'!$A$1:$W$75</definedName>
    <definedName name="_xlnm.Print_Area" localSheetId="3">'Sede3 DT'!$A$1:$W$75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K14" i="1"/>
  <c r="M14" i="1"/>
  <c r="R14" i="1"/>
  <c r="S14" i="1"/>
  <c r="U14" i="1"/>
  <c r="E13" i="1"/>
  <c r="F13" i="1"/>
  <c r="G13" i="1"/>
  <c r="M13" i="1"/>
  <c r="N13" i="1"/>
  <c r="O13" i="1"/>
  <c r="U13" i="1"/>
  <c r="V13" i="1"/>
  <c r="W13" i="1"/>
  <c r="C13" i="1"/>
  <c r="M26" i="19"/>
  <c r="E26" i="19"/>
  <c r="D26" i="19"/>
  <c r="W25" i="19"/>
  <c r="W14" i="1" s="1"/>
  <c r="V25" i="19"/>
  <c r="V26" i="19" s="1"/>
  <c r="U25" i="19"/>
  <c r="T25" i="19"/>
  <c r="S25" i="19"/>
  <c r="R25" i="19"/>
  <c r="Q25" i="19"/>
  <c r="P25" i="19"/>
  <c r="O25" i="19"/>
  <c r="O14" i="1" s="1"/>
  <c r="N25" i="19"/>
  <c r="N26" i="19" s="1"/>
  <c r="M25" i="19"/>
  <c r="L25" i="19"/>
  <c r="L14" i="1" s="1"/>
  <c r="K25" i="19"/>
  <c r="K26" i="19" s="1"/>
  <c r="J25" i="19"/>
  <c r="J26" i="19" s="1"/>
  <c r="I25" i="19"/>
  <c r="I14" i="1" s="1"/>
  <c r="H25" i="19"/>
  <c r="H27" i="19" s="1"/>
  <c r="G25" i="19"/>
  <c r="G14" i="1" s="1"/>
  <c r="F25" i="19"/>
  <c r="F14" i="1" s="1"/>
  <c r="E25" i="19"/>
  <c r="E14" i="1" s="1"/>
  <c r="D25" i="19"/>
  <c r="D14" i="1" s="1"/>
  <c r="C25" i="19"/>
  <c r="C27" i="19" s="1"/>
  <c r="E27" i="18"/>
  <c r="D27" i="18"/>
  <c r="G26" i="18"/>
  <c r="E26" i="18"/>
  <c r="D26" i="18"/>
  <c r="W25" i="18"/>
  <c r="V25" i="18"/>
  <c r="U25" i="18"/>
  <c r="T25" i="18"/>
  <c r="S25" i="18"/>
  <c r="R25" i="18"/>
  <c r="R13" i="1" s="1"/>
  <c r="Q25" i="18"/>
  <c r="P25" i="18"/>
  <c r="P26" i="18" s="1"/>
  <c r="O25" i="18"/>
  <c r="N25" i="18"/>
  <c r="M25" i="18"/>
  <c r="M26" i="18" s="1"/>
  <c r="L25" i="18"/>
  <c r="L13" i="1" s="1"/>
  <c r="K25" i="18"/>
  <c r="K13" i="1" s="1"/>
  <c r="J25" i="18"/>
  <c r="J13" i="1" s="1"/>
  <c r="I25" i="18"/>
  <c r="I13" i="1" s="1"/>
  <c r="H25" i="18"/>
  <c r="H13" i="1" s="1"/>
  <c r="G25" i="18"/>
  <c r="F25" i="18"/>
  <c r="E25" i="18"/>
  <c r="D25" i="18"/>
  <c r="D13" i="1" s="1"/>
  <c r="C25" i="18"/>
  <c r="C27" i="18" s="1"/>
  <c r="P13" i="1" l="1"/>
  <c r="Q26" i="18"/>
  <c r="F27" i="18"/>
  <c r="P26" i="19"/>
  <c r="D27" i="19"/>
  <c r="D28" i="19" s="1"/>
  <c r="S26" i="18"/>
  <c r="H26" i="18"/>
  <c r="G27" i="18"/>
  <c r="Q26" i="19"/>
  <c r="E27" i="19"/>
  <c r="T26" i="18"/>
  <c r="J26" i="18"/>
  <c r="H27" i="18"/>
  <c r="H28" i="18" s="1"/>
  <c r="G26" i="19"/>
  <c r="F27" i="19"/>
  <c r="T13" i="1"/>
  <c r="Q14" i="1"/>
  <c r="K26" i="18"/>
  <c r="S26" i="19"/>
  <c r="H26" i="19"/>
  <c r="G27" i="19"/>
  <c r="S13" i="1"/>
  <c r="C14" i="1"/>
  <c r="P14" i="1"/>
  <c r="H14" i="1"/>
  <c r="N26" i="18"/>
  <c r="V26" i="18"/>
  <c r="T26" i="19"/>
  <c r="W26" i="18"/>
  <c r="Q13" i="1"/>
  <c r="V14" i="1"/>
  <c r="N14" i="1"/>
  <c r="D28" i="18"/>
  <c r="E28" i="18"/>
  <c r="W26" i="19"/>
  <c r="T14" i="1"/>
  <c r="U25" i="8"/>
  <c r="V25" i="8"/>
  <c r="W25" i="8"/>
  <c r="T25" i="8"/>
  <c r="S25" i="8"/>
  <c r="R25" i="8"/>
  <c r="G28" i="19" l="1"/>
  <c r="E28" i="19"/>
  <c r="G28" i="18"/>
  <c r="H28" i="19"/>
  <c r="F25" i="8"/>
  <c r="F12" i="1" s="1"/>
  <c r="F15" i="1" s="1"/>
  <c r="G25" i="8"/>
  <c r="G12" i="1" s="1"/>
  <c r="G15" i="1" s="1"/>
  <c r="I25" i="8"/>
  <c r="I12" i="1" s="1"/>
  <c r="I15" i="1" s="1"/>
  <c r="J25" i="8"/>
  <c r="J12" i="1" s="1"/>
  <c r="J15" i="1" s="1"/>
  <c r="K25" i="8"/>
  <c r="L25" i="8"/>
  <c r="L12" i="1" s="1"/>
  <c r="L15" i="1" s="1"/>
  <c r="M25" i="8"/>
  <c r="M12" i="1" s="1"/>
  <c r="M15" i="1" s="1"/>
  <c r="N25" i="8"/>
  <c r="O25" i="8"/>
  <c r="O12" i="1" s="1"/>
  <c r="O15" i="1" s="1"/>
  <c r="P25" i="8"/>
  <c r="P12" i="1" s="1"/>
  <c r="P15" i="1" s="1"/>
  <c r="Q25" i="8"/>
  <c r="R12" i="1"/>
  <c r="R15" i="1" s="1"/>
  <c r="S12" i="1"/>
  <c r="S15" i="1" s="1"/>
  <c r="U12" i="1"/>
  <c r="U15" i="1" s="1"/>
  <c r="W12" i="1"/>
  <c r="W15" i="1" s="1"/>
  <c r="C25" i="8"/>
  <c r="D25" i="8"/>
  <c r="D12" i="1" s="1"/>
  <c r="D15" i="1" s="1"/>
  <c r="E25" i="8"/>
  <c r="E12" i="1" s="1"/>
  <c r="E15" i="1" s="1"/>
  <c r="C12" i="1" l="1"/>
  <c r="C15" i="1" s="1"/>
  <c r="T12" i="1"/>
  <c r="T15" i="1" s="1"/>
  <c r="E17" i="1" s="1"/>
  <c r="T26" i="8"/>
  <c r="K12" i="1"/>
  <c r="K15" i="1" s="1"/>
  <c r="K16" i="1" s="1"/>
  <c r="K26" i="8"/>
  <c r="Q12" i="1"/>
  <c r="Q15" i="1" s="1"/>
  <c r="Q16" i="1" s="1"/>
  <c r="Q26" i="8"/>
  <c r="N12" i="1"/>
  <c r="N15" i="1" s="1"/>
  <c r="N16" i="1" s="1"/>
  <c r="N26" i="8"/>
  <c r="V12" i="1"/>
  <c r="V15" i="1" s="1"/>
  <c r="G17" i="1" s="1"/>
  <c r="V26" i="8"/>
  <c r="W26" i="8"/>
  <c r="S16" i="1"/>
  <c r="P16" i="1"/>
  <c r="F17" i="1"/>
  <c r="J16" i="1"/>
  <c r="M16" i="1"/>
  <c r="G16" i="1"/>
  <c r="E16" i="1"/>
  <c r="C27" i="8"/>
  <c r="S26" i="8"/>
  <c r="J26" i="8"/>
  <c r="D26" i="8"/>
  <c r="D16" i="1" l="1"/>
  <c r="C17" i="1"/>
  <c r="T16" i="1"/>
  <c r="V16" i="1"/>
  <c r="D17" i="1"/>
  <c r="E18" i="1" s="1"/>
  <c r="W16" i="1"/>
  <c r="D18" i="1"/>
  <c r="G18" i="1"/>
  <c r="F27" i="8"/>
  <c r="E26" i="8"/>
  <c r="M26" i="8"/>
  <c r="G27" i="8"/>
  <c r="P26" i="8"/>
  <c r="D27" i="8"/>
  <c r="D28" i="8" s="1"/>
  <c r="E27" i="8"/>
  <c r="G26" i="8"/>
  <c r="E28" i="8" l="1"/>
  <c r="G28" i="8"/>
  <c r="H25" i="8"/>
  <c r="H26" i="8" s="1"/>
  <c r="H27" i="8"/>
  <c r="H28" i="8" s="1"/>
  <c r="H12" i="1" l="1"/>
  <c r="H15" i="1" s="1"/>
  <c r="H16" i="1" l="1"/>
  <c r="H17" i="1"/>
  <c r="H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JIMENEZ</author>
    <author>Martha Patricia Jimenez Hernandez</author>
  </authors>
  <commentList>
    <comment ref="C17" authorId="0" shapeId="0" xr:uid="{00000000-0006-0000-0000-000001000000}">
      <text>
        <r>
          <rPr>
            <sz val="9"/>
            <color indexed="81"/>
            <rFont val="Tahoma"/>
            <family val="2"/>
          </rPr>
          <t>Consumo de agua por persona en el periodo 2022.</t>
        </r>
      </text>
    </comment>
    <comment ref="D17" authorId="0" shapeId="0" xr:uid="{00000000-0006-0000-0000-000002000000}">
      <text>
        <r>
          <rPr>
            <sz val="9"/>
            <color indexed="81"/>
            <rFont val="Tahoma"/>
            <family val="2"/>
          </rPr>
          <t>Consumo de agua por persona en el periodo 2023.</t>
        </r>
      </text>
    </comment>
    <comment ref="E17" authorId="0" shapeId="0" xr:uid="{00000000-0006-0000-0000-000003000000}">
      <text>
        <r>
          <rPr>
            <sz val="9"/>
            <color indexed="81"/>
            <rFont val="Tahoma"/>
            <family val="2"/>
          </rPr>
          <t>Consumo de agua por persona en el periodo 2024.</t>
        </r>
      </text>
    </comment>
    <comment ref="F17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Consumo de energía por persona en el periodo 2022.
</t>
        </r>
      </text>
    </comment>
    <comment ref="G17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Consumo de energía por persona en el periodo 2023.
</t>
        </r>
      </text>
    </comment>
    <comment ref="H17" authorId="0" shapeId="0" xr:uid="{00000000-0006-0000-0000-000006000000}">
      <text>
        <r>
          <rPr>
            <sz val="9"/>
            <color indexed="81"/>
            <rFont val="Tahoma"/>
            <family val="2"/>
          </rPr>
          <t>Consumo de energía por persona en el periodo 2024.</t>
        </r>
      </text>
    </comment>
    <comment ref="B1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Signo negativo (-) indica disminución.
Signo positivo (+) indica aumento. </t>
        </r>
      </text>
    </comment>
    <comment ref="D18" authorId="1" shapeId="0" xr:uid="{00000000-0006-0000-0000-000008000000}">
      <text>
        <r>
          <rPr>
            <sz val="9"/>
            <color indexed="81"/>
            <rFont val="Tahoma"/>
            <family val="2"/>
          </rPr>
          <t>Variación consumo percápita de agua 2023 respecto a 2022</t>
        </r>
      </text>
    </comment>
    <comment ref="E18" authorId="1" shapeId="0" xr:uid="{00000000-0006-0000-0000-000009000000}">
      <text>
        <r>
          <rPr>
            <sz val="9"/>
            <color indexed="81"/>
            <rFont val="Tahoma"/>
            <family val="2"/>
          </rPr>
          <t>Variación consumo percápita de agua 2024 respecto a 2023</t>
        </r>
      </text>
    </comment>
    <comment ref="G18" authorId="1" shapeId="0" xr:uid="{00000000-0006-0000-0000-00000A000000}">
      <text>
        <r>
          <rPr>
            <sz val="9"/>
            <color indexed="81"/>
            <rFont val="Tahoma"/>
            <family val="2"/>
          </rPr>
          <t>Variación consumo percápita de energía 2023 respecto a 2022</t>
        </r>
      </text>
    </comment>
    <comment ref="H18" authorId="1" shapeId="0" xr:uid="{00000000-0006-0000-0000-00000B000000}">
      <text>
        <r>
          <rPr>
            <sz val="9"/>
            <color indexed="81"/>
            <rFont val="Tahoma"/>
            <family val="2"/>
          </rPr>
          <t>Variación consumo percápita de energía 2024 respecto a 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JIMENEZ</author>
  </authors>
  <commentList>
    <comment ref="C27" authorId="0" shapeId="0" xr:uid="{00000000-0006-0000-0100-000001000000}">
      <text>
        <r>
          <rPr>
            <sz val="9"/>
            <color indexed="81"/>
            <rFont val="Tahoma"/>
            <family val="2"/>
          </rPr>
          <t>Consumo de agua por persona en el periodo 2022.</t>
        </r>
      </text>
    </comment>
    <comment ref="D27" authorId="0" shapeId="0" xr:uid="{00000000-0006-0000-0100-000002000000}">
      <text>
        <r>
          <rPr>
            <sz val="9"/>
            <color indexed="81"/>
            <rFont val="Tahoma"/>
            <family val="2"/>
          </rPr>
          <t>Consumo de agua por persona en el periodo 2023.</t>
        </r>
      </text>
    </comment>
    <comment ref="E27" authorId="0" shapeId="0" xr:uid="{00000000-0006-0000-0100-000003000000}">
      <text>
        <r>
          <rPr>
            <sz val="9"/>
            <color indexed="81"/>
            <rFont val="Tahoma"/>
            <family val="2"/>
          </rPr>
          <t>Consumo de agua por persona en el periodo 2024.</t>
        </r>
      </text>
    </comment>
    <comment ref="F27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Consumo de energía por persona en el periodo 2022
</t>
        </r>
      </text>
    </comment>
    <comment ref="G27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Consumo de energía por persona en el periodo 2023.
</t>
        </r>
      </text>
    </comment>
    <comment ref="H27" authorId="0" shapeId="0" xr:uid="{00000000-0006-0000-0100-000006000000}">
      <text>
        <r>
          <rPr>
            <sz val="9"/>
            <color indexed="81"/>
            <rFont val="Tahoma"/>
            <family val="2"/>
          </rPr>
          <t>Consumo de energía por persona en el periodo 2024.</t>
        </r>
      </text>
    </comment>
    <comment ref="B2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Signo negativo (-) indica disminución.
Signo positivo (+) indica aumento.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JIMENEZ</author>
  </authors>
  <commentList>
    <comment ref="C27" authorId="0" shapeId="0" xr:uid="{00000000-0006-0000-0200-000001000000}">
      <text>
        <r>
          <rPr>
            <sz val="9"/>
            <color indexed="81"/>
            <rFont val="Tahoma"/>
            <family val="2"/>
          </rPr>
          <t>Consumo de agua por persona en el periodo 2022.</t>
        </r>
      </text>
    </comment>
    <comment ref="D27" authorId="0" shapeId="0" xr:uid="{00000000-0006-0000-0200-000002000000}">
      <text>
        <r>
          <rPr>
            <sz val="9"/>
            <color indexed="81"/>
            <rFont val="Tahoma"/>
            <family val="2"/>
          </rPr>
          <t>Consumo de agua por persona en el periodo 2023.</t>
        </r>
      </text>
    </comment>
    <comment ref="E27" authorId="0" shapeId="0" xr:uid="{00000000-0006-0000-0200-000003000000}">
      <text>
        <r>
          <rPr>
            <sz val="9"/>
            <color indexed="81"/>
            <rFont val="Tahoma"/>
            <family val="2"/>
          </rPr>
          <t>Consumo de agua por persona en el periodo 2024.</t>
        </r>
      </text>
    </comment>
    <comment ref="F27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Consumo de energía por persona en el periodo 2022
</t>
        </r>
      </text>
    </comment>
    <comment ref="G27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Consumo de energía por persona en el periodo 2023.
</t>
        </r>
      </text>
    </comment>
    <comment ref="H27" authorId="0" shapeId="0" xr:uid="{00000000-0006-0000-0200-000006000000}">
      <text>
        <r>
          <rPr>
            <sz val="9"/>
            <color indexed="81"/>
            <rFont val="Tahoma"/>
            <family val="2"/>
          </rPr>
          <t>Consumo de energía por persona en el periodo 2024.</t>
        </r>
      </text>
    </comment>
    <comment ref="B28" authorId="0" shapeId="0" xr:uid="{00000000-0006-0000-0200-000007000000}">
      <text>
        <r>
          <rPr>
            <sz val="9"/>
            <color indexed="81"/>
            <rFont val="Tahoma"/>
            <family val="2"/>
          </rPr>
          <t xml:space="preserve">Signo negativo (-) indica disminución.
Signo positivo (+) indica aumento.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 JIMENEZ</author>
  </authors>
  <commentList>
    <comment ref="C27" authorId="0" shapeId="0" xr:uid="{00000000-0006-0000-0300-000001000000}">
      <text>
        <r>
          <rPr>
            <sz val="9"/>
            <color indexed="81"/>
            <rFont val="Tahoma"/>
            <family val="2"/>
          </rPr>
          <t>Consumo de agua por persona en el periodo 2022.</t>
        </r>
      </text>
    </comment>
    <comment ref="D27" authorId="0" shapeId="0" xr:uid="{00000000-0006-0000-0300-000002000000}">
      <text>
        <r>
          <rPr>
            <sz val="9"/>
            <color indexed="81"/>
            <rFont val="Tahoma"/>
            <family val="2"/>
          </rPr>
          <t>Consumo de agua por persona en el periodo 2023.</t>
        </r>
      </text>
    </comment>
    <comment ref="E27" authorId="0" shapeId="0" xr:uid="{00000000-0006-0000-0300-000003000000}">
      <text>
        <r>
          <rPr>
            <sz val="9"/>
            <color indexed="81"/>
            <rFont val="Tahoma"/>
            <family val="2"/>
          </rPr>
          <t>Consumo de agua por persona en el periodo 2024.</t>
        </r>
      </text>
    </comment>
    <comment ref="F27" authorId="0" shapeId="0" xr:uid="{00000000-0006-0000-0300-000004000000}">
      <text>
        <r>
          <rPr>
            <sz val="9"/>
            <color indexed="81"/>
            <rFont val="Tahoma"/>
            <family val="2"/>
          </rPr>
          <t xml:space="preserve">Consumo de energía por persona en el periodo 2022
</t>
        </r>
      </text>
    </comment>
    <comment ref="G27" authorId="0" shapeId="0" xr:uid="{00000000-0006-0000-0300-000005000000}">
      <text>
        <r>
          <rPr>
            <sz val="9"/>
            <color indexed="81"/>
            <rFont val="Tahoma"/>
            <family val="2"/>
          </rPr>
          <t xml:space="preserve">Consumo de energía por persona en el periodo 2023.
</t>
        </r>
      </text>
    </comment>
    <comment ref="H27" authorId="0" shapeId="0" xr:uid="{00000000-0006-0000-0300-000006000000}">
      <text>
        <r>
          <rPr>
            <sz val="9"/>
            <color indexed="81"/>
            <rFont val="Tahoma"/>
            <family val="2"/>
          </rPr>
          <t>Consumo de energía por persona en el periodo 2024.</t>
        </r>
      </text>
    </comment>
    <comment ref="B28" authorId="0" shapeId="0" xr:uid="{00000000-0006-0000-0300-000007000000}">
      <text>
        <r>
          <rPr>
            <sz val="9"/>
            <color indexed="81"/>
            <rFont val="Tahoma"/>
            <family val="2"/>
          </rPr>
          <t xml:space="preserve">Signo negativo (-) indica disminución.
Signo positivo (+) indica aumento. </t>
        </r>
      </text>
    </comment>
  </commentList>
</comments>
</file>

<file path=xl/sharedStrings.xml><?xml version="1.0" encoding="utf-8"?>
<sst xmlns="http://schemas.openxmlformats.org/spreadsheetml/2006/main" count="175" uniqueCount="46">
  <si>
    <t>Energía (Kw.h)</t>
  </si>
  <si>
    <t>Papel (resmas)</t>
  </si>
  <si>
    <t xml:space="preserve">Residuos Peligrosos RESPEL (kg) </t>
  </si>
  <si>
    <t xml:space="preserve">Residuos Aprovechables (Kg) </t>
  </si>
  <si>
    <t>1. Variación respecto al periodo anterior</t>
  </si>
  <si>
    <t>Mes (fecha inicio - fecha fin)</t>
  </si>
  <si>
    <t>Agua (m3)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</si>
  <si>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</si>
  <si>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</si>
  <si>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</si>
  <si>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</si>
  <si>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</si>
  <si>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</si>
  <si>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</si>
  <si>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</si>
  <si>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</si>
  <si>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</si>
  <si>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</si>
  <si>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Consumo Percápita </t>
  </si>
  <si>
    <t>SEDE DIRECCIÓN TERRITORIAL_________________</t>
  </si>
  <si>
    <t>Personal flotante en la sede (prom/mes)</t>
  </si>
  <si>
    <t>No. Funcionarios Planta y contratistas permanente</t>
  </si>
  <si>
    <t>DIRECCIÓN TERRITORIAL_________________</t>
  </si>
  <si>
    <t>SEDE1 DT</t>
  </si>
  <si>
    <t>SEDE2 DT</t>
  </si>
  <si>
    <t>SEDE3 DT</t>
  </si>
  <si>
    <t>2. Variación percápita respecto al periodo anterior</t>
  </si>
  <si>
    <t>No aplica</t>
  </si>
  <si>
    <t>Gráfica. Consumo de agua.</t>
  </si>
  <si>
    <t>Gráfica. Consumo de energía.</t>
  </si>
  <si>
    <t>Gráfica. Consumo de papel.</t>
  </si>
  <si>
    <t>Gráfica. Generación de residuos peligrosos.</t>
  </si>
  <si>
    <t>Gráfica. Generación de residuos aprovechables.</t>
  </si>
  <si>
    <t>Consumo Percápita / año</t>
  </si>
  <si>
    <t>DIRECCIÓN TERRITORIAL ó SEDE CENTRAL: _______________________________________</t>
  </si>
  <si>
    <t>Elaboró: OAP</t>
  </si>
  <si>
    <t xml:space="preserve">Promedio personal flotante en la sede 2 hora/día (prom/mes) </t>
  </si>
  <si>
    <r>
      <t xml:space="preserve">SEDE 
</t>
    </r>
    <r>
      <rPr>
        <sz val="12"/>
        <color theme="1"/>
        <rFont val="Arial Narrow"/>
        <family val="2"/>
      </rPr>
      <t>(DIRECCIÓN TERRITORIAL ó SEDE CENTRAL</t>
    </r>
    <r>
      <rPr>
        <b/>
        <sz val="12"/>
        <color theme="1"/>
        <rFont val="Arial Narrow"/>
        <family val="2"/>
      </rPr>
      <t>): ___________________________</t>
    </r>
  </si>
  <si>
    <t>(aaaa-mm-dd)</t>
  </si>
  <si>
    <t>DIRECCIONAMIENTO ESTRATÉGICO Y PLANEACIÓN</t>
  </si>
  <si>
    <t>GESTIÓN DE PROCESOS</t>
  </si>
  <si>
    <t>SEGUIMIENTO AL DESEMPEÑO AMBIENTAL</t>
  </si>
  <si>
    <r>
      <t xml:space="preserve">A continuación se relaciona información verificable sobre el desempeño ambiental, lo cuál está soportado mediante:
</t>
    </r>
    <r>
      <rPr>
        <sz val="12"/>
        <color theme="2" tint="-0.249977111117893"/>
        <rFont val="Arial Narrow"/>
        <family val="2"/>
      </rPr>
      <t>* Facturas de consumo de agua y energía. 
* Medición de contadores propios con certificados de calibración.
* Peso en Kilogramos de residuos tomado de la báscula nueva o con certificado de calibración.
* Certificados de entrega, aprovechamiento y/o disposición final de residuos aprovechables y peligrosos.</t>
    </r>
    <r>
      <rPr>
        <sz val="12"/>
        <color theme="1"/>
        <rFont val="Arial Narrow"/>
        <family val="2"/>
      </rPr>
      <t xml:space="preserve">
Los soportes documentales se encuentran disponibles y son consolidados por parte de la Sede Dirección Territorial.</t>
    </r>
  </si>
  <si>
    <r>
      <t>Enero</t>
    </r>
    <r>
      <rPr>
        <sz val="10"/>
        <color theme="2" tint="-0.249977111117893"/>
        <rFont val="Arial Narrow"/>
        <family val="2"/>
      </rPr>
      <t xml:space="preserve"> (17 dic - 16 ene)</t>
    </r>
  </si>
  <si>
    <r>
      <t>Febrero</t>
    </r>
    <r>
      <rPr>
        <sz val="10"/>
        <color theme="2" tint="-0.249977111117893"/>
        <rFont val="Arial Narrow"/>
        <family val="2"/>
      </rPr>
      <t xml:space="preserve"> (17 ene - 16 feb)</t>
    </r>
  </si>
  <si>
    <r>
      <t xml:space="preserve">A continuación se relaciona información verificable sobre el desempeño ambiental, lo cuál está soportado mediante:
</t>
    </r>
    <r>
      <rPr>
        <sz val="12"/>
        <color theme="2" tint="-0.249977111117893"/>
        <rFont val="Arial Narrow"/>
        <family val="2"/>
      </rPr>
      <t xml:space="preserve">* Facturas de consumo de agua y energía. 
</t>
    </r>
    <r>
      <rPr>
        <sz val="12"/>
        <color theme="1"/>
        <rFont val="Arial Narrow"/>
        <family val="2"/>
      </rPr>
      <t xml:space="preserve">* </t>
    </r>
    <r>
      <rPr>
        <sz val="12"/>
        <color theme="2" tint="-0.249977111117893"/>
        <rFont val="Arial Narrow"/>
        <family val="2"/>
      </rPr>
      <t>Medición de contadores propios con certificados de calibración.
* Peso en Kilogramos de residuos tomado de la báscula nueva o con certificado de calibración.
* Certificados de entrega, aprovechamiento y/o disposición final de residuos aprovechables y peligrosos.</t>
    </r>
    <r>
      <rPr>
        <sz val="12"/>
        <color theme="1"/>
        <rFont val="Arial Narrow"/>
        <family val="2"/>
      </rPr>
      <t xml:space="preserve">
Los soportes documentales se encuentran disponibles y son consolidados por parte de la Dirección Territorial.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</si>
</sst>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sz val="12"/>
      <name val="Arial Narrow"/>
      <family val="2"/>
    </font>
    <font>
      <sz val="12"/>
      <color theme="2" tint="-0.249977111117893"/>
      <name val="Arial Narrow"/>
      <family val="2"/>
    </font>
    <font>
      <sz val="10"/>
      <color theme="2" tint="-0.24997711111789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wrapText="1"/>
    </xf>
    <xf numFmtId="0" fontId="7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9" fontId="5" fillId="2" borderId="0" xfId="1" applyFont="1" applyFill="1" applyAlignment="1">
      <alignment horizontal="center"/>
    </xf>
    <xf numFmtId="9" fontId="5" fillId="2" borderId="0" xfId="1" applyFont="1" applyFill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2" borderId="0" xfId="1" applyNumberFormat="1" applyFont="1" applyFill="1" applyBorder="1" applyAlignment="1">
      <alignment horizontal="center" vertical="center"/>
    </xf>
    <xf numFmtId="9" fontId="10" fillId="2" borderId="0" xfId="1" applyFont="1" applyFill="1" applyBorder="1" applyAlignment="1">
      <alignment horizontal="center" vertical="center"/>
    </xf>
    <xf numFmtId="0" fontId="10" fillId="2" borderId="10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9" fontId="10" fillId="2" borderId="3" xfId="1" applyFont="1" applyFill="1" applyBorder="1" applyAlignment="1">
      <alignment horizontal="center" vertical="center"/>
    </xf>
    <xf numFmtId="0" fontId="10" fillId="2" borderId="8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center" vertical="center"/>
    </xf>
    <xf numFmtId="9" fontId="14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9" fontId="10" fillId="4" borderId="1" xfId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9" fontId="6" fillId="4" borderId="1" xfId="1" applyFont="1" applyFill="1" applyBorder="1" applyAlignment="1">
      <alignment horizontal="center" vertical="center"/>
    </xf>
    <xf numFmtId="0" fontId="16" fillId="0" borderId="1" xfId="0" applyFont="1" applyBorder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9" fontId="9" fillId="2" borderId="3" xfId="1" applyFont="1" applyFill="1" applyBorder="1" applyAlignment="1">
      <alignment horizontal="center" vertical="center"/>
    </xf>
    <xf numFmtId="164" fontId="9" fillId="2" borderId="3" xfId="1" applyNumberFormat="1" applyFont="1" applyFill="1" applyBorder="1" applyAlignment="1">
      <alignment horizontal="center" vertical="center"/>
    </xf>
    <xf numFmtId="9" fontId="9" fillId="2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6" fillId="2" borderId="0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F748F"/>
      <color rgb="FF00823B"/>
      <color rgb="FF99FF66"/>
      <color rgb="FF09097D"/>
      <color rgb="FF8FFB0D"/>
      <color rgb="FFCCFF99"/>
      <color rgb="FFCCFF66"/>
      <color rgb="FFB2F5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</a:t>
            </a:r>
            <a:r>
              <a:rPr lang="es-CO" sz="1200" baseline="0"/>
              <a:t> a</a:t>
            </a:r>
            <a:r>
              <a:rPr lang="es-CO" sz="1200"/>
              <a:t>gua (m3) en la</a:t>
            </a:r>
            <a:r>
              <a:rPr lang="es-CO" sz="1200" baseline="0"/>
              <a:t> Dirección Territorial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CONSOLIDADO'!$C$11:$E$11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CONSOLIDADO'!$C$15:$E$15</c:f>
              <c:numCache>
                <c:formatCode>General</c:formatCode>
                <c:ptCount val="3"/>
                <c:pt idx="0">
                  <c:v>7020</c:v>
                </c:pt>
                <c:pt idx="1">
                  <c:v>7740</c:v>
                </c:pt>
                <c:pt idx="2">
                  <c:v>7680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7-4D96-871E-AFFC2000AA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22128"/>
        <c:axId val="1334283360"/>
      </c:barChart>
      <c:catAx>
        <c:axId val="134922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83360"/>
        <c:crosses val="autoZero"/>
        <c:auto val="1"/>
        <c:lblAlgn val="ctr"/>
        <c:lblOffset val="100"/>
        <c:noMultiLvlLbl val="0"/>
      </c:catAx>
      <c:valAx>
        <c:axId val="1334283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922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Consumo energía (Kw.h) en la Dirección Territorial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DT'!$F$25:$H$25</c:f>
              <c:numCache>
                <c:formatCode>General</c:formatCode>
                <c:ptCount val="3"/>
                <c:pt idx="0">
                  <c:v>102000</c:v>
                </c:pt>
                <c:pt idx="1">
                  <c:v>97200</c:v>
                </c:pt>
                <c:pt idx="2">
                  <c:v>94800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F-4E31-B5E1-7258509200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8901600"/>
        <c:axId val="1334257568"/>
      </c:barChart>
      <c:catAx>
        <c:axId val="13789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7568"/>
        <c:crosses val="autoZero"/>
        <c:auto val="1"/>
        <c:lblAlgn val="ctr"/>
        <c:lblOffset val="100"/>
        <c:noMultiLvlLbl val="0"/>
      </c:catAx>
      <c:valAx>
        <c:axId val="1334257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89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0" i="0" u="none" strike="noStrike" baseline="0">
                <a:effectLst/>
              </a:rPr>
              <a:t>Consumo energía percápita </a:t>
            </a:r>
          </a:p>
          <a:p>
            <a:pPr>
              <a:defRPr sz="1200"/>
            </a:pPr>
            <a:r>
              <a:rPr lang="es-CO" sz="1200" b="0" i="0" u="none" strike="noStrike" baseline="0">
                <a:effectLst/>
              </a:rPr>
              <a:t> (Kw.h / persona)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DT'!$F$27:$H$27</c:f>
              <c:numCache>
                <c:formatCode>0.00</c:formatCode>
                <c:ptCount val="3"/>
                <c:pt idx="0">
                  <c:v>850</c:v>
                </c:pt>
                <c:pt idx="1">
                  <c:v>486</c:v>
                </c:pt>
                <c:pt idx="2">
                  <c:v>462.4390243902439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7-4A9E-B83E-A7C63CEB22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040"/>
        <c:axId val="1334265056"/>
      </c:barChart>
      <c:catAx>
        <c:axId val="14865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65056"/>
        <c:crosses val="autoZero"/>
        <c:auto val="1"/>
        <c:lblAlgn val="ctr"/>
        <c:lblOffset val="100"/>
        <c:noMultiLvlLbl val="0"/>
      </c:catAx>
      <c:valAx>
        <c:axId val="13342650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8653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Consumo</a:t>
            </a:r>
            <a:r>
              <a:rPr lang="es-CO" baseline="0"/>
              <a:t> Papel (resmas)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DT'!$O$12:$Q$12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DT'!$O$25:$Q$25</c:f>
              <c:numCache>
                <c:formatCode>General</c:formatCode>
                <c:ptCount val="3"/>
                <c:pt idx="0">
                  <c:v>113</c:v>
                </c:pt>
                <c:pt idx="1">
                  <c:v>128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A-49D9-8AED-E0E88549CA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440"/>
        <c:axId val="1334258816"/>
      </c:barChart>
      <c:catAx>
        <c:axId val="148653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8816"/>
        <c:crosses val="autoZero"/>
        <c:auto val="1"/>
        <c:lblAlgn val="ctr"/>
        <c:lblOffset val="100"/>
        <c:noMultiLvlLbl val="0"/>
      </c:catAx>
      <c:valAx>
        <c:axId val="1334258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8653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300"/>
              <a:t>Generación Residuos Peligrosos </a:t>
            </a:r>
          </a:p>
          <a:p>
            <a:pPr>
              <a:defRPr/>
            </a:pPr>
            <a:r>
              <a:rPr lang="es-CO" sz="1300"/>
              <a:t>RESPEL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DT'!$I$12:$K$12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DT'!$I$25:$K$25</c:f>
              <c:numCache>
                <c:formatCode>General</c:formatCode>
                <c:ptCount val="3"/>
                <c:pt idx="0">
                  <c:v>360</c:v>
                </c:pt>
                <c:pt idx="1">
                  <c:v>330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6-4986-A22D-E7880CDB8C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10528"/>
        <c:axId val="1334275872"/>
      </c:barChart>
      <c:catAx>
        <c:axId val="13492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5872"/>
        <c:crosses val="autoZero"/>
        <c:auto val="1"/>
        <c:lblAlgn val="ctr"/>
        <c:lblOffset val="100"/>
        <c:noMultiLvlLbl val="0"/>
      </c:catAx>
      <c:valAx>
        <c:axId val="133427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92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Residuos Aprovechables generados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DT'!$L$12:$N$12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DT'!$L$25:$N$25</c:f>
              <c:numCache>
                <c:formatCode>General</c:formatCode>
                <c:ptCount val="3"/>
                <c:pt idx="0">
                  <c:v>1370</c:v>
                </c:pt>
                <c:pt idx="1">
                  <c:v>900</c:v>
                </c:pt>
                <c:pt idx="2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7-4DED-86E0-3E90155830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2489088"/>
        <c:axId val="1334277536"/>
      </c:barChart>
      <c:catAx>
        <c:axId val="13424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7536"/>
        <c:crosses val="autoZero"/>
        <c:auto val="1"/>
        <c:lblAlgn val="ctr"/>
        <c:lblOffset val="100"/>
        <c:noMultiLvlLbl val="0"/>
      </c:catAx>
      <c:valAx>
        <c:axId val="1334277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248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</a:t>
            </a:r>
            <a:r>
              <a:rPr lang="es-CO" sz="1200" baseline="0"/>
              <a:t> a</a:t>
            </a:r>
            <a:r>
              <a:rPr lang="es-CO" sz="1200"/>
              <a:t>gua (m3) en la sede</a:t>
            </a:r>
            <a:r>
              <a:rPr lang="es-CO" sz="1200" baseline="0"/>
              <a:t> DT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DT'!$C$25:$E$25</c:f>
              <c:numCache>
                <c:formatCode>General</c:formatCode>
                <c:ptCount val="3"/>
                <c:pt idx="0">
                  <c:v>2340</c:v>
                </c:pt>
                <c:pt idx="1">
                  <c:v>2580</c:v>
                </c:pt>
                <c:pt idx="2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0E-4D2A-92B2-453D7537C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22128"/>
        <c:axId val="1334283360"/>
      </c:barChart>
      <c:catAx>
        <c:axId val="134922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83360"/>
        <c:crosses val="autoZero"/>
        <c:auto val="1"/>
        <c:lblAlgn val="ctr"/>
        <c:lblOffset val="100"/>
        <c:noMultiLvlLbl val="0"/>
      </c:catAx>
      <c:valAx>
        <c:axId val="1334283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922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 agua percápita (m3/persona)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DT'!$C$27:$E$27</c:f>
              <c:numCache>
                <c:formatCode>0.00</c:formatCode>
                <c:ptCount val="3"/>
                <c:pt idx="0">
                  <c:v>19.5</c:v>
                </c:pt>
                <c:pt idx="1">
                  <c:v>12.9</c:v>
                </c:pt>
                <c:pt idx="2">
                  <c:v>12.487804878048781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7-4C6D-8AB3-6D1C9F1DC4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7297728"/>
        <c:axId val="1334237184"/>
      </c:barChart>
      <c:catAx>
        <c:axId val="13872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37184"/>
        <c:crosses val="autoZero"/>
        <c:auto val="1"/>
        <c:lblAlgn val="ctr"/>
        <c:lblOffset val="100"/>
        <c:noMultiLvlLbl val="0"/>
      </c:catAx>
      <c:valAx>
        <c:axId val="133423718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729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Consumo energía (Kw.h) en la Dirección Territorial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DT'!$F$25:$H$25</c:f>
              <c:numCache>
                <c:formatCode>General</c:formatCode>
                <c:ptCount val="3"/>
                <c:pt idx="0">
                  <c:v>102000</c:v>
                </c:pt>
                <c:pt idx="1">
                  <c:v>97200</c:v>
                </c:pt>
                <c:pt idx="2">
                  <c:v>94800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D-438C-B308-37E9BFD7C6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8901600"/>
        <c:axId val="1334257568"/>
      </c:barChart>
      <c:catAx>
        <c:axId val="13789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7568"/>
        <c:crosses val="autoZero"/>
        <c:auto val="1"/>
        <c:lblAlgn val="ctr"/>
        <c:lblOffset val="100"/>
        <c:noMultiLvlLbl val="0"/>
      </c:catAx>
      <c:valAx>
        <c:axId val="1334257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89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0" i="0" u="none" strike="noStrike" baseline="0">
                <a:effectLst/>
              </a:rPr>
              <a:t>Consumo energía percápita </a:t>
            </a:r>
          </a:p>
          <a:p>
            <a:pPr>
              <a:defRPr sz="1200"/>
            </a:pPr>
            <a:r>
              <a:rPr lang="es-CO" sz="1200" b="0" i="0" u="none" strike="noStrike" baseline="0">
                <a:effectLst/>
              </a:rPr>
              <a:t> (Kw.h / persona)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DT'!$F$27:$H$27</c:f>
              <c:numCache>
                <c:formatCode>0.00</c:formatCode>
                <c:ptCount val="3"/>
                <c:pt idx="0">
                  <c:v>850</c:v>
                </c:pt>
                <c:pt idx="1">
                  <c:v>486</c:v>
                </c:pt>
                <c:pt idx="2">
                  <c:v>462.4390243902439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5-4BEE-B25E-C05321718F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040"/>
        <c:axId val="1334265056"/>
      </c:barChart>
      <c:catAx>
        <c:axId val="14865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65056"/>
        <c:crosses val="autoZero"/>
        <c:auto val="1"/>
        <c:lblAlgn val="ctr"/>
        <c:lblOffset val="100"/>
        <c:noMultiLvlLbl val="0"/>
      </c:catAx>
      <c:valAx>
        <c:axId val="13342650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8653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Consumo</a:t>
            </a:r>
            <a:r>
              <a:rPr lang="es-CO" baseline="0"/>
              <a:t> Papel (resmas)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DT'!$O$12:$Q$12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DT'!$O$25:$Q$25</c:f>
              <c:numCache>
                <c:formatCode>General</c:formatCode>
                <c:ptCount val="3"/>
                <c:pt idx="0">
                  <c:v>113</c:v>
                </c:pt>
                <c:pt idx="1">
                  <c:v>128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6-448C-AFA8-4B86C11209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440"/>
        <c:axId val="1334258816"/>
      </c:barChart>
      <c:catAx>
        <c:axId val="148653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8816"/>
        <c:crosses val="autoZero"/>
        <c:auto val="1"/>
        <c:lblAlgn val="ctr"/>
        <c:lblOffset val="100"/>
        <c:noMultiLvlLbl val="0"/>
      </c:catAx>
      <c:valAx>
        <c:axId val="1334258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8653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 agua percápita (m3/persona)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CONSOLIDADO'!$C$11:$E$11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CONSOLIDADO'!$C$17:$E$17</c:f>
              <c:numCache>
                <c:formatCode>0.00</c:formatCode>
                <c:ptCount val="3"/>
                <c:pt idx="0">
                  <c:v>19.5</c:v>
                </c:pt>
                <c:pt idx="1">
                  <c:v>12.9</c:v>
                </c:pt>
                <c:pt idx="2">
                  <c:v>12.487804878048781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4-40C7-9F1E-0585CF7D3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7297728"/>
        <c:axId val="1334237184"/>
      </c:barChart>
      <c:catAx>
        <c:axId val="13872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37184"/>
        <c:crosses val="autoZero"/>
        <c:auto val="1"/>
        <c:lblAlgn val="ctr"/>
        <c:lblOffset val="100"/>
        <c:noMultiLvlLbl val="0"/>
      </c:catAx>
      <c:valAx>
        <c:axId val="133423718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729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300"/>
              <a:t>Generación Residuos Peligrosos </a:t>
            </a:r>
          </a:p>
          <a:p>
            <a:pPr>
              <a:defRPr/>
            </a:pPr>
            <a:r>
              <a:rPr lang="es-CO" sz="1300"/>
              <a:t>RESPEL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DT'!$I$12:$K$12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DT'!$I$25:$K$25</c:f>
              <c:numCache>
                <c:formatCode>General</c:formatCode>
                <c:ptCount val="3"/>
                <c:pt idx="0">
                  <c:v>360</c:v>
                </c:pt>
                <c:pt idx="1">
                  <c:v>330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9-41E8-858A-56EA28A06C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10528"/>
        <c:axId val="1334275872"/>
      </c:barChart>
      <c:catAx>
        <c:axId val="13492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5872"/>
        <c:crosses val="autoZero"/>
        <c:auto val="1"/>
        <c:lblAlgn val="ctr"/>
        <c:lblOffset val="100"/>
        <c:noMultiLvlLbl val="0"/>
      </c:catAx>
      <c:valAx>
        <c:axId val="133427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92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Residuos Aprovechables generados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'Sede2 DT'!$L$12:$N$12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'Sede2 DT'!$L$25:$N$25</c:f>
              <c:numCache>
                <c:formatCode>General</c:formatCode>
                <c:ptCount val="3"/>
                <c:pt idx="0">
                  <c:v>1370</c:v>
                </c:pt>
                <c:pt idx="1">
                  <c:v>900</c:v>
                </c:pt>
                <c:pt idx="2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5-4F07-BBB4-C1571C375F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2489088"/>
        <c:axId val="1334277536"/>
      </c:barChart>
      <c:catAx>
        <c:axId val="13424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7536"/>
        <c:crosses val="autoZero"/>
        <c:auto val="1"/>
        <c:lblAlgn val="ctr"/>
        <c:lblOffset val="100"/>
        <c:noMultiLvlLbl val="0"/>
      </c:catAx>
      <c:valAx>
        <c:axId val="1334277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248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</a:t>
            </a:r>
            <a:r>
              <a:rPr lang="es-CO" sz="1200" baseline="0"/>
              <a:t> a</a:t>
            </a:r>
            <a:r>
              <a:rPr lang="es-CO" sz="1200"/>
              <a:t>gua (m3) en la sede</a:t>
            </a:r>
            <a:r>
              <a:rPr lang="es-CO" sz="1200" baseline="0"/>
              <a:t> DT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DT'!$C$25:$E$25</c:f>
              <c:numCache>
                <c:formatCode>General</c:formatCode>
                <c:ptCount val="3"/>
                <c:pt idx="0">
                  <c:v>2340</c:v>
                </c:pt>
                <c:pt idx="1">
                  <c:v>2580</c:v>
                </c:pt>
                <c:pt idx="2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1-4252-B408-C50255CC41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22128"/>
        <c:axId val="1334283360"/>
      </c:barChart>
      <c:catAx>
        <c:axId val="134922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83360"/>
        <c:crosses val="autoZero"/>
        <c:auto val="1"/>
        <c:lblAlgn val="ctr"/>
        <c:lblOffset val="100"/>
        <c:noMultiLvlLbl val="0"/>
      </c:catAx>
      <c:valAx>
        <c:axId val="1334283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922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 agua percápita (m3/persona)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DT'!$C$27:$E$27</c:f>
              <c:numCache>
                <c:formatCode>0.00</c:formatCode>
                <c:ptCount val="3"/>
                <c:pt idx="0">
                  <c:v>19.5</c:v>
                </c:pt>
                <c:pt idx="1">
                  <c:v>12.9</c:v>
                </c:pt>
                <c:pt idx="2">
                  <c:v>12.487804878048781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6-4FF8-810A-51973C73CB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7297728"/>
        <c:axId val="1334237184"/>
      </c:barChart>
      <c:catAx>
        <c:axId val="13872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37184"/>
        <c:crosses val="autoZero"/>
        <c:auto val="1"/>
        <c:lblAlgn val="ctr"/>
        <c:lblOffset val="100"/>
        <c:noMultiLvlLbl val="0"/>
      </c:catAx>
      <c:valAx>
        <c:axId val="133423718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729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Consumo energía (Kw.h) en la Dirección Territorial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DT'!$F$25:$H$25</c:f>
              <c:numCache>
                <c:formatCode>General</c:formatCode>
                <c:ptCount val="3"/>
                <c:pt idx="0">
                  <c:v>102000</c:v>
                </c:pt>
                <c:pt idx="1">
                  <c:v>97200</c:v>
                </c:pt>
                <c:pt idx="2">
                  <c:v>94800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9-4C3F-B769-A1665DCA0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8901600"/>
        <c:axId val="1334257568"/>
      </c:barChart>
      <c:catAx>
        <c:axId val="13789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7568"/>
        <c:crosses val="autoZero"/>
        <c:auto val="1"/>
        <c:lblAlgn val="ctr"/>
        <c:lblOffset val="100"/>
        <c:noMultiLvlLbl val="0"/>
      </c:catAx>
      <c:valAx>
        <c:axId val="1334257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89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0" i="0" u="none" strike="noStrike" baseline="0">
                <a:effectLst/>
              </a:rPr>
              <a:t>Consumo energía percápita </a:t>
            </a:r>
          </a:p>
          <a:p>
            <a:pPr>
              <a:defRPr sz="1200"/>
            </a:pPr>
            <a:r>
              <a:rPr lang="es-CO" sz="1200" b="0" i="0" u="none" strike="noStrike" baseline="0">
                <a:effectLst/>
              </a:rPr>
              <a:t> (Kw.h / persona)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DT'!$F$27:$H$27</c:f>
              <c:numCache>
                <c:formatCode>0.00</c:formatCode>
                <c:ptCount val="3"/>
                <c:pt idx="0">
                  <c:v>850</c:v>
                </c:pt>
                <c:pt idx="1">
                  <c:v>486</c:v>
                </c:pt>
                <c:pt idx="2">
                  <c:v>462.4390243902439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E-4AA6-8F3E-613091E3B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040"/>
        <c:axId val="1334265056"/>
      </c:barChart>
      <c:catAx>
        <c:axId val="14865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65056"/>
        <c:crosses val="autoZero"/>
        <c:auto val="1"/>
        <c:lblAlgn val="ctr"/>
        <c:lblOffset val="100"/>
        <c:noMultiLvlLbl val="0"/>
      </c:catAx>
      <c:valAx>
        <c:axId val="13342650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8653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Consumo</a:t>
            </a:r>
            <a:r>
              <a:rPr lang="es-CO" baseline="0"/>
              <a:t> Papel (resmas) 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DT'!$O$12:$Q$12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DT'!$O$25:$Q$25</c:f>
              <c:numCache>
                <c:formatCode>General</c:formatCode>
                <c:ptCount val="3"/>
                <c:pt idx="0">
                  <c:v>113</c:v>
                </c:pt>
                <c:pt idx="1">
                  <c:v>128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090-94DA-E94C46A9C9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440"/>
        <c:axId val="1334258816"/>
      </c:barChart>
      <c:catAx>
        <c:axId val="148653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8816"/>
        <c:crosses val="autoZero"/>
        <c:auto val="1"/>
        <c:lblAlgn val="ctr"/>
        <c:lblOffset val="100"/>
        <c:noMultiLvlLbl val="0"/>
      </c:catAx>
      <c:valAx>
        <c:axId val="1334258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8653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300"/>
              <a:t>Generación Residuos Peligrosos </a:t>
            </a:r>
          </a:p>
          <a:p>
            <a:pPr>
              <a:defRPr/>
            </a:pPr>
            <a:r>
              <a:rPr lang="es-CO" sz="1300"/>
              <a:t>RESPEL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DT'!$I$12:$K$12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DT'!$I$25:$K$25</c:f>
              <c:numCache>
                <c:formatCode>General</c:formatCode>
                <c:ptCount val="3"/>
                <c:pt idx="0">
                  <c:v>360</c:v>
                </c:pt>
                <c:pt idx="1">
                  <c:v>330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E-4988-AF8D-B40133F35B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10528"/>
        <c:axId val="1334275872"/>
      </c:barChart>
      <c:catAx>
        <c:axId val="13492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5872"/>
        <c:crosses val="autoZero"/>
        <c:auto val="1"/>
        <c:lblAlgn val="ctr"/>
        <c:lblOffset val="100"/>
        <c:noMultiLvlLbl val="0"/>
      </c:catAx>
      <c:valAx>
        <c:axId val="133427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92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Residuos Aprovechables generados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'Sede3 DT'!$L$12:$N$12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'Sede3 DT'!$L$25:$N$25</c:f>
              <c:numCache>
                <c:formatCode>General</c:formatCode>
                <c:ptCount val="3"/>
                <c:pt idx="0">
                  <c:v>1370</c:v>
                </c:pt>
                <c:pt idx="1">
                  <c:v>900</c:v>
                </c:pt>
                <c:pt idx="2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3-497A-9D4B-956AC7A634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2489088"/>
        <c:axId val="1334277536"/>
      </c:barChart>
      <c:catAx>
        <c:axId val="13424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7536"/>
        <c:crosses val="autoZero"/>
        <c:auto val="1"/>
        <c:lblAlgn val="ctr"/>
        <c:lblOffset val="100"/>
        <c:noMultiLvlLbl val="0"/>
      </c:catAx>
      <c:valAx>
        <c:axId val="1334277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248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/>
              <a:t>Consumo energía (Kw.h) en la Dirección Territorial</a:t>
            </a:r>
          </a:p>
        </c:rich>
      </c:tx>
      <c:layout>
        <c:manualLayout>
          <c:xMode val="edge"/>
          <c:yMode val="edge"/>
          <c:x val="0.17216299475477867"/>
          <c:y val="4.6430644225188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CONSOLIDADO'!$F$11:$H$11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'DT - CONSOLIDADO'!$F$11:$H$11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CONSOLIDADO'!$F$15:$H$15</c:f>
              <c:numCache>
                <c:formatCode>General</c:formatCode>
                <c:ptCount val="3"/>
                <c:pt idx="0">
                  <c:v>306000</c:v>
                </c:pt>
                <c:pt idx="1">
                  <c:v>291600</c:v>
                </c:pt>
                <c:pt idx="2">
                  <c:v>284400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5-4E36-9A5F-C158FA0E1A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8901600"/>
        <c:axId val="1334257568"/>
      </c:barChart>
      <c:catAx>
        <c:axId val="13789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7568"/>
        <c:crosses val="autoZero"/>
        <c:auto val="1"/>
        <c:lblAlgn val="ctr"/>
        <c:lblOffset val="100"/>
        <c:noMultiLvlLbl val="0"/>
      </c:catAx>
      <c:valAx>
        <c:axId val="1334257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789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0" i="0" u="none" strike="noStrike" baseline="0">
                <a:effectLst/>
              </a:rPr>
              <a:t>Consumo energía percápita </a:t>
            </a:r>
          </a:p>
          <a:p>
            <a:pPr>
              <a:defRPr sz="1200"/>
            </a:pPr>
            <a:r>
              <a:rPr lang="es-CO" sz="1200" b="0" i="0" u="none" strike="noStrike" baseline="0">
                <a:effectLst/>
              </a:rPr>
              <a:t> (Kw.h / persona)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CONSOLIDADO'!$F$11:$H$11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DT'!$F$12:$H$12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CONSOLIDADO'!$F$17:$H$17</c:f>
              <c:numCache>
                <c:formatCode>0.00</c:formatCode>
                <c:ptCount val="3"/>
                <c:pt idx="0">
                  <c:v>850</c:v>
                </c:pt>
                <c:pt idx="1">
                  <c:v>486</c:v>
                </c:pt>
                <c:pt idx="2">
                  <c:v>462.4390243902439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A-4DB2-9F39-1577C06F9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040"/>
        <c:axId val="1334265056"/>
      </c:barChart>
      <c:catAx>
        <c:axId val="14865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65056"/>
        <c:crosses val="autoZero"/>
        <c:auto val="1"/>
        <c:lblAlgn val="ctr"/>
        <c:lblOffset val="100"/>
        <c:noMultiLvlLbl val="0"/>
      </c:catAx>
      <c:valAx>
        <c:axId val="133426505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48653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</a:t>
            </a:r>
            <a:r>
              <a:rPr lang="es-CO" sz="1200" baseline="0"/>
              <a:t> Papel (resmas) 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CONSOLIDADO'!$O$11:$Q$11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'DT - CONSOLIDADO'!$O$11:$Q$11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CONSOLIDADO'!$O$15:$Q$15</c:f>
              <c:numCache>
                <c:formatCode>General</c:formatCode>
                <c:ptCount val="3"/>
                <c:pt idx="0">
                  <c:v>339</c:v>
                </c:pt>
                <c:pt idx="1">
                  <c:v>384</c:v>
                </c:pt>
                <c:pt idx="2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6-4A43-A4C6-2684B7C19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86539440"/>
        <c:axId val="1334258816"/>
      </c:barChart>
      <c:catAx>
        <c:axId val="148653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58816"/>
        <c:crosses val="autoZero"/>
        <c:auto val="1"/>
        <c:lblAlgn val="ctr"/>
        <c:lblOffset val="100"/>
        <c:noMultiLvlLbl val="0"/>
      </c:catAx>
      <c:valAx>
        <c:axId val="1334258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8653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300"/>
              <a:t>Generación Residuos Peligrosos </a:t>
            </a:r>
          </a:p>
          <a:p>
            <a:pPr>
              <a:defRPr/>
            </a:pPr>
            <a:r>
              <a:rPr lang="es-CO" sz="1300"/>
              <a:t>RESPEL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CONSOLIDADO'!$I$11:$K$11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DT'!$I$12:$K$12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CONSOLIDADO'!$I$15:$K$15</c:f>
              <c:numCache>
                <c:formatCode>General</c:formatCode>
                <c:ptCount val="3"/>
                <c:pt idx="0">
                  <c:v>1080</c:v>
                </c:pt>
                <c:pt idx="1">
                  <c:v>990</c:v>
                </c:pt>
                <c:pt idx="2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9-48FA-AA56-360360F52C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10528"/>
        <c:axId val="1334275872"/>
      </c:barChart>
      <c:catAx>
        <c:axId val="13492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5872"/>
        <c:crosses val="autoZero"/>
        <c:auto val="1"/>
        <c:lblAlgn val="ctr"/>
        <c:lblOffset val="100"/>
        <c:noMultiLvlLbl val="0"/>
      </c:catAx>
      <c:valAx>
        <c:axId val="133427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921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Residuos Aprovechables generados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'DT - CONSOLIDADO'!$L$11:$N$11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DT'!$L$12:$N$12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'DT - CONSOLIDADO'!$L$15:$N$15</c:f>
              <c:numCache>
                <c:formatCode>General</c:formatCode>
                <c:ptCount val="3"/>
                <c:pt idx="0">
                  <c:v>4110</c:v>
                </c:pt>
                <c:pt idx="1">
                  <c:v>2700</c:v>
                </c:pt>
                <c:pt idx="2">
                  <c:v>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2-465F-87A8-2360618A2A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2489088"/>
        <c:axId val="1334277536"/>
      </c:barChart>
      <c:catAx>
        <c:axId val="134248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77536"/>
        <c:crosses val="autoZero"/>
        <c:auto val="1"/>
        <c:lblAlgn val="ctr"/>
        <c:lblOffset val="100"/>
        <c:noMultiLvlLbl val="0"/>
      </c:catAx>
      <c:valAx>
        <c:axId val="1334277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4248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</a:t>
            </a:r>
            <a:r>
              <a:rPr lang="es-CO" sz="1200" baseline="0"/>
              <a:t> a</a:t>
            </a:r>
            <a:r>
              <a:rPr lang="es-CO" sz="1200"/>
              <a:t>gua (m3) en la sede</a:t>
            </a:r>
            <a:r>
              <a:rPr lang="es-CO" sz="1200" baseline="0"/>
              <a:t> DT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DT'!$C$25:$E$25</c:f>
              <c:numCache>
                <c:formatCode>General</c:formatCode>
                <c:ptCount val="3"/>
                <c:pt idx="0">
                  <c:v>2340</c:v>
                </c:pt>
                <c:pt idx="1">
                  <c:v>2580</c:v>
                </c:pt>
                <c:pt idx="2">
                  <c:v>2560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E-4E56-95FE-BEFBAC02EB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9222128"/>
        <c:axId val="1334283360"/>
      </c:barChart>
      <c:catAx>
        <c:axId val="134922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83360"/>
        <c:crosses val="autoZero"/>
        <c:auto val="1"/>
        <c:lblAlgn val="ctr"/>
        <c:lblOffset val="100"/>
        <c:noMultiLvlLbl val="0"/>
      </c:catAx>
      <c:valAx>
        <c:axId val="1334283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4922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Consumo agua percápita (m3/persona)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'Sede1 DT'!$C$12:$E$12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'Sede1 DT'!$C$27:$E$27</c:f>
              <c:numCache>
                <c:formatCode>0.00</c:formatCode>
                <c:ptCount val="3"/>
                <c:pt idx="0">
                  <c:v>19.5</c:v>
                </c:pt>
                <c:pt idx="1">
                  <c:v>12.9</c:v>
                </c:pt>
                <c:pt idx="2">
                  <c:v>12.487804878048781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7-4FCA-AEC1-DF4187827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7297728"/>
        <c:axId val="1334237184"/>
      </c:barChart>
      <c:catAx>
        <c:axId val="13872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4237184"/>
        <c:crosses val="autoZero"/>
        <c:auto val="1"/>
        <c:lblAlgn val="ctr"/>
        <c:lblOffset val="100"/>
        <c:noMultiLvlLbl val="0"/>
      </c:catAx>
      <c:valAx>
        <c:axId val="133423718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8729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130971</xdr:colOff>
      <xdr:row>22</xdr:row>
      <xdr:rowOff>23812</xdr:rowOff>
    </xdr:from>
    <xdr:to>
      <xdr:col>2</xdr:col>
      <xdr:colOff>694267</xdr:colOff>
      <xdr:row>34</xdr:row>
      <xdr:rowOff>143933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25132</xdr:colOff>
      <xdr:row>22</xdr:row>
      <xdr:rowOff>23812</xdr:rowOff>
    </xdr:from>
    <xdr:to>
      <xdr:col>6</xdr:col>
      <xdr:colOff>592666</xdr:colOff>
      <xdr:row>34</xdr:row>
      <xdr:rowOff>142874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76191</xdr:colOff>
      <xdr:row>22</xdr:row>
      <xdr:rowOff>23812</xdr:rowOff>
    </xdr:from>
    <xdr:to>
      <xdr:col>12</xdr:col>
      <xdr:colOff>522514</xdr:colOff>
      <xdr:row>34</xdr:row>
      <xdr:rowOff>119062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587829</xdr:colOff>
      <xdr:row>22</xdr:row>
      <xdr:rowOff>36366</xdr:rowOff>
    </xdr:from>
    <xdr:to>
      <xdr:col>17</xdr:col>
      <xdr:colOff>690563</xdr:colOff>
      <xdr:row>34</xdr:row>
      <xdr:rowOff>107156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1811450</xdr:colOff>
      <xdr:row>37</xdr:row>
      <xdr:rowOff>25853</xdr:rowOff>
    </xdr:from>
    <xdr:to>
      <xdr:col>4</xdr:col>
      <xdr:colOff>815673</xdr:colOff>
      <xdr:row>49</xdr:row>
      <xdr:rowOff>121103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21771</xdr:colOff>
      <xdr:row>37</xdr:row>
      <xdr:rowOff>23813</xdr:rowOff>
    </xdr:from>
    <xdr:to>
      <xdr:col>15</xdr:col>
      <xdr:colOff>751116</xdr:colOff>
      <xdr:row>49</xdr:row>
      <xdr:rowOff>119063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1032934</xdr:colOff>
      <xdr:row>52</xdr:row>
      <xdr:rowOff>76200</xdr:rowOff>
    </xdr:from>
    <xdr:to>
      <xdr:col>5</xdr:col>
      <xdr:colOff>431800</xdr:colOff>
      <xdr:row>65</xdr:row>
      <xdr:rowOff>76200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1143001</xdr:colOff>
      <xdr:row>0</xdr:row>
      <xdr:rowOff>54429</xdr:rowOff>
    </xdr:from>
    <xdr:to>
      <xdr:col>1</xdr:col>
      <xdr:colOff>1654629</xdr:colOff>
      <xdr:row>2</xdr:row>
      <xdr:rowOff>165058</xdr:rowOff>
    </xdr:to>
    <xdr:pic>
      <xdr:nvPicPr>
        <xdr:cNvPr id="2" name="Picture 26" descr="logo vertical 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1382487" y="54429"/>
          <a:ext cx="511628" cy="633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130971</xdr:colOff>
      <xdr:row>30</xdr:row>
      <xdr:rowOff>23812</xdr:rowOff>
    </xdr:from>
    <xdr:to>
      <xdr:col>2</xdr:col>
      <xdr:colOff>694267</xdr:colOff>
      <xdr:row>42</xdr:row>
      <xdr:rowOff>143933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25132</xdr:colOff>
      <xdr:row>30</xdr:row>
      <xdr:rowOff>23812</xdr:rowOff>
    </xdr:from>
    <xdr:to>
      <xdr:col>6</xdr:col>
      <xdr:colOff>592666</xdr:colOff>
      <xdr:row>42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76191</xdr:colOff>
      <xdr:row>30</xdr:row>
      <xdr:rowOff>23812</xdr:rowOff>
    </xdr:from>
    <xdr:to>
      <xdr:col>12</xdr:col>
      <xdr:colOff>522514</xdr:colOff>
      <xdr:row>42</xdr:row>
      <xdr:rowOff>119062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587829</xdr:colOff>
      <xdr:row>30</xdr:row>
      <xdr:rowOff>36366</xdr:rowOff>
    </xdr:from>
    <xdr:to>
      <xdr:col>17</xdr:col>
      <xdr:colOff>690563</xdr:colOff>
      <xdr:row>42</xdr:row>
      <xdr:rowOff>107156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1840025</xdr:colOff>
      <xdr:row>45</xdr:row>
      <xdr:rowOff>25853</xdr:rowOff>
    </xdr:from>
    <xdr:to>
      <xdr:col>4</xdr:col>
      <xdr:colOff>844248</xdr:colOff>
      <xdr:row>57</xdr:row>
      <xdr:rowOff>121103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21771</xdr:colOff>
      <xdr:row>45</xdr:row>
      <xdr:rowOff>23813</xdr:rowOff>
    </xdr:from>
    <xdr:to>
      <xdr:col>15</xdr:col>
      <xdr:colOff>751116</xdr:colOff>
      <xdr:row>57</xdr:row>
      <xdr:rowOff>119063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1032934</xdr:colOff>
      <xdr:row>60</xdr:row>
      <xdr:rowOff>76200</xdr:rowOff>
    </xdr:from>
    <xdr:to>
      <xdr:col>5</xdr:col>
      <xdr:colOff>431800</xdr:colOff>
      <xdr:row>73</xdr:row>
      <xdr:rowOff>76200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1142999</xdr:colOff>
      <xdr:row>0</xdr:row>
      <xdr:rowOff>27214</xdr:rowOff>
    </xdr:from>
    <xdr:to>
      <xdr:col>1</xdr:col>
      <xdr:colOff>1719728</xdr:colOff>
      <xdr:row>2</xdr:row>
      <xdr:rowOff>217714</xdr:rowOff>
    </xdr:to>
    <xdr:pic>
      <xdr:nvPicPr>
        <xdr:cNvPr id="2" name="Picture 26" descr="logo vertical colo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1224642" y="27214"/>
          <a:ext cx="576729" cy="7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130971</xdr:colOff>
      <xdr:row>30</xdr:row>
      <xdr:rowOff>23812</xdr:rowOff>
    </xdr:from>
    <xdr:to>
      <xdr:col>2</xdr:col>
      <xdr:colOff>694267</xdr:colOff>
      <xdr:row>42</xdr:row>
      <xdr:rowOff>143933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25132</xdr:colOff>
      <xdr:row>30</xdr:row>
      <xdr:rowOff>23812</xdr:rowOff>
    </xdr:from>
    <xdr:to>
      <xdr:col>6</xdr:col>
      <xdr:colOff>592666</xdr:colOff>
      <xdr:row>42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76191</xdr:colOff>
      <xdr:row>30</xdr:row>
      <xdr:rowOff>23812</xdr:rowOff>
    </xdr:from>
    <xdr:to>
      <xdr:col>12</xdr:col>
      <xdr:colOff>522514</xdr:colOff>
      <xdr:row>42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587829</xdr:colOff>
      <xdr:row>30</xdr:row>
      <xdr:rowOff>36366</xdr:rowOff>
    </xdr:from>
    <xdr:to>
      <xdr:col>17</xdr:col>
      <xdr:colOff>690563</xdr:colOff>
      <xdr:row>42</xdr:row>
      <xdr:rowOff>107156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1840025</xdr:colOff>
      <xdr:row>45</xdr:row>
      <xdr:rowOff>25853</xdr:rowOff>
    </xdr:from>
    <xdr:to>
      <xdr:col>4</xdr:col>
      <xdr:colOff>844248</xdr:colOff>
      <xdr:row>57</xdr:row>
      <xdr:rowOff>121103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21771</xdr:colOff>
      <xdr:row>45</xdr:row>
      <xdr:rowOff>23813</xdr:rowOff>
    </xdr:from>
    <xdr:to>
      <xdr:col>15</xdr:col>
      <xdr:colOff>751116</xdr:colOff>
      <xdr:row>57</xdr:row>
      <xdr:rowOff>119063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1032934</xdr:colOff>
      <xdr:row>60</xdr:row>
      <xdr:rowOff>76200</xdr:rowOff>
    </xdr:from>
    <xdr:to>
      <xdr:col>5</xdr:col>
      <xdr:colOff>431800</xdr:colOff>
      <xdr:row>73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1142999</xdr:colOff>
      <xdr:row>0</xdr:row>
      <xdr:rowOff>27214</xdr:rowOff>
    </xdr:from>
    <xdr:to>
      <xdr:col>1</xdr:col>
      <xdr:colOff>1719728</xdr:colOff>
      <xdr:row>2</xdr:row>
      <xdr:rowOff>217714</xdr:rowOff>
    </xdr:to>
    <xdr:pic>
      <xdr:nvPicPr>
        <xdr:cNvPr id="9" name="Picture 26" descr="logo vertical color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1228724" y="27214"/>
          <a:ext cx="57672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130971</xdr:colOff>
      <xdr:row>30</xdr:row>
      <xdr:rowOff>23812</xdr:rowOff>
    </xdr:from>
    <xdr:to>
      <xdr:col>2</xdr:col>
      <xdr:colOff>694267</xdr:colOff>
      <xdr:row>42</xdr:row>
      <xdr:rowOff>143933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25132</xdr:colOff>
      <xdr:row>30</xdr:row>
      <xdr:rowOff>23812</xdr:rowOff>
    </xdr:from>
    <xdr:to>
      <xdr:col>6</xdr:col>
      <xdr:colOff>592666</xdr:colOff>
      <xdr:row>42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76191</xdr:colOff>
      <xdr:row>30</xdr:row>
      <xdr:rowOff>23812</xdr:rowOff>
    </xdr:from>
    <xdr:to>
      <xdr:col>12</xdr:col>
      <xdr:colOff>522514</xdr:colOff>
      <xdr:row>42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587829</xdr:colOff>
      <xdr:row>30</xdr:row>
      <xdr:rowOff>36366</xdr:rowOff>
    </xdr:from>
    <xdr:to>
      <xdr:col>17</xdr:col>
      <xdr:colOff>690563</xdr:colOff>
      <xdr:row>42</xdr:row>
      <xdr:rowOff>107156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1840025</xdr:colOff>
      <xdr:row>45</xdr:row>
      <xdr:rowOff>25853</xdr:rowOff>
    </xdr:from>
    <xdr:to>
      <xdr:col>4</xdr:col>
      <xdr:colOff>844248</xdr:colOff>
      <xdr:row>57</xdr:row>
      <xdr:rowOff>121103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21771</xdr:colOff>
      <xdr:row>45</xdr:row>
      <xdr:rowOff>23813</xdr:rowOff>
    </xdr:from>
    <xdr:to>
      <xdr:col>15</xdr:col>
      <xdr:colOff>751116</xdr:colOff>
      <xdr:row>57</xdr:row>
      <xdr:rowOff>119063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1032934</xdr:colOff>
      <xdr:row>60</xdr:row>
      <xdr:rowOff>76200</xdr:rowOff>
    </xdr:from>
    <xdr:to>
      <xdr:col>5</xdr:col>
      <xdr:colOff>431800</xdr:colOff>
      <xdr:row>73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1142999</xdr:colOff>
      <xdr:row>0</xdr:row>
      <xdr:rowOff>27214</xdr:rowOff>
    </xdr:from>
    <xdr:to>
      <xdr:col>1</xdr:col>
      <xdr:colOff>1719728</xdr:colOff>
      <xdr:row>2</xdr:row>
      <xdr:rowOff>217714</xdr:rowOff>
    </xdr:to>
    <xdr:pic>
      <xdr:nvPicPr>
        <xdr:cNvPr id="9" name="Picture 26" descr="logo vertical color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1228724" y="27214"/>
          <a:ext cx="57672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tabSelected="1" view="pageBreakPreview" zoomScaleNormal="100" zoomScaleSheetLayoutView="100" zoomScalePageLayoutView="70" workbookViewId="0">
      <selection activeCell="A4" sqref="A4:B4"/>
    </sheetView>
  </sheetViews>
  <sheetFormatPr baseColWidth="10" defaultColWidth="9.140625" defaultRowHeight="16.5" x14ac:dyDescent="0.3"/>
  <cols>
    <col min="1" max="1" width="1.7109375" style="2" customWidth="1"/>
    <col min="2" max="2" width="41.42578125" style="7" customWidth="1"/>
    <col min="3" max="4" width="12.5703125" style="1" customWidth="1"/>
    <col min="5" max="5" width="15.42578125" style="1" customWidth="1"/>
    <col min="6" max="8" width="12.5703125" style="1" customWidth="1"/>
    <col min="9" max="23" width="10.7109375" style="1" customWidth="1"/>
    <col min="24" max="16384" width="9.140625" style="2"/>
  </cols>
  <sheetData>
    <row r="1" spans="1:23" s="35" customFormat="1" ht="20.45" customHeight="1" x14ac:dyDescent="0.25">
      <c r="A1" s="72"/>
      <c r="B1" s="72"/>
      <c r="C1" s="74" t="s">
        <v>41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23" s="35" customFormat="1" ht="20.45" customHeight="1" x14ac:dyDescent="0.25">
      <c r="A2" s="72"/>
      <c r="B2" s="72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s="35" customFormat="1" ht="20.45" customHeight="1" x14ac:dyDescent="0.25">
      <c r="A3" s="72"/>
      <c r="B3" s="72"/>
      <c r="C3" s="80" t="s">
        <v>39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1:23" s="35" customFormat="1" ht="25.15" customHeight="1" x14ac:dyDescent="0.25">
      <c r="A4" s="72" t="s">
        <v>35</v>
      </c>
      <c r="B4" s="72"/>
      <c r="C4" s="73" t="s">
        <v>40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 t="s">
        <v>38</v>
      </c>
      <c r="U4" s="72"/>
      <c r="V4" s="72"/>
      <c r="W4" s="72"/>
    </row>
    <row r="5" spans="1:23" s="35" customFormat="1" ht="17.45" customHeight="1" x14ac:dyDescent="0.2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36"/>
      <c r="U5" s="36"/>
      <c r="V5" s="36"/>
      <c r="W5" s="36"/>
    </row>
    <row r="6" spans="1:23" ht="25.15" customHeight="1" x14ac:dyDescent="0.3">
      <c r="B6" s="70" t="s">
        <v>34</v>
      </c>
      <c r="C6" s="70"/>
      <c r="D6" s="70"/>
      <c r="E6" s="70"/>
      <c r="F6" s="70"/>
      <c r="G6" s="70"/>
      <c r="H6" s="70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3" ht="16.899999999999999" customHeight="1" x14ac:dyDescent="0.3">
      <c r="B7" s="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23" s="6" customFormat="1" ht="112.15" customHeight="1" x14ac:dyDescent="0.3">
      <c r="B8" s="71" t="s">
        <v>45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4"/>
      <c r="Q8" s="4"/>
      <c r="R8" s="5"/>
      <c r="S8" s="1"/>
      <c r="T8" s="1"/>
      <c r="U8" s="1"/>
      <c r="V8" s="1"/>
      <c r="W8" s="1"/>
    </row>
    <row r="9" spans="1:23" ht="15" customHeight="1" x14ac:dyDescent="0.3"/>
    <row r="10" spans="1:23" s="8" customFormat="1" ht="36" customHeight="1" x14ac:dyDescent="0.25">
      <c r="B10" s="54" t="s">
        <v>22</v>
      </c>
      <c r="C10" s="66" t="s">
        <v>6</v>
      </c>
      <c r="D10" s="66"/>
      <c r="E10" s="66"/>
      <c r="F10" s="66" t="s">
        <v>0</v>
      </c>
      <c r="G10" s="66"/>
      <c r="H10" s="66"/>
      <c r="I10" s="66" t="s">
        <v>2</v>
      </c>
      <c r="J10" s="66"/>
      <c r="K10" s="66"/>
      <c r="L10" s="66" t="s">
        <v>3</v>
      </c>
      <c r="M10" s="66"/>
      <c r="N10" s="66"/>
      <c r="O10" s="66" t="s">
        <v>1</v>
      </c>
      <c r="P10" s="66"/>
      <c r="Q10" s="66"/>
      <c r="R10" s="66" t="s">
        <v>21</v>
      </c>
      <c r="S10" s="66"/>
      <c r="T10" s="66"/>
      <c r="U10" s="66" t="s">
        <v>20</v>
      </c>
      <c r="V10" s="66"/>
      <c r="W10" s="66"/>
    </row>
    <row r="11" spans="1:23" s="8" customFormat="1" x14ac:dyDescent="0.25">
      <c r="B11" s="54" t="s">
        <v>5</v>
      </c>
      <c r="C11" s="51">
        <v>2023</v>
      </c>
      <c r="D11" s="51">
        <v>2024</v>
      </c>
      <c r="E11" s="51">
        <v>2025</v>
      </c>
      <c r="F11" s="51">
        <v>2023</v>
      </c>
      <c r="G11" s="51">
        <v>2024</v>
      </c>
      <c r="H11" s="51">
        <v>2025</v>
      </c>
      <c r="I11" s="51">
        <v>2023</v>
      </c>
      <c r="J11" s="51">
        <v>2024</v>
      </c>
      <c r="K11" s="51">
        <v>2025</v>
      </c>
      <c r="L11" s="51">
        <v>2023</v>
      </c>
      <c r="M11" s="51">
        <v>2024</v>
      </c>
      <c r="N11" s="51">
        <v>2025</v>
      </c>
      <c r="O11" s="51">
        <v>2023</v>
      </c>
      <c r="P11" s="51">
        <v>2024</v>
      </c>
      <c r="Q11" s="51">
        <v>2025</v>
      </c>
      <c r="R11" s="51">
        <v>2023</v>
      </c>
      <c r="S11" s="51">
        <v>2024</v>
      </c>
      <c r="T11" s="51">
        <v>2025</v>
      </c>
      <c r="U11" s="51">
        <v>2023</v>
      </c>
      <c r="V11" s="51">
        <v>2024</v>
      </c>
      <c r="W11" s="51">
        <v>2025</v>
      </c>
    </row>
    <row r="12" spans="1:23" s="10" customFormat="1" ht="12.75" x14ac:dyDescent="0.2">
      <c r="B12" s="59" t="s">
        <v>23</v>
      </c>
      <c r="C12" s="45">
        <f>'Sede1 DT'!C25</f>
        <v>2340</v>
      </c>
      <c r="D12" s="45">
        <f>'Sede1 DT'!D25</f>
        <v>2580</v>
      </c>
      <c r="E12" s="45">
        <f>'Sede1 DT'!E25</f>
        <v>2560</v>
      </c>
      <c r="F12" s="45">
        <f>'Sede1 DT'!F25</f>
        <v>102000</v>
      </c>
      <c r="G12" s="45">
        <f>'Sede1 DT'!G25</f>
        <v>97200</v>
      </c>
      <c r="H12" s="45">
        <f>'Sede1 DT'!H25</f>
        <v>94800</v>
      </c>
      <c r="I12" s="45">
        <f>'Sede1 DT'!I25</f>
        <v>360</v>
      </c>
      <c r="J12" s="45">
        <f>'Sede1 DT'!J25</f>
        <v>330</v>
      </c>
      <c r="K12" s="45">
        <f>'Sede1 DT'!K25</f>
        <v>410</v>
      </c>
      <c r="L12" s="45">
        <f>'Sede1 DT'!L25</f>
        <v>1370</v>
      </c>
      <c r="M12" s="45">
        <f>'Sede1 DT'!M25</f>
        <v>900</v>
      </c>
      <c r="N12" s="45">
        <f>'Sede1 DT'!N25</f>
        <v>720</v>
      </c>
      <c r="O12" s="45">
        <f>'Sede1 DT'!O25</f>
        <v>113</v>
      </c>
      <c r="P12" s="45">
        <f>'Sede1 DT'!P25</f>
        <v>128</v>
      </c>
      <c r="Q12" s="45">
        <f>'Sede1 DT'!Q25</f>
        <v>113</v>
      </c>
      <c r="R12" s="45">
        <f>'Sede1 DT'!R25</f>
        <v>90</v>
      </c>
      <c r="S12" s="45">
        <f>'Sede1 DT'!S25</f>
        <v>120</v>
      </c>
      <c r="T12" s="45">
        <f>'Sede1 DT'!T25</f>
        <v>150</v>
      </c>
      <c r="U12" s="45">
        <f>'Sede1 DT'!U25</f>
        <v>30</v>
      </c>
      <c r="V12" s="45">
        <f>'Sede1 DT'!V25</f>
        <v>80</v>
      </c>
      <c r="W12" s="45">
        <f>'Sede1 DT'!W25</f>
        <v>55</v>
      </c>
    </row>
    <row r="13" spans="1:23" s="10" customFormat="1" ht="12.75" x14ac:dyDescent="0.2">
      <c r="B13" s="59" t="s">
        <v>24</v>
      </c>
      <c r="C13" s="45">
        <f>'Sede2 DT'!C25</f>
        <v>2340</v>
      </c>
      <c r="D13" s="45">
        <f>'Sede2 DT'!D25</f>
        <v>2580</v>
      </c>
      <c r="E13" s="45">
        <f>'Sede2 DT'!E25</f>
        <v>2560</v>
      </c>
      <c r="F13" s="45">
        <f>'Sede2 DT'!F25</f>
        <v>102000</v>
      </c>
      <c r="G13" s="45">
        <f>'Sede2 DT'!G25</f>
        <v>97200</v>
      </c>
      <c r="H13" s="45">
        <f>'Sede2 DT'!H25</f>
        <v>94800</v>
      </c>
      <c r="I13" s="45">
        <f>'Sede2 DT'!I25</f>
        <v>360</v>
      </c>
      <c r="J13" s="45">
        <f>'Sede2 DT'!J25</f>
        <v>330</v>
      </c>
      <c r="K13" s="45">
        <f>'Sede2 DT'!K25</f>
        <v>410</v>
      </c>
      <c r="L13" s="45">
        <f>'Sede2 DT'!L25</f>
        <v>1370</v>
      </c>
      <c r="M13" s="45">
        <f>'Sede2 DT'!M25</f>
        <v>900</v>
      </c>
      <c r="N13" s="45">
        <f>'Sede2 DT'!N25</f>
        <v>720</v>
      </c>
      <c r="O13" s="45">
        <f>'Sede2 DT'!O25</f>
        <v>113</v>
      </c>
      <c r="P13" s="45">
        <f>'Sede2 DT'!P25</f>
        <v>128</v>
      </c>
      <c r="Q13" s="45">
        <f>'Sede2 DT'!Q25</f>
        <v>113</v>
      </c>
      <c r="R13" s="45">
        <f>'Sede2 DT'!R25</f>
        <v>90</v>
      </c>
      <c r="S13" s="45">
        <f>'Sede2 DT'!S25</f>
        <v>120</v>
      </c>
      <c r="T13" s="45">
        <f>'Sede2 DT'!T25</f>
        <v>150</v>
      </c>
      <c r="U13" s="45">
        <f>'Sede2 DT'!U25</f>
        <v>30</v>
      </c>
      <c r="V13" s="45">
        <f>'Sede2 DT'!V25</f>
        <v>80</v>
      </c>
      <c r="W13" s="45">
        <f>'Sede2 DT'!W25</f>
        <v>55</v>
      </c>
    </row>
    <row r="14" spans="1:23" s="10" customFormat="1" ht="12.75" x14ac:dyDescent="0.2">
      <c r="B14" s="59" t="s">
        <v>25</v>
      </c>
      <c r="C14" s="45">
        <f>'Sede3 DT'!C25</f>
        <v>2340</v>
      </c>
      <c r="D14" s="45">
        <f>'Sede3 DT'!D25</f>
        <v>2580</v>
      </c>
      <c r="E14" s="45">
        <f>'Sede3 DT'!E25</f>
        <v>2560</v>
      </c>
      <c r="F14" s="45">
        <f>'Sede3 DT'!F25</f>
        <v>102000</v>
      </c>
      <c r="G14" s="45">
        <f>'Sede3 DT'!G25</f>
        <v>97200</v>
      </c>
      <c r="H14" s="45">
        <f>'Sede3 DT'!H25</f>
        <v>94800</v>
      </c>
      <c r="I14" s="45">
        <f>'Sede3 DT'!I25</f>
        <v>360</v>
      </c>
      <c r="J14" s="45">
        <f>'Sede3 DT'!J25</f>
        <v>330</v>
      </c>
      <c r="K14" s="45">
        <f>'Sede3 DT'!K25</f>
        <v>410</v>
      </c>
      <c r="L14" s="45">
        <f>'Sede3 DT'!L25</f>
        <v>1370</v>
      </c>
      <c r="M14" s="45">
        <f>'Sede3 DT'!M25</f>
        <v>900</v>
      </c>
      <c r="N14" s="45">
        <f>'Sede3 DT'!N25</f>
        <v>720</v>
      </c>
      <c r="O14" s="45">
        <f>'Sede3 DT'!O25</f>
        <v>113</v>
      </c>
      <c r="P14" s="45">
        <f>'Sede3 DT'!P25</f>
        <v>128</v>
      </c>
      <c r="Q14" s="45">
        <f>'Sede3 DT'!Q25</f>
        <v>113</v>
      </c>
      <c r="R14" s="45">
        <f>'Sede3 DT'!R25</f>
        <v>90</v>
      </c>
      <c r="S14" s="45">
        <f>'Sede3 DT'!S25</f>
        <v>120</v>
      </c>
      <c r="T14" s="45">
        <f>'Sede3 DT'!T25</f>
        <v>150</v>
      </c>
      <c r="U14" s="45">
        <f>'Sede3 DT'!U25</f>
        <v>30</v>
      </c>
      <c r="V14" s="45">
        <f>'Sede3 DT'!V25</f>
        <v>80</v>
      </c>
      <c r="W14" s="45">
        <f>'Sede3 DT'!W25</f>
        <v>55</v>
      </c>
    </row>
    <row r="15" spans="1:23" s="23" customFormat="1" ht="26.45" customHeight="1" x14ac:dyDescent="0.25">
      <c r="B15" s="47" t="s">
        <v>17</v>
      </c>
      <c r="C15" s="47">
        <f t="shared" ref="C15:W15" si="0">SUM(C12:C14)</f>
        <v>7020</v>
      </c>
      <c r="D15" s="47">
        <f t="shared" si="0"/>
        <v>7740</v>
      </c>
      <c r="E15" s="47">
        <f t="shared" si="0"/>
        <v>7680</v>
      </c>
      <c r="F15" s="47">
        <f t="shared" si="0"/>
        <v>306000</v>
      </c>
      <c r="G15" s="47">
        <f t="shared" si="0"/>
        <v>291600</v>
      </c>
      <c r="H15" s="47">
        <f t="shared" si="0"/>
        <v>284400</v>
      </c>
      <c r="I15" s="47">
        <f t="shared" si="0"/>
        <v>1080</v>
      </c>
      <c r="J15" s="47">
        <f t="shared" si="0"/>
        <v>990</v>
      </c>
      <c r="K15" s="47">
        <f t="shared" si="0"/>
        <v>1230</v>
      </c>
      <c r="L15" s="47">
        <f t="shared" si="0"/>
        <v>4110</v>
      </c>
      <c r="M15" s="47">
        <f t="shared" si="0"/>
        <v>2700</v>
      </c>
      <c r="N15" s="47">
        <f t="shared" si="0"/>
        <v>2160</v>
      </c>
      <c r="O15" s="47">
        <f t="shared" si="0"/>
        <v>339</v>
      </c>
      <c r="P15" s="47">
        <f t="shared" si="0"/>
        <v>384</v>
      </c>
      <c r="Q15" s="47">
        <f t="shared" si="0"/>
        <v>339</v>
      </c>
      <c r="R15" s="47">
        <f t="shared" si="0"/>
        <v>270</v>
      </c>
      <c r="S15" s="47">
        <f t="shared" si="0"/>
        <v>360</v>
      </c>
      <c r="T15" s="47">
        <f t="shared" si="0"/>
        <v>450</v>
      </c>
      <c r="U15" s="47">
        <f t="shared" si="0"/>
        <v>90</v>
      </c>
      <c r="V15" s="47">
        <f t="shared" si="0"/>
        <v>240</v>
      </c>
      <c r="W15" s="47">
        <f t="shared" si="0"/>
        <v>165</v>
      </c>
    </row>
    <row r="16" spans="1:23" s="23" customFormat="1" ht="26.45" customHeight="1" x14ac:dyDescent="0.25">
      <c r="B16" s="55" t="s">
        <v>4</v>
      </c>
      <c r="C16" s="37" t="s">
        <v>27</v>
      </c>
      <c r="D16" s="44">
        <f>(D15-C15)/C15</f>
        <v>0.10256410256410256</v>
      </c>
      <c r="E16" s="56">
        <f>(E15/D15)-1</f>
        <v>-7.7519379844961378E-3</v>
      </c>
      <c r="F16" s="37" t="s">
        <v>27</v>
      </c>
      <c r="G16" s="44">
        <f>(G15-F15)/F15</f>
        <v>-4.7058823529411764E-2</v>
      </c>
      <c r="H16" s="56">
        <f>(H15/G15)-1</f>
        <v>-2.4691358024691357E-2</v>
      </c>
      <c r="I16" s="37" t="s">
        <v>27</v>
      </c>
      <c r="J16" s="44">
        <f>(J15-I15)/I15</f>
        <v>-8.3333333333333329E-2</v>
      </c>
      <c r="K16" s="44">
        <f>(K15/J15)-1</f>
        <v>0.24242424242424243</v>
      </c>
      <c r="L16" s="37" t="s">
        <v>27</v>
      </c>
      <c r="M16" s="44">
        <f>(M15-L15)/L15</f>
        <v>-0.34306569343065696</v>
      </c>
      <c r="N16" s="44">
        <f>(N15/M15)-1</f>
        <v>-0.19999999999999996</v>
      </c>
      <c r="O16" s="37" t="s">
        <v>27</v>
      </c>
      <c r="P16" s="44">
        <f>(P15-O15)/O15</f>
        <v>0.13274336283185842</v>
      </c>
      <c r="Q16" s="44">
        <f>(Q15/P15)-1</f>
        <v>-0.1171875</v>
      </c>
      <c r="R16" s="37" t="s">
        <v>27</v>
      </c>
      <c r="S16" s="44">
        <f>(S15-R15)/R15</f>
        <v>0.33333333333333331</v>
      </c>
      <c r="T16" s="44">
        <f>(T15/S15)-1</f>
        <v>0.25</v>
      </c>
      <c r="U16" s="37" t="s">
        <v>27</v>
      </c>
      <c r="V16" s="44">
        <f>(V15-U15)/U15</f>
        <v>1.6666666666666667</v>
      </c>
      <c r="W16" s="44">
        <f>(W15/V15)-1</f>
        <v>-0.3125</v>
      </c>
    </row>
    <row r="17" spans="2:23" s="25" customFormat="1" ht="26.45" customHeight="1" x14ac:dyDescent="0.25">
      <c r="B17" s="52" t="s">
        <v>18</v>
      </c>
      <c r="C17" s="53">
        <f>C15/($R$15+$U$15)</f>
        <v>19.5</v>
      </c>
      <c r="D17" s="53">
        <f>D15/($S$15+$V$15)</f>
        <v>12.9</v>
      </c>
      <c r="E17" s="57">
        <f>E15/($T$15+$W$15)</f>
        <v>12.487804878048781</v>
      </c>
      <c r="F17" s="53">
        <f>F15/($R$15+$U$15)</f>
        <v>850</v>
      </c>
      <c r="G17" s="53">
        <f>G15/($S$15+$V$15)</f>
        <v>486</v>
      </c>
      <c r="H17" s="57">
        <f>H15/($T$15+$W$15)</f>
        <v>462.4390243902439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2:23" s="13" customFormat="1" ht="36.6" customHeight="1" x14ac:dyDescent="0.25">
      <c r="B18" s="55" t="s">
        <v>26</v>
      </c>
      <c r="C18" s="41" t="s">
        <v>27</v>
      </c>
      <c r="D18" s="44">
        <f>(D17/C17)-1</f>
        <v>-0.33846153846153848</v>
      </c>
      <c r="E18" s="58">
        <f>(E17/D17)-1</f>
        <v>-3.1953110228776671E-2</v>
      </c>
      <c r="F18" s="41" t="s">
        <v>27</v>
      </c>
      <c r="G18" s="44">
        <f>(G17/F17)-1</f>
        <v>-0.42823529411764705</v>
      </c>
      <c r="H18" s="56">
        <f>(H17/G17)-1</f>
        <v>-4.847937368262567E-2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1" customHeight="1" x14ac:dyDescent="0.3">
      <c r="C19" s="67"/>
      <c r="D19" s="67"/>
      <c r="E19" s="68"/>
      <c r="F19" s="68"/>
      <c r="G19" s="69"/>
      <c r="H19" s="69"/>
      <c r="L19" s="14"/>
      <c r="M19" s="14"/>
      <c r="N19" s="14"/>
    </row>
    <row r="22" spans="2:23" ht="14.45" customHeight="1" x14ac:dyDescent="0.3">
      <c r="B22" s="63" t="s">
        <v>28</v>
      </c>
      <c r="C22" s="64"/>
      <c r="D22" s="64"/>
      <c r="E22" s="64"/>
      <c r="F22" s="64"/>
      <c r="G22" s="65"/>
      <c r="I22" s="60" t="s">
        <v>29</v>
      </c>
      <c r="J22" s="61"/>
      <c r="K22" s="61"/>
      <c r="L22" s="61"/>
      <c r="M22" s="61"/>
      <c r="N22" s="61"/>
      <c r="O22" s="61"/>
      <c r="P22" s="61"/>
      <c r="Q22" s="61"/>
      <c r="R22" s="62"/>
      <c r="V22" s="15"/>
    </row>
    <row r="23" spans="2:23" x14ac:dyDescent="0.3">
      <c r="B23" s="16"/>
      <c r="G23" s="17"/>
      <c r="I23" s="18"/>
      <c r="R23" s="17"/>
    </row>
    <row r="24" spans="2:23" x14ac:dyDescent="0.3">
      <c r="B24" s="16"/>
      <c r="G24" s="17"/>
      <c r="I24" s="18"/>
      <c r="R24" s="17"/>
    </row>
    <row r="25" spans="2:23" x14ac:dyDescent="0.3">
      <c r="B25" s="16"/>
      <c r="G25" s="17"/>
      <c r="I25" s="18"/>
      <c r="R25" s="17"/>
    </row>
    <row r="26" spans="2:23" x14ac:dyDescent="0.3">
      <c r="B26" s="16"/>
      <c r="G26" s="17"/>
      <c r="I26" s="18"/>
      <c r="R26" s="17"/>
    </row>
    <row r="27" spans="2:23" ht="15" customHeight="1" x14ac:dyDescent="0.3">
      <c r="B27" s="16"/>
      <c r="G27" s="17"/>
      <c r="I27" s="18"/>
      <c r="R27" s="17"/>
    </row>
    <row r="28" spans="2:23" x14ac:dyDescent="0.3">
      <c r="B28" s="16"/>
      <c r="G28" s="17"/>
      <c r="I28" s="18"/>
      <c r="R28" s="17"/>
    </row>
    <row r="29" spans="2:23" x14ac:dyDescent="0.3">
      <c r="B29" s="16"/>
      <c r="G29" s="17"/>
      <c r="I29" s="18"/>
      <c r="R29" s="17"/>
    </row>
    <row r="30" spans="2:23" x14ac:dyDescent="0.3">
      <c r="B30" s="16"/>
      <c r="G30" s="17"/>
      <c r="I30" s="18"/>
      <c r="R30" s="17"/>
    </row>
    <row r="31" spans="2:23" x14ac:dyDescent="0.3">
      <c r="B31" s="16"/>
      <c r="G31" s="17"/>
      <c r="I31" s="18"/>
      <c r="R31" s="17"/>
    </row>
    <row r="32" spans="2:23" x14ac:dyDescent="0.3">
      <c r="B32" s="16"/>
      <c r="G32" s="17"/>
      <c r="I32" s="18"/>
      <c r="R32" s="17"/>
    </row>
    <row r="33" spans="2:18" x14ac:dyDescent="0.3">
      <c r="B33" s="16"/>
      <c r="G33" s="17"/>
      <c r="I33" s="18"/>
      <c r="R33" s="17"/>
    </row>
    <row r="34" spans="2:18" x14ac:dyDescent="0.3">
      <c r="B34" s="16"/>
      <c r="G34" s="17"/>
      <c r="I34" s="18"/>
      <c r="R34" s="17"/>
    </row>
    <row r="35" spans="2:18" x14ac:dyDescent="0.3">
      <c r="B35" s="19"/>
      <c r="C35" s="20"/>
      <c r="D35" s="20"/>
      <c r="E35" s="20"/>
      <c r="F35" s="20"/>
      <c r="G35" s="21"/>
      <c r="I35" s="22"/>
      <c r="J35" s="20"/>
      <c r="K35" s="20"/>
      <c r="L35" s="20"/>
      <c r="M35" s="20"/>
      <c r="N35" s="20"/>
      <c r="O35" s="20"/>
      <c r="P35" s="20"/>
      <c r="Q35" s="20"/>
      <c r="R35" s="21"/>
    </row>
    <row r="36" spans="2:18" ht="36.75" customHeight="1" x14ac:dyDescent="0.3"/>
    <row r="37" spans="2:18" x14ac:dyDescent="0.3">
      <c r="B37" s="60" t="s">
        <v>30</v>
      </c>
      <c r="C37" s="61"/>
      <c r="D37" s="61"/>
      <c r="E37" s="61"/>
      <c r="F37" s="61"/>
      <c r="G37" s="62"/>
      <c r="I37" s="60" t="s">
        <v>31</v>
      </c>
      <c r="J37" s="61"/>
      <c r="K37" s="61"/>
      <c r="L37" s="61"/>
      <c r="M37" s="61"/>
      <c r="N37" s="61"/>
      <c r="O37" s="61"/>
      <c r="P37" s="61"/>
      <c r="Q37" s="61"/>
      <c r="R37" s="62"/>
    </row>
    <row r="38" spans="2:18" x14ac:dyDescent="0.3">
      <c r="B38" s="16"/>
      <c r="G38" s="17"/>
      <c r="I38" s="18"/>
      <c r="R38" s="17"/>
    </row>
    <row r="39" spans="2:18" x14ac:dyDescent="0.3">
      <c r="B39" s="16"/>
      <c r="G39" s="17"/>
      <c r="I39" s="18"/>
      <c r="R39" s="17"/>
    </row>
    <row r="40" spans="2:18" x14ac:dyDescent="0.3">
      <c r="B40" s="16"/>
      <c r="G40" s="17"/>
      <c r="I40" s="18"/>
      <c r="R40" s="17"/>
    </row>
    <row r="41" spans="2:18" x14ac:dyDescent="0.3">
      <c r="B41" s="16"/>
      <c r="G41" s="17"/>
      <c r="I41" s="18"/>
      <c r="R41" s="17"/>
    </row>
    <row r="42" spans="2:18" x14ac:dyDescent="0.3">
      <c r="B42" s="16"/>
      <c r="G42" s="17"/>
      <c r="I42" s="18"/>
      <c r="R42" s="17"/>
    </row>
    <row r="43" spans="2:18" x14ac:dyDescent="0.3">
      <c r="B43" s="16"/>
      <c r="G43" s="17"/>
      <c r="I43" s="18"/>
      <c r="R43" s="17"/>
    </row>
    <row r="44" spans="2:18" x14ac:dyDescent="0.3">
      <c r="B44" s="16"/>
      <c r="G44" s="17"/>
      <c r="I44" s="18"/>
      <c r="R44" s="17"/>
    </row>
    <row r="45" spans="2:18" x14ac:dyDescent="0.3">
      <c r="B45" s="16"/>
      <c r="G45" s="17"/>
      <c r="I45" s="18"/>
      <c r="R45" s="17"/>
    </row>
    <row r="46" spans="2:18" x14ac:dyDescent="0.3">
      <c r="B46" s="16"/>
      <c r="G46" s="17"/>
      <c r="I46" s="18"/>
      <c r="R46" s="17"/>
    </row>
    <row r="47" spans="2:18" x14ac:dyDescent="0.3">
      <c r="B47" s="16"/>
      <c r="G47" s="17"/>
      <c r="I47" s="18"/>
      <c r="R47" s="17"/>
    </row>
    <row r="48" spans="2:18" x14ac:dyDescent="0.3">
      <c r="B48" s="16"/>
      <c r="G48" s="17"/>
      <c r="I48" s="18"/>
      <c r="R48" s="17"/>
    </row>
    <row r="49" spans="2:18" x14ac:dyDescent="0.3">
      <c r="B49" s="16"/>
      <c r="G49" s="17"/>
      <c r="I49" s="18"/>
      <c r="R49" s="17"/>
    </row>
    <row r="50" spans="2:18" x14ac:dyDescent="0.3">
      <c r="B50" s="19"/>
      <c r="C50" s="20"/>
      <c r="D50" s="20"/>
      <c r="E50" s="20"/>
      <c r="F50" s="20"/>
      <c r="G50" s="21"/>
      <c r="I50" s="22"/>
      <c r="J50" s="20"/>
      <c r="K50" s="20"/>
      <c r="L50" s="20"/>
      <c r="M50" s="20"/>
      <c r="N50" s="20"/>
      <c r="O50" s="20"/>
      <c r="P50" s="20"/>
      <c r="Q50" s="20"/>
      <c r="R50" s="21"/>
    </row>
    <row r="51" spans="2:18" ht="39" customHeight="1" x14ac:dyDescent="0.3"/>
    <row r="52" spans="2:18" ht="15" customHeight="1" x14ac:dyDescent="0.3">
      <c r="B52" s="60" t="s">
        <v>32</v>
      </c>
      <c r="C52" s="61"/>
      <c r="D52" s="61"/>
      <c r="E52" s="61"/>
      <c r="F52" s="61"/>
      <c r="G52" s="62"/>
    </row>
    <row r="53" spans="2:18" x14ac:dyDescent="0.3">
      <c r="B53" s="16"/>
      <c r="G53" s="17"/>
    </row>
    <row r="54" spans="2:18" x14ac:dyDescent="0.3">
      <c r="B54" s="16"/>
      <c r="G54" s="17"/>
    </row>
    <row r="55" spans="2:18" x14ac:dyDescent="0.3">
      <c r="B55" s="16"/>
      <c r="G55" s="17"/>
    </row>
    <row r="56" spans="2:18" x14ac:dyDescent="0.3">
      <c r="B56" s="16"/>
      <c r="G56" s="17"/>
    </row>
    <row r="57" spans="2:18" x14ac:dyDescent="0.3">
      <c r="B57" s="16"/>
      <c r="G57" s="17"/>
    </row>
    <row r="58" spans="2:18" x14ac:dyDescent="0.3">
      <c r="B58" s="16"/>
      <c r="G58" s="17"/>
    </row>
    <row r="59" spans="2:18" x14ac:dyDescent="0.3">
      <c r="B59" s="16"/>
      <c r="G59" s="17"/>
    </row>
    <row r="60" spans="2:18" x14ac:dyDescent="0.3">
      <c r="B60" s="16"/>
      <c r="G60" s="17"/>
    </row>
    <row r="61" spans="2:18" x14ac:dyDescent="0.3">
      <c r="B61" s="16"/>
      <c r="G61" s="17"/>
    </row>
    <row r="62" spans="2:18" x14ac:dyDescent="0.3">
      <c r="B62" s="16"/>
      <c r="G62" s="17"/>
    </row>
    <row r="63" spans="2:18" x14ac:dyDescent="0.3">
      <c r="B63" s="16"/>
      <c r="G63" s="17"/>
    </row>
    <row r="64" spans="2:18" x14ac:dyDescent="0.3">
      <c r="B64" s="16"/>
      <c r="G64" s="17"/>
    </row>
    <row r="65" spans="2:7" x14ac:dyDescent="0.3">
      <c r="B65" s="16"/>
      <c r="G65" s="17"/>
    </row>
    <row r="66" spans="2:7" x14ac:dyDescent="0.3">
      <c r="B66" s="19"/>
      <c r="C66" s="20"/>
      <c r="D66" s="20"/>
      <c r="E66" s="20"/>
      <c r="F66" s="20"/>
      <c r="G66" s="21"/>
    </row>
  </sheetData>
  <mergeCells count="23">
    <mergeCell ref="A1:B3"/>
    <mergeCell ref="A4:B4"/>
    <mergeCell ref="C4:S4"/>
    <mergeCell ref="T4:W4"/>
    <mergeCell ref="C1:W2"/>
    <mergeCell ref="C3:W3"/>
    <mergeCell ref="U10:W10"/>
    <mergeCell ref="C19:D19"/>
    <mergeCell ref="E19:F19"/>
    <mergeCell ref="G19:H19"/>
    <mergeCell ref="B6:H6"/>
    <mergeCell ref="B8:O8"/>
    <mergeCell ref="C10:E10"/>
    <mergeCell ref="F10:H10"/>
    <mergeCell ref="I10:K10"/>
    <mergeCell ref="L10:N10"/>
    <mergeCell ref="O10:Q10"/>
    <mergeCell ref="R10:T10"/>
    <mergeCell ref="B52:G52"/>
    <mergeCell ref="I37:R37"/>
    <mergeCell ref="B37:G37"/>
    <mergeCell ref="B22:G22"/>
    <mergeCell ref="I22:R22"/>
  </mergeCells>
  <phoneticPr fontId="3" type="noConversion"/>
  <pageMargins left="0.70866141732283472" right="0.70866141732283472" top="0.74803149606299213" bottom="0.74803149606299213" header="0.31496062992125984" footer="0.31496062992125984"/>
  <pageSetup scale="31" orientation="portrait" r:id="rId1"/>
  <headerFooter>
    <oddFooter>&amp;RFO-PRC-PC04-04
V1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4"/>
  <sheetViews>
    <sheetView view="pageBreakPreview" topLeftCell="A30" zoomScale="70" zoomScaleNormal="90" zoomScaleSheetLayoutView="70" zoomScalePageLayoutView="80" workbookViewId="0">
      <selection activeCell="AH9" sqref="AH9"/>
    </sheetView>
  </sheetViews>
  <sheetFormatPr baseColWidth="10" defaultColWidth="9.140625" defaultRowHeight="16.5" x14ac:dyDescent="0.3"/>
  <cols>
    <col min="1" max="1" width="1.28515625" style="2" customWidth="1"/>
    <col min="2" max="2" width="44.5703125" style="7" customWidth="1"/>
    <col min="3" max="4" width="12.5703125" style="1" customWidth="1"/>
    <col min="5" max="5" width="15.42578125" style="1" customWidth="1"/>
    <col min="6" max="8" width="12.5703125" style="1" customWidth="1"/>
    <col min="9" max="23" width="10.7109375" style="1" customWidth="1"/>
    <col min="24" max="16384" width="9.140625" style="2"/>
  </cols>
  <sheetData>
    <row r="1" spans="1:23" s="35" customFormat="1" ht="20.25" customHeight="1" x14ac:dyDescent="0.25">
      <c r="A1" s="72"/>
      <c r="B1" s="72"/>
      <c r="C1" s="74" t="s">
        <v>41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23" s="35" customFormat="1" ht="20.25" customHeight="1" x14ac:dyDescent="0.25">
      <c r="A2" s="72"/>
      <c r="B2" s="72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s="35" customFormat="1" ht="20.45" customHeight="1" x14ac:dyDescent="0.25">
      <c r="A3" s="72"/>
      <c r="B3" s="72"/>
      <c r="C3" s="80" t="s">
        <v>39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1:23" s="35" customFormat="1" ht="25.15" customHeight="1" x14ac:dyDescent="0.25">
      <c r="A4" s="72" t="s">
        <v>35</v>
      </c>
      <c r="B4" s="72"/>
      <c r="C4" s="73" t="s">
        <v>40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 t="s">
        <v>38</v>
      </c>
      <c r="U4" s="72"/>
      <c r="V4" s="72"/>
      <c r="W4" s="72"/>
    </row>
    <row r="6" spans="1:23" ht="25.15" customHeight="1" x14ac:dyDescent="0.3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ht="36" customHeight="1" x14ac:dyDescent="0.3">
      <c r="B7" s="70" t="s">
        <v>37</v>
      </c>
      <c r="C7" s="70"/>
      <c r="D7" s="70"/>
      <c r="E7" s="70"/>
      <c r="F7" s="70"/>
      <c r="G7" s="70"/>
      <c r="H7" s="70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3" ht="16.899999999999999" customHeight="1" x14ac:dyDescent="0.3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23" s="6" customFormat="1" ht="115.9" customHeight="1" x14ac:dyDescent="0.3">
      <c r="B9" s="71" t="s">
        <v>42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4"/>
      <c r="Q9" s="4"/>
      <c r="R9" s="5"/>
      <c r="S9" s="1"/>
      <c r="T9" s="1"/>
      <c r="U9" s="1"/>
      <c r="V9" s="1"/>
      <c r="W9" s="1"/>
    </row>
    <row r="10" spans="1:23" ht="15" customHeight="1" x14ac:dyDescent="0.3"/>
    <row r="11" spans="1:23" s="8" customFormat="1" ht="29.45" customHeight="1" x14ac:dyDescent="0.25">
      <c r="B11" s="46" t="s">
        <v>19</v>
      </c>
      <c r="C11" s="84" t="s">
        <v>6</v>
      </c>
      <c r="D11" s="84"/>
      <c r="E11" s="84"/>
      <c r="F11" s="84" t="s">
        <v>0</v>
      </c>
      <c r="G11" s="84"/>
      <c r="H11" s="84"/>
      <c r="I11" s="84" t="s">
        <v>2</v>
      </c>
      <c r="J11" s="84"/>
      <c r="K11" s="84"/>
      <c r="L11" s="84" t="s">
        <v>3</v>
      </c>
      <c r="M11" s="84"/>
      <c r="N11" s="84"/>
      <c r="O11" s="84" t="s">
        <v>1</v>
      </c>
      <c r="P11" s="84"/>
      <c r="Q11" s="84"/>
      <c r="R11" s="84" t="s">
        <v>21</v>
      </c>
      <c r="S11" s="84"/>
      <c r="T11" s="84"/>
      <c r="U11" s="84" t="s">
        <v>36</v>
      </c>
      <c r="V11" s="84"/>
      <c r="W11" s="84"/>
    </row>
    <row r="12" spans="1:23" s="8" customFormat="1" x14ac:dyDescent="0.25">
      <c r="B12" s="46" t="s">
        <v>5</v>
      </c>
      <c r="C12" s="47">
        <v>2023</v>
      </c>
      <c r="D12" s="47">
        <v>2024</v>
      </c>
      <c r="E12" s="47">
        <v>2025</v>
      </c>
      <c r="F12" s="47">
        <v>2023</v>
      </c>
      <c r="G12" s="47">
        <v>2024</v>
      </c>
      <c r="H12" s="47">
        <v>2025</v>
      </c>
      <c r="I12" s="47">
        <v>2023</v>
      </c>
      <c r="J12" s="47">
        <v>2024</v>
      </c>
      <c r="K12" s="47">
        <v>2025</v>
      </c>
      <c r="L12" s="47">
        <v>2023</v>
      </c>
      <c r="M12" s="47">
        <v>2024</v>
      </c>
      <c r="N12" s="47">
        <v>2025</v>
      </c>
      <c r="O12" s="47">
        <v>2023</v>
      </c>
      <c r="P12" s="47">
        <v>2024</v>
      </c>
      <c r="Q12" s="47">
        <v>2025</v>
      </c>
      <c r="R12" s="47">
        <v>2023</v>
      </c>
      <c r="S12" s="47">
        <v>2024</v>
      </c>
      <c r="T12" s="47">
        <v>2025</v>
      </c>
      <c r="U12" s="47">
        <v>2023</v>
      </c>
      <c r="V12" s="47">
        <v>2024</v>
      </c>
      <c r="W12" s="47">
        <v>2025</v>
      </c>
    </row>
    <row r="13" spans="1:23" s="10" customFormat="1" ht="12.75" x14ac:dyDescent="0.2">
      <c r="B13" s="38" t="s">
        <v>43</v>
      </c>
      <c r="C13" s="45">
        <v>600</v>
      </c>
      <c r="D13" s="45">
        <v>480</v>
      </c>
      <c r="E13" s="45">
        <v>420</v>
      </c>
      <c r="F13" s="45">
        <v>20500</v>
      </c>
      <c r="G13" s="45">
        <v>19000</v>
      </c>
      <c r="H13" s="45">
        <v>19500</v>
      </c>
      <c r="I13" s="45">
        <v>150</v>
      </c>
      <c r="J13" s="45">
        <v>100</v>
      </c>
      <c r="K13" s="45">
        <v>250</v>
      </c>
      <c r="L13" s="45">
        <v>400</v>
      </c>
      <c r="M13" s="45">
        <v>300</v>
      </c>
      <c r="N13" s="45">
        <v>200</v>
      </c>
      <c r="O13" s="45">
        <v>50</v>
      </c>
      <c r="P13" s="45">
        <v>28</v>
      </c>
      <c r="Q13" s="45">
        <v>29</v>
      </c>
      <c r="R13" s="45">
        <v>90</v>
      </c>
      <c r="S13" s="45">
        <v>120</v>
      </c>
      <c r="T13" s="45">
        <v>150</v>
      </c>
      <c r="U13" s="45">
        <v>30</v>
      </c>
      <c r="V13" s="45">
        <v>80</v>
      </c>
      <c r="W13" s="45">
        <v>55</v>
      </c>
    </row>
    <row r="14" spans="1:23" s="10" customFormat="1" ht="12.75" x14ac:dyDescent="0.2">
      <c r="B14" s="38" t="s">
        <v>44</v>
      </c>
      <c r="C14" s="45">
        <v>450</v>
      </c>
      <c r="D14" s="45">
        <v>520</v>
      </c>
      <c r="E14" s="45">
        <v>530</v>
      </c>
      <c r="F14" s="45">
        <v>19500</v>
      </c>
      <c r="G14" s="45">
        <v>19800</v>
      </c>
      <c r="H14" s="45">
        <v>19000</v>
      </c>
      <c r="I14" s="45">
        <v>200</v>
      </c>
      <c r="J14" s="45">
        <v>130</v>
      </c>
      <c r="K14" s="45">
        <v>120</v>
      </c>
      <c r="L14" s="45">
        <v>200</v>
      </c>
      <c r="M14" s="45">
        <v>100</v>
      </c>
      <c r="N14" s="45">
        <v>150</v>
      </c>
      <c r="O14" s="45">
        <v>20</v>
      </c>
      <c r="P14" s="45">
        <v>20</v>
      </c>
      <c r="Q14" s="45">
        <v>19</v>
      </c>
      <c r="R14" s="45">
        <v>90</v>
      </c>
      <c r="S14" s="45">
        <v>120</v>
      </c>
      <c r="T14" s="45">
        <v>150</v>
      </c>
      <c r="U14" s="45">
        <v>30</v>
      </c>
      <c r="V14" s="45">
        <v>80</v>
      </c>
      <c r="W14" s="45">
        <v>55</v>
      </c>
    </row>
    <row r="15" spans="1:23" s="10" customFormat="1" ht="12.75" x14ac:dyDescent="0.2">
      <c r="B15" s="38" t="s">
        <v>7</v>
      </c>
      <c r="C15" s="45">
        <v>350</v>
      </c>
      <c r="D15" s="45">
        <v>530</v>
      </c>
      <c r="E15" s="45">
        <v>580</v>
      </c>
      <c r="F15" s="45">
        <v>21000</v>
      </c>
      <c r="G15" s="45">
        <v>19900</v>
      </c>
      <c r="H15" s="45">
        <v>18000</v>
      </c>
      <c r="I15" s="45">
        <v>0</v>
      </c>
      <c r="J15" s="45">
        <v>100</v>
      </c>
      <c r="K15" s="45">
        <v>0</v>
      </c>
      <c r="L15" s="45">
        <v>300</v>
      </c>
      <c r="M15" s="45">
        <v>150</v>
      </c>
      <c r="N15" s="45">
        <v>140</v>
      </c>
      <c r="O15" s="45">
        <v>15</v>
      </c>
      <c r="P15" s="45">
        <v>24</v>
      </c>
      <c r="Q15" s="45">
        <v>15</v>
      </c>
      <c r="R15" s="45">
        <v>90</v>
      </c>
      <c r="S15" s="45">
        <v>120</v>
      </c>
      <c r="T15" s="45">
        <v>150</v>
      </c>
      <c r="U15" s="45">
        <v>30</v>
      </c>
      <c r="V15" s="45">
        <v>80</v>
      </c>
      <c r="W15" s="45">
        <v>55</v>
      </c>
    </row>
    <row r="16" spans="1:23" s="10" customFormat="1" ht="12.75" x14ac:dyDescent="0.2">
      <c r="B16" s="38" t="s">
        <v>8</v>
      </c>
      <c r="C16" s="45">
        <v>400</v>
      </c>
      <c r="D16" s="45">
        <v>550</v>
      </c>
      <c r="E16" s="45">
        <v>420</v>
      </c>
      <c r="F16" s="45">
        <v>21500</v>
      </c>
      <c r="G16" s="45">
        <v>19000</v>
      </c>
      <c r="H16" s="45">
        <v>19200</v>
      </c>
      <c r="I16" s="45">
        <v>0</v>
      </c>
      <c r="J16" s="45">
        <v>0</v>
      </c>
      <c r="K16" s="45">
        <v>0</v>
      </c>
      <c r="L16" s="45">
        <v>250</v>
      </c>
      <c r="M16" s="45">
        <v>200</v>
      </c>
      <c r="N16" s="45">
        <v>120</v>
      </c>
      <c r="O16" s="45">
        <v>12</v>
      </c>
      <c r="P16" s="45">
        <v>26</v>
      </c>
      <c r="Q16" s="45">
        <v>30</v>
      </c>
      <c r="R16" s="45">
        <v>90</v>
      </c>
      <c r="S16" s="45">
        <v>120</v>
      </c>
      <c r="T16" s="45">
        <v>150</v>
      </c>
      <c r="U16" s="45">
        <v>30</v>
      </c>
      <c r="V16" s="45">
        <v>80</v>
      </c>
      <c r="W16" s="45">
        <v>55</v>
      </c>
    </row>
    <row r="17" spans="2:23" s="10" customFormat="1" ht="12.75" x14ac:dyDescent="0.2">
      <c r="B17" s="38" t="s">
        <v>9</v>
      </c>
      <c r="C17" s="45">
        <v>540</v>
      </c>
      <c r="D17" s="45">
        <v>500</v>
      </c>
      <c r="E17" s="45">
        <v>610</v>
      </c>
      <c r="F17" s="45">
        <v>19500</v>
      </c>
      <c r="G17" s="45">
        <v>19500</v>
      </c>
      <c r="H17" s="45">
        <v>19100</v>
      </c>
      <c r="I17" s="45">
        <v>10</v>
      </c>
      <c r="J17" s="45">
        <v>0</v>
      </c>
      <c r="K17" s="45">
        <v>40</v>
      </c>
      <c r="L17" s="45">
        <v>220</v>
      </c>
      <c r="M17" s="45">
        <v>150</v>
      </c>
      <c r="N17" s="45">
        <v>110</v>
      </c>
      <c r="O17" s="45">
        <v>16</v>
      </c>
      <c r="P17" s="45">
        <v>30</v>
      </c>
      <c r="Q17" s="45">
        <v>20</v>
      </c>
      <c r="R17" s="45">
        <v>90</v>
      </c>
      <c r="S17" s="45">
        <v>120</v>
      </c>
      <c r="T17" s="45">
        <v>150</v>
      </c>
      <c r="U17" s="45">
        <v>30</v>
      </c>
      <c r="V17" s="45">
        <v>80</v>
      </c>
      <c r="W17" s="45">
        <v>55</v>
      </c>
    </row>
    <row r="18" spans="2:23" s="10" customFormat="1" ht="12.75" x14ac:dyDescent="0.2">
      <c r="B18" s="38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s="10" customFormat="1" ht="12.75" x14ac:dyDescent="0.2">
      <c r="B19" s="38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3" s="10" customFormat="1" ht="12.75" x14ac:dyDescent="0.2">
      <c r="B20" s="38" t="s">
        <v>12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s="10" customFormat="1" ht="12.75" x14ac:dyDescent="0.2">
      <c r="B21" s="38" t="s">
        <v>13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s="10" customFormat="1" ht="12.75" x14ac:dyDescent="0.2">
      <c r="B22" s="3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s="10" customFormat="1" ht="12.75" x14ac:dyDescent="0.2">
      <c r="B23" s="38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2:23" s="10" customFormat="1" ht="12.75" x14ac:dyDescent="0.2">
      <c r="B24" s="39" t="s">
        <v>16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2:23" s="11" customFormat="1" ht="23.45" customHeight="1" x14ac:dyDescent="0.25">
      <c r="B25" s="47" t="s">
        <v>17</v>
      </c>
      <c r="C25" s="47">
        <f>SUM(C13:C24)</f>
        <v>2340</v>
      </c>
      <c r="D25" s="47">
        <f>SUM(D13:D24)</f>
        <v>2580</v>
      </c>
      <c r="E25" s="47">
        <f>SUM(E13:E24)</f>
        <v>2560</v>
      </c>
      <c r="F25" s="47">
        <f t="shared" ref="F25:Q25" si="0">SUM(F13:F24)</f>
        <v>102000</v>
      </c>
      <c r="G25" s="47">
        <f t="shared" si="0"/>
        <v>97200</v>
      </c>
      <c r="H25" s="47">
        <f t="shared" si="0"/>
        <v>94800</v>
      </c>
      <c r="I25" s="47">
        <f t="shared" si="0"/>
        <v>360</v>
      </c>
      <c r="J25" s="47">
        <f t="shared" si="0"/>
        <v>330</v>
      </c>
      <c r="K25" s="47">
        <f t="shared" si="0"/>
        <v>410</v>
      </c>
      <c r="L25" s="47">
        <f t="shared" si="0"/>
        <v>1370</v>
      </c>
      <c r="M25" s="47">
        <f t="shared" si="0"/>
        <v>900</v>
      </c>
      <c r="N25" s="47">
        <f t="shared" si="0"/>
        <v>720</v>
      </c>
      <c r="O25" s="47">
        <f t="shared" si="0"/>
        <v>113</v>
      </c>
      <c r="P25" s="47">
        <f t="shared" si="0"/>
        <v>128</v>
      </c>
      <c r="Q25" s="47">
        <f t="shared" si="0"/>
        <v>113</v>
      </c>
      <c r="R25" s="47">
        <f>AVERAGE(R13:R24)</f>
        <v>90</v>
      </c>
      <c r="S25" s="47">
        <f>AVERAGE(S13:S24)</f>
        <v>120</v>
      </c>
      <c r="T25" s="47">
        <f>AVERAGE(T13:T24)</f>
        <v>150</v>
      </c>
      <c r="U25" s="47">
        <f t="shared" ref="U25:W25" si="1">AVERAGE(U13:U24)</f>
        <v>30</v>
      </c>
      <c r="V25" s="47">
        <f t="shared" si="1"/>
        <v>80</v>
      </c>
      <c r="W25" s="47">
        <f t="shared" si="1"/>
        <v>55</v>
      </c>
    </row>
    <row r="26" spans="2:23" s="11" customFormat="1" ht="31.9" customHeight="1" x14ac:dyDescent="0.25">
      <c r="B26" s="48" t="s">
        <v>4</v>
      </c>
      <c r="C26" s="40" t="s">
        <v>27</v>
      </c>
      <c r="D26" s="41">
        <f>(D25-C25)/C25</f>
        <v>0.10256410256410256</v>
      </c>
      <c r="E26" s="49">
        <f>(E25/D25)-1</f>
        <v>-7.7519379844961378E-3</v>
      </c>
      <c r="F26" s="40" t="s">
        <v>27</v>
      </c>
      <c r="G26" s="41">
        <f>(G25-F25)/F25</f>
        <v>-4.7058823529411764E-2</v>
      </c>
      <c r="H26" s="49">
        <f>(H25/G25)-1</f>
        <v>-2.4691358024691357E-2</v>
      </c>
      <c r="I26" s="40" t="s">
        <v>27</v>
      </c>
      <c r="J26" s="41">
        <f>(J25-I25)/I25</f>
        <v>-8.3333333333333329E-2</v>
      </c>
      <c r="K26" s="49">
        <f>(K25/J25)-1</f>
        <v>0.24242424242424243</v>
      </c>
      <c r="L26" s="40" t="s">
        <v>27</v>
      </c>
      <c r="M26" s="41">
        <f>(M25-L25)/L25</f>
        <v>-0.34306569343065696</v>
      </c>
      <c r="N26" s="49">
        <f>(N25/M25)-1</f>
        <v>-0.19999999999999996</v>
      </c>
      <c r="O26" s="40" t="s">
        <v>27</v>
      </c>
      <c r="P26" s="41">
        <f>(P25-O25)/O25</f>
        <v>0.13274336283185842</v>
      </c>
      <c r="Q26" s="49">
        <f>(Q25/P25)-1</f>
        <v>-0.1171875</v>
      </c>
      <c r="R26" s="40" t="s">
        <v>27</v>
      </c>
      <c r="S26" s="41">
        <f>(S25-R25)/R25</f>
        <v>0.33333333333333331</v>
      </c>
      <c r="T26" s="49">
        <f>(T25/S25)-1</f>
        <v>0.25</v>
      </c>
      <c r="U26" s="40" t="s">
        <v>27</v>
      </c>
      <c r="V26" s="41">
        <f>(V25-U25)/U25</f>
        <v>1.6666666666666667</v>
      </c>
      <c r="W26" s="49">
        <f>(W25/V25)-1</f>
        <v>-0.3125</v>
      </c>
    </row>
    <row r="27" spans="2:23" s="13" customFormat="1" ht="31.9" customHeight="1" x14ac:dyDescent="0.25">
      <c r="B27" s="42" t="s">
        <v>33</v>
      </c>
      <c r="C27" s="43">
        <f>C25/($R$25+$U$25)</f>
        <v>19.5</v>
      </c>
      <c r="D27" s="43">
        <f>D25/($S$25+$V$25)</f>
        <v>12.9</v>
      </c>
      <c r="E27" s="50">
        <f>E25/($T$25+$W$25)</f>
        <v>12.487804878048781</v>
      </c>
      <c r="F27" s="43">
        <f>F25/($R$25+$U$25)</f>
        <v>850</v>
      </c>
      <c r="G27" s="43">
        <f>G25/($S$25+$V$25)</f>
        <v>486</v>
      </c>
      <c r="H27" s="50">
        <f>H25/($T$25+$W$25)</f>
        <v>462.4390243902439</v>
      </c>
      <c r="I27" s="85"/>
      <c r="J27" s="85"/>
      <c r="K27" s="26"/>
      <c r="L27" s="26"/>
      <c r="M27" s="26"/>
      <c r="N27" s="26"/>
      <c r="O27" s="27"/>
      <c r="P27" s="28"/>
      <c r="Q27" s="27"/>
      <c r="R27" s="29"/>
      <c r="S27" s="26"/>
      <c r="T27" s="26"/>
      <c r="U27" s="26"/>
      <c r="V27" s="26"/>
      <c r="W27" s="26"/>
    </row>
    <row r="28" spans="2:23" s="13" customFormat="1" ht="36.6" customHeight="1" x14ac:dyDescent="0.25">
      <c r="B28" s="48" t="s">
        <v>26</v>
      </c>
      <c r="C28" s="41" t="s">
        <v>27</v>
      </c>
      <c r="D28" s="44">
        <f>(D27/C27)-1</f>
        <v>-0.33846153846153848</v>
      </c>
      <c r="E28" s="49">
        <f>(E27/D27)-1</f>
        <v>-3.1953110228776671E-2</v>
      </c>
      <c r="F28" s="41" t="s">
        <v>27</v>
      </c>
      <c r="G28" s="44">
        <f>(G27/F27)-1</f>
        <v>-0.42823529411764705</v>
      </c>
      <c r="H28" s="49">
        <f>(H27/G27)-1</f>
        <v>-4.847937368262567E-2</v>
      </c>
      <c r="I28" s="86"/>
      <c r="J28" s="86"/>
      <c r="K28" s="30"/>
      <c r="L28" s="30"/>
      <c r="M28" s="30"/>
      <c r="N28" s="30"/>
      <c r="O28" s="31"/>
      <c r="P28" s="32"/>
      <c r="Q28" s="31"/>
      <c r="R28" s="33"/>
      <c r="S28" s="26"/>
      <c r="T28" s="34"/>
      <c r="U28" s="34"/>
      <c r="V28" s="34"/>
      <c r="W28" s="26"/>
    </row>
    <row r="29" spans="2:23" ht="21" customHeight="1" x14ac:dyDescent="0.3">
      <c r="C29" s="67"/>
      <c r="D29" s="67"/>
      <c r="E29" s="68"/>
      <c r="F29" s="68"/>
      <c r="G29" s="69"/>
      <c r="H29" s="69"/>
      <c r="L29" s="14"/>
      <c r="M29" s="14"/>
      <c r="N29" s="14"/>
      <c r="U29" s="14"/>
      <c r="V29" s="12"/>
    </row>
    <row r="30" spans="2:23" ht="14.45" customHeight="1" x14ac:dyDescent="0.3">
      <c r="B30" s="63" t="s">
        <v>28</v>
      </c>
      <c r="C30" s="64"/>
      <c r="D30" s="64"/>
      <c r="E30" s="64"/>
      <c r="F30" s="64"/>
      <c r="G30" s="65"/>
      <c r="I30" s="60" t="s">
        <v>29</v>
      </c>
      <c r="J30" s="61"/>
      <c r="K30" s="61"/>
      <c r="L30" s="61"/>
      <c r="M30" s="61"/>
      <c r="N30" s="61"/>
      <c r="O30" s="61"/>
      <c r="P30" s="61"/>
      <c r="Q30" s="61"/>
      <c r="R30" s="62"/>
      <c r="V30" s="15"/>
    </row>
    <row r="31" spans="2:23" x14ac:dyDescent="0.3">
      <c r="B31" s="16"/>
      <c r="G31" s="17"/>
      <c r="I31" s="18"/>
      <c r="R31" s="17"/>
    </row>
    <row r="32" spans="2:23" x14ac:dyDescent="0.3">
      <c r="B32" s="16"/>
      <c r="G32" s="17"/>
      <c r="I32" s="18"/>
      <c r="R32" s="17"/>
    </row>
    <row r="33" spans="2:18" x14ac:dyDescent="0.3">
      <c r="B33" s="16"/>
      <c r="G33" s="17"/>
      <c r="I33" s="18"/>
      <c r="R33" s="17"/>
    </row>
    <row r="34" spans="2:18" x14ac:dyDescent="0.3">
      <c r="B34" s="16"/>
      <c r="G34" s="17"/>
      <c r="I34" s="18"/>
      <c r="R34" s="17"/>
    </row>
    <row r="35" spans="2:18" ht="15" customHeight="1" x14ac:dyDescent="0.3">
      <c r="B35" s="16"/>
      <c r="G35" s="17"/>
      <c r="I35" s="18"/>
      <c r="R35" s="17"/>
    </row>
    <row r="36" spans="2:18" x14ac:dyDescent="0.3">
      <c r="B36" s="16"/>
      <c r="G36" s="17"/>
      <c r="I36" s="18"/>
      <c r="R36" s="17"/>
    </row>
    <row r="37" spans="2:18" x14ac:dyDescent="0.3">
      <c r="B37" s="16"/>
      <c r="G37" s="17"/>
      <c r="I37" s="18"/>
      <c r="R37" s="17"/>
    </row>
    <row r="38" spans="2:18" x14ac:dyDescent="0.3">
      <c r="B38" s="16"/>
      <c r="G38" s="17"/>
      <c r="I38" s="18"/>
      <c r="R38" s="17"/>
    </row>
    <row r="39" spans="2:18" x14ac:dyDescent="0.3">
      <c r="B39" s="16"/>
      <c r="G39" s="17"/>
      <c r="I39" s="18"/>
      <c r="R39" s="17"/>
    </row>
    <row r="40" spans="2:18" x14ac:dyDescent="0.3">
      <c r="B40" s="16"/>
      <c r="G40" s="17"/>
      <c r="I40" s="18"/>
      <c r="R40" s="17"/>
    </row>
    <row r="41" spans="2:18" x14ac:dyDescent="0.3">
      <c r="B41" s="16"/>
      <c r="G41" s="17"/>
      <c r="I41" s="18"/>
      <c r="R41" s="17"/>
    </row>
    <row r="42" spans="2:18" x14ac:dyDescent="0.3">
      <c r="B42" s="16"/>
      <c r="G42" s="17"/>
      <c r="I42" s="18"/>
      <c r="R42" s="17"/>
    </row>
    <row r="43" spans="2:18" x14ac:dyDescent="0.3">
      <c r="B43" s="19"/>
      <c r="C43" s="20"/>
      <c r="D43" s="20"/>
      <c r="E43" s="20"/>
      <c r="F43" s="20"/>
      <c r="G43" s="21"/>
      <c r="I43" s="22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36.75" customHeight="1" x14ac:dyDescent="0.3"/>
    <row r="45" spans="2:18" ht="14.45" customHeight="1" x14ac:dyDescent="0.3">
      <c r="B45" s="60" t="s">
        <v>30</v>
      </c>
      <c r="C45" s="61"/>
      <c r="D45" s="61"/>
      <c r="E45" s="61"/>
      <c r="F45" s="61"/>
      <c r="G45" s="62"/>
      <c r="I45" s="60" t="s">
        <v>31</v>
      </c>
      <c r="J45" s="61"/>
      <c r="K45" s="61"/>
      <c r="L45" s="61"/>
      <c r="M45" s="61"/>
      <c r="N45" s="61"/>
      <c r="O45" s="61"/>
      <c r="P45" s="61"/>
      <c r="Q45" s="61"/>
      <c r="R45" s="62"/>
    </row>
    <row r="46" spans="2:18" x14ac:dyDescent="0.3">
      <c r="B46" s="16"/>
      <c r="G46" s="17"/>
      <c r="I46" s="18"/>
      <c r="R46" s="17"/>
    </row>
    <row r="47" spans="2:18" x14ac:dyDescent="0.3">
      <c r="B47" s="16"/>
      <c r="G47" s="17"/>
      <c r="I47" s="18"/>
      <c r="R47" s="17"/>
    </row>
    <row r="48" spans="2:18" x14ac:dyDescent="0.3">
      <c r="B48" s="16"/>
      <c r="G48" s="17"/>
      <c r="I48" s="18"/>
      <c r="R48" s="17"/>
    </row>
    <row r="49" spans="2:18" x14ac:dyDescent="0.3">
      <c r="B49" s="16"/>
      <c r="G49" s="17"/>
      <c r="I49" s="18"/>
      <c r="R49" s="17"/>
    </row>
    <row r="50" spans="2:18" x14ac:dyDescent="0.3">
      <c r="B50" s="16"/>
      <c r="G50" s="17"/>
      <c r="I50" s="18"/>
      <c r="R50" s="17"/>
    </row>
    <row r="51" spans="2:18" x14ac:dyDescent="0.3">
      <c r="B51" s="16"/>
      <c r="G51" s="17"/>
      <c r="I51" s="18"/>
      <c r="R51" s="17"/>
    </row>
    <row r="52" spans="2:18" x14ac:dyDescent="0.3">
      <c r="B52" s="16"/>
      <c r="G52" s="17"/>
      <c r="I52" s="18"/>
      <c r="R52" s="17"/>
    </row>
    <row r="53" spans="2:18" x14ac:dyDescent="0.3">
      <c r="B53" s="16"/>
      <c r="G53" s="17"/>
      <c r="I53" s="18"/>
      <c r="R53" s="17"/>
    </row>
    <row r="54" spans="2:18" x14ac:dyDescent="0.3">
      <c r="B54" s="16"/>
      <c r="G54" s="17"/>
      <c r="I54" s="18"/>
      <c r="R54" s="17"/>
    </row>
    <row r="55" spans="2:18" x14ac:dyDescent="0.3">
      <c r="B55" s="16"/>
      <c r="G55" s="17"/>
      <c r="I55" s="18"/>
      <c r="R55" s="17"/>
    </row>
    <row r="56" spans="2:18" x14ac:dyDescent="0.3">
      <c r="B56" s="16"/>
      <c r="G56" s="17"/>
      <c r="I56" s="18"/>
      <c r="R56" s="17"/>
    </row>
    <row r="57" spans="2:18" x14ac:dyDescent="0.3">
      <c r="B57" s="16"/>
      <c r="G57" s="17"/>
      <c r="I57" s="18"/>
      <c r="R57" s="17"/>
    </row>
    <row r="58" spans="2:18" x14ac:dyDescent="0.3">
      <c r="B58" s="19"/>
      <c r="C58" s="20"/>
      <c r="D58" s="20"/>
      <c r="E58" s="20"/>
      <c r="F58" s="20"/>
      <c r="G58" s="21"/>
      <c r="I58" s="22"/>
      <c r="J58" s="20"/>
      <c r="K58" s="20"/>
      <c r="L58" s="20"/>
      <c r="M58" s="20"/>
      <c r="N58" s="20"/>
      <c r="O58" s="20"/>
      <c r="P58" s="20"/>
      <c r="Q58" s="20"/>
      <c r="R58" s="21"/>
    </row>
    <row r="59" spans="2:18" ht="39" customHeight="1" x14ac:dyDescent="0.3"/>
    <row r="60" spans="2:18" ht="15" customHeight="1" x14ac:dyDescent="0.3">
      <c r="B60" s="60" t="s">
        <v>32</v>
      </c>
      <c r="C60" s="61"/>
      <c r="D60" s="61"/>
      <c r="E60" s="61"/>
      <c r="F60" s="61"/>
      <c r="G60" s="62"/>
    </row>
    <row r="61" spans="2:18" x14ac:dyDescent="0.3">
      <c r="B61" s="16"/>
      <c r="G61" s="17"/>
    </row>
    <row r="62" spans="2:18" x14ac:dyDescent="0.3">
      <c r="B62" s="16"/>
      <c r="G62" s="17"/>
    </row>
    <row r="63" spans="2:18" x14ac:dyDescent="0.3">
      <c r="B63" s="16"/>
      <c r="G63" s="17"/>
    </row>
    <row r="64" spans="2:18" x14ac:dyDescent="0.3">
      <c r="B64" s="16"/>
      <c r="G64" s="17"/>
    </row>
    <row r="65" spans="2:7" x14ac:dyDescent="0.3">
      <c r="B65" s="16"/>
      <c r="G65" s="17"/>
    </row>
    <row r="66" spans="2:7" x14ac:dyDescent="0.3">
      <c r="B66" s="16"/>
      <c r="G66" s="17"/>
    </row>
    <row r="67" spans="2:7" x14ac:dyDescent="0.3">
      <c r="B67" s="16"/>
      <c r="G67" s="17"/>
    </row>
    <row r="68" spans="2:7" x14ac:dyDescent="0.3">
      <c r="B68" s="16"/>
      <c r="G68" s="17"/>
    </row>
    <row r="69" spans="2:7" x14ac:dyDescent="0.3">
      <c r="B69" s="16"/>
      <c r="G69" s="17"/>
    </row>
    <row r="70" spans="2:7" x14ac:dyDescent="0.3">
      <c r="B70" s="16"/>
      <c r="G70" s="17"/>
    </row>
    <row r="71" spans="2:7" x14ac:dyDescent="0.3">
      <c r="B71" s="16"/>
      <c r="G71" s="17"/>
    </row>
    <row r="72" spans="2:7" x14ac:dyDescent="0.3">
      <c r="B72" s="16"/>
      <c r="G72" s="17"/>
    </row>
    <row r="73" spans="2:7" x14ac:dyDescent="0.3">
      <c r="B73" s="16"/>
      <c r="G73" s="17"/>
    </row>
    <row r="74" spans="2:7" x14ac:dyDescent="0.3">
      <c r="B74" s="19"/>
      <c r="C74" s="20"/>
      <c r="D74" s="20"/>
      <c r="E74" s="20"/>
      <c r="F74" s="20"/>
      <c r="G74" s="21"/>
    </row>
  </sheetData>
  <mergeCells count="25">
    <mergeCell ref="A1:B3"/>
    <mergeCell ref="A4:B4"/>
    <mergeCell ref="C4:S4"/>
    <mergeCell ref="T4:W4"/>
    <mergeCell ref="C1:W2"/>
    <mergeCell ref="C3:W3"/>
    <mergeCell ref="B60:G60"/>
    <mergeCell ref="B45:G45"/>
    <mergeCell ref="B30:G30"/>
    <mergeCell ref="I30:R30"/>
    <mergeCell ref="I45:R45"/>
    <mergeCell ref="B6:W6"/>
    <mergeCell ref="U11:W11"/>
    <mergeCell ref="B7:H7"/>
    <mergeCell ref="E29:F29"/>
    <mergeCell ref="G29:H29"/>
    <mergeCell ref="R11:T11"/>
    <mergeCell ref="C29:D29"/>
    <mergeCell ref="I27:J28"/>
    <mergeCell ref="B9:O9"/>
    <mergeCell ref="C11:E11"/>
    <mergeCell ref="F11:H11"/>
    <mergeCell ref="I11:K11"/>
    <mergeCell ref="L11:N11"/>
    <mergeCell ref="O11:Q11"/>
  </mergeCells>
  <pageMargins left="0.70866141732283472" right="0.70866141732283472" top="0.74803149606299213" bottom="0.74803149606299213" header="0.31496062992125984" footer="0.31496062992125984"/>
  <pageSetup scale="30" orientation="portrait" r:id="rId1"/>
  <headerFooter>
    <oddFooter>&amp;RFO-PRC-PC04-04
V1</oddFooter>
  </headerFooter>
  <ignoredErrors>
    <ignoredError sqref="H2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4"/>
  <sheetViews>
    <sheetView view="pageBreakPreview" topLeftCell="A30" zoomScale="70" zoomScaleNormal="90" zoomScaleSheetLayoutView="70" zoomScalePageLayoutView="80" workbookViewId="0">
      <selection activeCell="N7" sqref="N7"/>
    </sheetView>
  </sheetViews>
  <sheetFormatPr baseColWidth="10" defaultColWidth="9.140625" defaultRowHeight="16.5" x14ac:dyDescent="0.3"/>
  <cols>
    <col min="1" max="1" width="1.28515625" style="2" customWidth="1"/>
    <col min="2" max="2" width="44.5703125" style="7" customWidth="1"/>
    <col min="3" max="4" width="12.5703125" style="1" customWidth="1"/>
    <col min="5" max="5" width="15.42578125" style="1" customWidth="1"/>
    <col min="6" max="8" width="12.5703125" style="1" customWidth="1"/>
    <col min="9" max="23" width="10.7109375" style="1" customWidth="1"/>
    <col min="24" max="16384" width="9.140625" style="2"/>
  </cols>
  <sheetData>
    <row r="1" spans="1:23" s="35" customFormat="1" ht="20.25" customHeight="1" x14ac:dyDescent="0.25">
      <c r="A1" s="72"/>
      <c r="B1" s="72"/>
      <c r="C1" s="74" t="s">
        <v>41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23" s="35" customFormat="1" ht="20.25" customHeight="1" x14ac:dyDescent="0.25">
      <c r="A2" s="72"/>
      <c r="B2" s="72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s="35" customFormat="1" ht="20.45" customHeight="1" x14ac:dyDescent="0.25">
      <c r="A3" s="72"/>
      <c r="B3" s="72"/>
      <c r="C3" s="80" t="s">
        <v>39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1:23" s="35" customFormat="1" ht="25.15" customHeight="1" x14ac:dyDescent="0.25">
      <c r="A4" s="72" t="s">
        <v>35</v>
      </c>
      <c r="B4" s="72"/>
      <c r="C4" s="73" t="s">
        <v>40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 t="s">
        <v>38</v>
      </c>
      <c r="U4" s="72"/>
      <c r="V4" s="72"/>
      <c r="W4" s="72"/>
    </row>
    <row r="6" spans="1:23" ht="25.15" customHeight="1" x14ac:dyDescent="0.3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ht="36" customHeight="1" x14ac:dyDescent="0.3">
      <c r="B7" s="70" t="s">
        <v>37</v>
      </c>
      <c r="C7" s="70"/>
      <c r="D7" s="70"/>
      <c r="E7" s="70"/>
      <c r="F7" s="70"/>
      <c r="G7" s="70"/>
      <c r="H7" s="70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3" ht="16.899999999999999" customHeight="1" x14ac:dyDescent="0.3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23" s="6" customFormat="1" ht="115.9" customHeight="1" x14ac:dyDescent="0.3">
      <c r="B9" s="71" t="s">
        <v>42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4"/>
      <c r="Q9" s="4"/>
      <c r="R9" s="5"/>
      <c r="S9" s="1"/>
      <c r="T9" s="1"/>
      <c r="U9" s="1"/>
      <c r="V9" s="1"/>
      <c r="W9" s="1"/>
    </row>
    <row r="10" spans="1:23" ht="15" customHeight="1" x14ac:dyDescent="0.3"/>
    <row r="11" spans="1:23" s="8" customFormat="1" ht="29.45" customHeight="1" x14ac:dyDescent="0.25">
      <c r="B11" s="46" t="s">
        <v>19</v>
      </c>
      <c r="C11" s="84" t="s">
        <v>6</v>
      </c>
      <c r="D11" s="84"/>
      <c r="E11" s="84"/>
      <c r="F11" s="84" t="s">
        <v>0</v>
      </c>
      <c r="G11" s="84"/>
      <c r="H11" s="84"/>
      <c r="I11" s="84" t="s">
        <v>2</v>
      </c>
      <c r="J11" s="84"/>
      <c r="K11" s="84"/>
      <c r="L11" s="84" t="s">
        <v>3</v>
      </c>
      <c r="M11" s="84"/>
      <c r="N11" s="84"/>
      <c r="O11" s="84" t="s">
        <v>1</v>
      </c>
      <c r="P11" s="84"/>
      <c r="Q11" s="84"/>
      <c r="R11" s="84" t="s">
        <v>21</v>
      </c>
      <c r="S11" s="84"/>
      <c r="T11" s="84"/>
      <c r="U11" s="84" t="s">
        <v>36</v>
      </c>
      <c r="V11" s="84"/>
      <c r="W11" s="84"/>
    </row>
    <row r="12" spans="1:23" s="8" customFormat="1" x14ac:dyDescent="0.25">
      <c r="B12" s="46" t="s">
        <v>5</v>
      </c>
      <c r="C12" s="47">
        <v>2023</v>
      </c>
      <c r="D12" s="47">
        <v>2024</v>
      </c>
      <c r="E12" s="47">
        <v>2025</v>
      </c>
      <c r="F12" s="47">
        <v>2023</v>
      </c>
      <c r="G12" s="47">
        <v>2024</v>
      </c>
      <c r="H12" s="47">
        <v>2025</v>
      </c>
      <c r="I12" s="47">
        <v>2023</v>
      </c>
      <c r="J12" s="47">
        <v>2024</v>
      </c>
      <c r="K12" s="47">
        <v>2025</v>
      </c>
      <c r="L12" s="47">
        <v>2023</v>
      </c>
      <c r="M12" s="47">
        <v>2024</v>
      </c>
      <c r="N12" s="47">
        <v>2025</v>
      </c>
      <c r="O12" s="47">
        <v>2023</v>
      </c>
      <c r="P12" s="47">
        <v>2024</v>
      </c>
      <c r="Q12" s="47">
        <v>2025</v>
      </c>
      <c r="R12" s="47">
        <v>2023</v>
      </c>
      <c r="S12" s="47">
        <v>2024</v>
      </c>
      <c r="T12" s="47">
        <v>2025</v>
      </c>
      <c r="U12" s="47">
        <v>2023</v>
      </c>
      <c r="V12" s="47">
        <v>2024</v>
      </c>
      <c r="W12" s="47">
        <v>2025</v>
      </c>
    </row>
    <row r="13" spans="1:23" s="10" customFormat="1" ht="12.75" x14ac:dyDescent="0.2">
      <c r="B13" s="38" t="s">
        <v>43</v>
      </c>
      <c r="C13" s="45">
        <v>600</v>
      </c>
      <c r="D13" s="45">
        <v>480</v>
      </c>
      <c r="E13" s="45">
        <v>420</v>
      </c>
      <c r="F13" s="45">
        <v>20500</v>
      </c>
      <c r="G13" s="45">
        <v>19000</v>
      </c>
      <c r="H13" s="45">
        <v>19500</v>
      </c>
      <c r="I13" s="45">
        <v>150</v>
      </c>
      <c r="J13" s="45">
        <v>100</v>
      </c>
      <c r="K13" s="45">
        <v>250</v>
      </c>
      <c r="L13" s="45">
        <v>400</v>
      </c>
      <c r="M13" s="45">
        <v>300</v>
      </c>
      <c r="N13" s="45">
        <v>200</v>
      </c>
      <c r="O13" s="45">
        <v>50</v>
      </c>
      <c r="P13" s="45">
        <v>28</v>
      </c>
      <c r="Q13" s="45">
        <v>29</v>
      </c>
      <c r="R13" s="45">
        <v>90</v>
      </c>
      <c r="S13" s="45">
        <v>120</v>
      </c>
      <c r="T13" s="45">
        <v>150</v>
      </c>
      <c r="U13" s="45">
        <v>30</v>
      </c>
      <c r="V13" s="45">
        <v>80</v>
      </c>
      <c r="W13" s="45">
        <v>55</v>
      </c>
    </row>
    <row r="14" spans="1:23" s="10" customFormat="1" ht="12.75" x14ac:dyDescent="0.2">
      <c r="B14" s="38" t="s">
        <v>44</v>
      </c>
      <c r="C14" s="45">
        <v>450</v>
      </c>
      <c r="D14" s="45">
        <v>520</v>
      </c>
      <c r="E14" s="45">
        <v>530</v>
      </c>
      <c r="F14" s="45">
        <v>19500</v>
      </c>
      <c r="G14" s="45">
        <v>19800</v>
      </c>
      <c r="H14" s="45">
        <v>19000</v>
      </c>
      <c r="I14" s="45">
        <v>200</v>
      </c>
      <c r="J14" s="45">
        <v>130</v>
      </c>
      <c r="K14" s="45">
        <v>120</v>
      </c>
      <c r="L14" s="45">
        <v>200</v>
      </c>
      <c r="M14" s="45">
        <v>100</v>
      </c>
      <c r="N14" s="45">
        <v>150</v>
      </c>
      <c r="O14" s="45">
        <v>20</v>
      </c>
      <c r="P14" s="45">
        <v>20</v>
      </c>
      <c r="Q14" s="45">
        <v>19</v>
      </c>
      <c r="R14" s="45">
        <v>90</v>
      </c>
      <c r="S14" s="45">
        <v>120</v>
      </c>
      <c r="T14" s="45">
        <v>150</v>
      </c>
      <c r="U14" s="45">
        <v>30</v>
      </c>
      <c r="V14" s="45">
        <v>80</v>
      </c>
      <c r="W14" s="45">
        <v>55</v>
      </c>
    </row>
    <row r="15" spans="1:23" s="10" customFormat="1" ht="12.75" x14ac:dyDescent="0.2">
      <c r="B15" s="38" t="s">
        <v>7</v>
      </c>
      <c r="C15" s="45">
        <v>350</v>
      </c>
      <c r="D15" s="45">
        <v>530</v>
      </c>
      <c r="E15" s="45">
        <v>580</v>
      </c>
      <c r="F15" s="45">
        <v>21000</v>
      </c>
      <c r="G15" s="45">
        <v>19900</v>
      </c>
      <c r="H15" s="45">
        <v>18000</v>
      </c>
      <c r="I15" s="45">
        <v>0</v>
      </c>
      <c r="J15" s="45">
        <v>100</v>
      </c>
      <c r="K15" s="45">
        <v>0</v>
      </c>
      <c r="L15" s="45">
        <v>300</v>
      </c>
      <c r="M15" s="45">
        <v>150</v>
      </c>
      <c r="N15" s="45">
        <v>140</v>
      </c>
      <c r="O15" s="45">
        <v>15</v>
      </c>
      <c r="P15" s="45">
        <v>24</v>
      </c>
      <c r="Q15" s="45">
        <v>15</v>
      </c>
      <c r="R15" s="45">
        <v>90</v>
      </c>
      <c r="S15" s="45">
        <v>120</v>
      </c>
      <c r="T15" s="45">
        <v>150</v>
      </c>
      <c r="U15" s="45">
        <v>30</v>
      </c>
      <c r="V15" s="45">
        <v>80</v>
      </c>
      <c r="W15" s="45">
        <v>55</v>
      </c>
    </row>
    <row r="16" spans="1:23" s="10" customFormat="1" ht="12.75" x14ac:dyDescent="0.2">
      <c r="B16" s="38" t="s">
        <v>8</v>
      </c>
      <c r="C16" s="45">
        <v>400</v>
      </c>
      <c r="D16" s="45">
        <v>550</v>
      </c>
      <c r="E16" s="45">
        <v>420</v>
      </c>
      <c r="F16" s="45">
        <v>21500</v>
      </c>
      <c r="G16" s="45">
        <v>19000</v>
      </c>
      <c r="H16" s="45">
        <v>19200</v>
      </c>
      <c r="I16" s="45">
        <v>0</v>
      </c>
      <c r="J16" s="45">
        <v>0</v>
      </c>
      <c r="K16" s="45">
        <v>0</v>
      </c>
      <c r="L16" s="45">
        <v>250</v>
      </c>
      <c r="M16" s="45">
        <v>200</v>
      </c>
      <c r="N16" s="45">
        <v>120</v>
      </c>
      <c r="O16" s="45">
        <v>12</v>
      </c>
      <c r="P16" s="45">
        <v>26</v>
      </c>
      <c r="Q16" s="45">
        <v>30</v>
      </c>
      <c r="R16" s="45">
        <v>90</v>
      </c>
      <c r="S16" s="45">
        <v>120</v>
      </c>
      <c r="T16" s="45">
        <v>150</v>
      </c>
      <c r="U16" s="45">
        <v>30</v>
      </c>
      <c r="V16" s="45">
        <v>80</v>
      </c>
      <c r="W16" s="45">
        <v>55</v>
      </c>
    </row>
    <row r="17" spans="2:23" s="10" customFormat="1" ht="12.75" x14ac:dyDescent="0.2">
      <c r="B17" s="38" t="s">
        <v>9</v>
      </c>
      <c r="C17" s="45">
        <v>540</v>
      </c>
      <c r="D17" s="45">
        <v>500</v>
      </c>
      <c r="E17" s="45">
        <v>610</v>
      </c>
      <c r="F17" s="45">
        <v>19500</v>
      </c>
      <c r="G17" s="45">
        <v>19500</v>
      </c>
      <c r="H17" s="45">
        <v>19100</v>
      </c>
      <c r="I17" s="45">
        <v>10</v>
      </c>
      <c r="J17" s="45">
        <v>0</v>
      </c>
      <c r="K17" s="45">
        <v>40</v>
      </c>
      <c r="L17" s="45">
        <v>220</v>
      </c>
      <c r="M17" s="45">
        <v>150</v>
      </c>
      <c r="N17" s="45">
        <v>110</v>
      </c>
      <c r="O17" s="45">
        <v>16</v>
      </c>
      <c r="P17" s="45">
        <v>30</v>
      </c>
      <c r="Q17" s="45">
        <v>20</v>
      </c>
      <c r="R17" s="45">
        <v>90</v>
      </c>
      <c r="S17" s="45">
        <v>120</v>
      </c>
      <c r="T17" s="45">
        <v>150</v>
      </c>
      <c r="U17" s="45">
        <v>30</v>
      </c>
      <c r="V17" s="45">
        <v>80</v>
      </c>
      <c r="W17" s="45">
        <v>55</v>
      </c>
    </row>
    <row r="18" spans="2:23" s="10" customFormat="1" ht="12.75" x14ac:dyDescent="0.2">
      <c r="B18" s="38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s="10" customFormat="1" ht="12.75" x14ac:dyDescent="0.2">
      <c r="B19" s="38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3" s="10" customFormat="1" ht="12.75" x14ac:dyDescent="0.2">
      <c r="B20" s="38" t="s">
        <v>12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s="10" customFormat="1" ht="12.75" x14ac:dyDescent="0.2">
      <c r="B21" s="38" t="s">
        <v>13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s="10" customFormat="1" ht="12.75" x14ac:dyDescent="0.2">
      <c r="B22" s="3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s="10" customFormat="1" ht="12.75" x14ac:dyDescent="0.2">
      <c r="B23" s="38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2:23" s="10" customFormat="1" ht="12.75" x14ac:dyDescent="0.2">
      <c r="B24" s="39" t="s">
        <v>16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2:23" s="11" customFormat="1" ht="23.45" customHeight="1" x14ac:dyDescent="0.25">
      <c r="B25" s="47" t="s">
        <v>17</v>
      </c>
      <c r="C25" s="47">
        <f>SUM(C13:C24)</f>
        <v>2340</v>
      </c>
      <c r="D25" s="47">
        <f>SUM(D13:D24)</f>
        <v>2580</v>
      </c>
      <c r="E25" s="47">
        <f>SUM(E13:E24)</f>
        <v>2560</v>
      </c>
      <c r="F25" s="47">
        <f t="shared" ref="F25:Q25" si="0">SUM(F13:F24)</f>
        <v>102000</v>
      </c>
      <c r="G25" s="47">
        <f t="shared" si="0"/>
        <v>97200</v>
      </c>
      <c r="H25" s="47">
        <f t="shared" si="0"/>
        <v>94800</v>
      </c>
      <c r="I25" s="47">
        <f t="shared" si="0"/>
        <v>360</v>
      </c>
      <c r="J25" s="47">
        <f t="shared" si="0"/>
        <v>330</v>
      </c>
      <c r="K25" s="47">
        <f t="shared" si="0"/>
        <v>410</v>
      </c>
      <c r="L25" s="47">
        <f t="shared" si="0"/>
        <v>1370</v>
      </c>
      <c r="M25" s="47">
        <f t="shared" si="0"/>
        <v>900</v>
      </c>
      <c r="N25" s="47">
        <f t="shared" si="0"/>
        <v>720</v>
      </c>
      <c r="O25" s="47">
        <f t="shared" si="0"/>
        <v>113</v>
      </c>
      <c r="P25" s="47">
        <f t="shared" si="0"/>
        <v>128</v>
      </c>
      <c r="Q25" s="47">
        <f t="shared" si="0"/>
        <v>113</v>
      </c>
      <c r="R25" s="47">
        <f>AVERAGE(R13:R24)</f>
        <v>90</v>
      </c>
      <c r="S25" s="47">
        <f>AVERAGE(S13:S24)</f>
        <v>120</v>
      </c>
      <c r="T25" s="47">
        <f>AVERAGE(T13:T24)</f>
        <v>150</v>
      </c>
      <c r="U25" s="47">
        <f t="shared" ref="U25:W25" si="1">AVERAGE(U13:U24)</f>
        <v>30</v>
      </c>
      <c r="V25" s="47">
        <f t="shared" si="1"/>
        <v>80</v>
      </c>
      <c r="W25" s="47">
        <f t="shared" si="1"/>
        <v>55</v>
      </c>
    </row>
    <row r="26" spans="2:23" s="11" customFormat="1" ht="31.9" customHeight="1" x14ac:dyDescent="0.25">
      <c r="B26" s="48" t="s">
        <v>4</v>
      </c>
      <c r="C26" s="40" t="s">
        <v>27</v>
      </c>
      <c r="D26" s="41">
        <f>(D25-C25)/C25</f>
        <v>0.10256410256410256</v>
      </c>
      <c r="E26" s="49">
        <f>(E25/D25)-1</f>
        <v>-7.7519379844961378E-3</v>
      </c>
      <c r="F26" s="40" t="s">
        <v>27</v>
      </c>
      <c r="G26" s="41">
        <f>(G25-F25)/F25</f>
        <v>-4.7058823529411764E-2</v>
      </c>
      <c r="H26" s="49">
        <f>(H25/G25)-1</f>
        <v>-2.4691358024691357E-2</v>
      </c>
      <c r="I26" s="40" t="s">
        <v>27</v>
      </c>
      <c r="J26" s="41">
        <f>(J25-I25)/I25</f>
        <v>-8.3333333333333329E-2</v>
      </c>
      <c r="K26" s="49">
        <f>(K25/J25)-1</f>
        <v>0.24242424242424243</v>
      </c>
      <c r="L26" s="40" t="s">
        <v>27</v>
      </c>
      <c r="M26" s="41">
        <f>(M25-L25)/L25</f>
        <v>-0.34306569343065696</v>
      </c>
      <c r="N26" s="49">
        <f>(N25/M25)-1</f>
        <v>-0.19999999999999996</v>
      </c>
      <c r="O26" s="40" t="s">
        <v>27</v>
      </c>
      <c r="P26" s="41">
        <f>(P25-O25)/O25</f>
        <v>0.13274336283185842</v>
      </c>
      <c r="Q26" s="49">
        <f>(Q25/P25)-1</f>
        <v>-0.1171875</v>
      </c>
      <c r="R26" s="40" t="s">
        <v>27</v>
      </c>
      <c r="S26" s="41">
        <f>(S25-R25)/R25</f>
        <v>0.33333333333333331</v>
      </c>
      <c r="T26" s="49">
        <f>(T25/S25)-1</f>
        <v>0.25</v>
      </c>
      <c r="U26" s="40" t="s">
        <v>27</v>
      </c>
      <c r="V26" s="41">
        <f>(V25-U25)/U25</f>
        <v>1.6666666666666667</v>
      </c>
      <c r="W26" s="49">
        <f>(W25/V25)-1</f>
        <v>-0.3125</v>
      </c>
    </row>
    <row r="27" spans="2:23" s="13" customFormat="1" ht="31.9" customHeight="1" x14ac:dyDescent="0.25">
      <c r="B27" s="42" t="s">
        <v>33</v>
      </c>
      <c r="C27" s="43">
        <f>C25/($R$25+$U$25)</f>
        <v>19.5</v>
      </c>
      <c r="D27" s="43">
        <f>D25/($S$25+$V$25)</f>
        <v>12.9</v>
      </c>
      <c r="E27" s="50">
        <f>E25/($T$25+$W$25)</f>
        <v>12.487804878048781</v>
      </c>
      <c r="F27" s="43">
        <f>F25/($R$25+$U$25)</f>
        <v>850</v>
      </c>
      <c r="G27" s="43">
        <f>G25/($S$25+$V$25)</f>
        <v>486</v>
      </c>
      <c r="H27" s="50">
        <f>H25/($T$25+$W$25)</f>
        <v>462.4390243902439</v>
      </c>
      <c r="I27" s="85"/>
      <c r="J27" s="85"/>
      <c r="K27" s="26"/>
      <c r="L27" s="26"/>
      <c r="M27" s="26"/>
      <c r="N27" s="26"/>
      <c r="O27" s="27"/>
      <c r="P27" s="28"/>
      <c r="Q27" s="27"/>
      <c r="R27" s="29"/>
      <c r="S27" s="26"/>
      <c r="T27" s="26"/>
      <c r="U27" s="26"/>
      <c r="V27" s="26"/>
      <c r="W27" s="26"/>
    </row>
    <row r="28" spans="2:23" s="13" customFormat="1" ht="36.6" customHeight="1" x14ac:dyDescent="0.25">
      <c r="B28" s="48" t="s">
        <v>26</v>
      </c>
      <c r="C28" s="41" t="s">
        <v>27</v>
      </c>
      <c r="D28" s="44">
        <f>(D27/C27)-1</f>
        <v>-0.33846153846153848</v>
      </c>
      <c r="E28" s="49">
        <f>(E27/D27)-1</f>
        <v>-3.1953110228776671E-2</v>
      </c>
      <c r="F28" s="41" t="s">
        <v>27</v>
      </c>
      <c r="G28" s="44">
        <f>(G27/F27)-1</f>
        <v>-0.42823529411764705</v>
      </c>
      <c r="H28" s="49">
        <f>(H27/G27)-1</f>
        <v>-4.847937368262567E-2</v>
      </c>
      <c r="I28" s="86"/>
      <c r="J28" s="86"/>
      <c r="K28" s="30"/>
      <c r="L28" s="30"/>
      <c r="M28" s="30"/>
      <c r="N28" s="30"/>
      <c r="O28" s="31"/>
      <c r="P28" s="32"/>
      <c r="Q28" s="31"/>
      <c r="R28" s="33"/>
      <c r="S28" s="26"/>
      <c r="T28" s="34"/>
      <c r="U28" s="34"/>
      <c r="V28" s="34"/>
      <c r="W28" s="26"/>
    </row>
    <row r="29" spans="2:23" ht="21" customHeight="1" x14ac:dyDescent="0.3">
      <c r="C29" s="67"/>
      <c r="D29" s="67"/>
      <c r="E29" s="68"/>
      <c r="F29" s="68"/>
      <c r="G29" s="69"/>
      <c r="H29" s="69"/>
      <c r="L29" s="14"/>
      <c r="M29" s="14"/>
      <c r="N29" s="14"/>
      <c r="U29" s="14"/>
      <c r="V29" s="12"/>
    </row>
    <row r="30" spans="2:23" ht="14.45" customHeight="1" x14ac:dyDescent="0.3">
      <c r="B30" s="63" t="s">
        <v>28</v>
      </c>
      <c r="C30" s="64"/>
      <c r="D30" s="64"/>
      <c r="E30" s="64"/>
      <c r="F30" s="64"/>
      <c r="G30" s="65"/>
      <c r="I30" s="60" t="s">
        <v>29</v>
      </c>
      <c r="J30" s="61"/>
      <c r="K30" s="61"/>
      <c r="L30" s="61"/>
      <c r="M30" s="61"/>
      <c r="N30" s="61"/>
      <c r="O30" s="61"/>
      <c r="P30" s="61"/>
      <c r="Q30" s="61"/>
      <c r="R30" s="62"/>
      <c r="V30" s="15"/>
    </row>
    <row r="31" spans="2:23" x14ac:dyDescent="0.3">
      <c r="B31" s="16"/>
      <c r="G31" s="17"/>
      <c r="I31" s="18"/>
      <c r="R31" s="17"/>
    </row>
    <row r="32" spans="2:23" x14ac:dyDescent="0.3">
      <c r="B32" s="16"/>
      <c r="G32" s="17"/>
      <c r="I32" s="18"/>
      <c r="R32" s="17"/>
    </row>
    <row r="33" spans="2:18" x14ac:dyDescent="0.3">
      <c r="B33" s="16"/>
      <c r="G33" s="17"/>
      <c r="I33" s="18"/>
      <c r="R33" s="17"/>
    </row>
    <row r="34" spans="2:18" x14ac:dyDescent="0.3">
      <c r="B34" s="16"/>
      <c r="G34" s="17"/>
      <c r="I34" s="18"/>
      <c r="R34" s="17"/>
    </row>
    <row r="35" spans="2:18" ht="15" customHeight="1" x14ac:dyDescent="0.3">
      <c r="B35" s="16"/>
      <c r="G35" s="17"/>
      <c r="I35" s="18"/>
      <c r="R35" s="17"/>
    </row>
    <row r="36" spans="2:18" x14ac:dyDescent="0.3">
      <c r="B36" s="16"/>
      <c r="G36" s="17"/>
      <c r="I36" s="18"/>
      <c r="R36" s="17"/>
    </row>
    <row r="37" spans="2:18" x14ac:dyDescent="0.3">
      <c r="B37" s="16"/>
      <c r="G37" s="17"/>
      <c r="I37" s="18"/>
      <c r="R37" s="17"/>
    </row>
    <row r="38" spans="2:18" x14ac:dyDescent="0.3">
      <c r="B38" s="16"/>
      <c r="G38" s="17"/>
      <c r="I38" s="18"/>
      <c r="R38" s="17"/>
    </row>
    <row r="39" spans="2:18" x14ac:dyDescent="0.3">
      <c r="B39" s="16"/>
      <c r="G39" s="17"/>
      <c r="I39" s="18"/>
      <c r="R39" s="17"/>
    </row>
    <row r="40" spans="2:18" x14ac:dyDescent="0.3">
      <c r="B40" s="16"/>
      <c r="G40" s="17"/>
      <c r="I40" s="18"/>
      <c r="R40" s="17"/>
    </row>
    <row r="41" spans="2:18" x14ac:dyDescent="0.3">
      <c r="B41" s="16"/>
      <c r="G41" s="17"/>
      <c r="I41" s="18"/>
      <c r="R41" s="17"/>
    </row>
    <row r="42" spans="2:18" x14ac:dyDescent="0.3">
      <c r="B42" s="16"/>
      <c r="G42" s="17"/>
      <c r="I42" s="18"/>
      <c r="R42" s="17"/>
    </row>
    <row r="43" spans="2:18" x14ac:dyDescent="0.3">
      <c r="B43" s="19"/>
      <c r="C43" s="20"/>
      <c r="D43" s="20"/>
      <c r="E43" s="20"/>
      <c r="F43" s="20"/>
      <c r="G43" s="21"/>
      <c r="I43" s="22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36.75" customHeight="1" x14ac:dyDescent="0.3"/>
    <row r="45" spans="2:18" ht="14.45" customHeight="1" x14ac:dyDescent="0.3">
      <c r="B45" s="60" t="s">
        <v>30</v>
      </c>
      <c r="C45" s="61"/>
      <c r="D45" s="61"/>
      <c r="E45" s="61"/>
      <c r="F45" s="61"/>
      <c r="G45" s="62"/>
      <c r="I45" s="60" t="s">
        <v>31</v>
      </c>
      <c r="J45" s="61"/>
      <c r="K45" s="61"/>
      <c r="L45" s="61"/>
      <c r="M45" s="61"/>
      <c r="N45" s="61"/>
      <c r="O45" s="61"/>
      <c r="P45" s="61"/>
      <c r="Q45" s="61"/>
      <c r="R45" s="62"/>
    </row>
    <row r="46" spans="2:18" x14ac:dyDescent="0.3">
      <c r="B46" s="16"/>
      <c r="G46" s="17"/>
      <c r="I46" s="18"/>
      <c r="R46" s="17"/>
    </row>
    <row r="47" spans="2:18" x14ac:dyDescent="0.3">
      <c r="B47" s="16"/>
      <c r="G47" s="17"/>
      <c r="I47" s="18"/>
      <c r="R47" s="17"/>
    </row>
    <row r="48" spans="2:18" x14ac:dyDescent="0.3">
      <c r="B48" s="16"/>
      <c r="G48" s="17"/>
      <c r="I48" s="18"/>
      <c r="R48" s="17"/>
    </row>
    <row r="49" spans="2:18" x14ac:dyDescent="0.3">
      <c r="B49" s="16"/>
      <c r="G49" s="17"/>
      <c r="I49" s="18"/>
      <c r="R49" s="17"/>
    </row>
    <row r="50" spans="2:18" x14ac:dyDescent="0.3">
      <c r="B50" s="16"/>
      <c r="G50" s="17"/>
      <c r="I50" s="18"/>
      <c r="R50" s="17"/>
    </row>
    <row r="51" spans="2:18" x14ac:dyDescent="0.3">
      <c r="B51" s="16"/>
      <c r="G51" s="17"/>
      <c r="I51" s="18"/>
      <c r="R51" s="17"/>
    </row>
    <row r="52" spans="2:18" x14ac:dyDescent="0.3">
      <c r="B52" s="16"/>
      <c r="G52" s="17"/>
      <c r="I52" s="18"/>
      <c r="R52" s="17"/>
    </row>
    <row r="53" spans="2:18" x14ac:dyDescent="0.3">
      <c r="B53" s="16"/>
      <c r="G53" s="17"/>
      <c r="I53" s="18"/>
      <c r="R53" s="17"/>
    </row>
    <row r="54" spans="2:18" x14ac:dyDescent="0.3">
      <c r="B54" s="16"/>
      <c r="G54" s="17"/>
      <c r="I54" s="18"/>
      <c r="R54" s="17"/>
    </row>
    <row r="55" spans="2:18" x14ac:dyDescent="0.3">
      <c r="B55" s="16"/>
      <c r="G55" s="17"/>
      <c r="I55" s="18"/>
      <c r="R55" s="17"/>
    </row>
    <row r="56" spans="2:18" x14ac:dyDescent="0.3">
      <c r="B56" s="16"/>
      <c r="G56" s="17"/>
      <c r="I56" s="18"/>
      <c r="R56" s="17"/>
    </row>
    <row r="57" spans="2:18" x14ac:dyDescent="0.3">
      <c r="B57" s="16"/>
      <c r="G57" s="17"/>
      <c r="I57" s="18"/>
      <c r="R57" s="17"/>
    </row>
    <row r="58" spans="2:18" x14ac:dyDescent="0.3">
      <c r="B58" s="19"/>
      <c r="C58" s="20"/>
      <c r="D58" s="20"/>
      <c r="E58" s="20"/>
      <c r="F58" s="20"/>
      <c r="G58" s="21"/>
      <c r="I58" s="22"/>
      <c r="J58" s="20"/>
      <c r="K58" s="20"/>
      <c r="L58" s="20"/>
      <c r="M58" s="20"/>
      <c r="N58" s="20"/>
      <c r="O58" s="20"/>
      <c r="P58" s="20"/>
      <c r="Q58" s="20"/>
      <c r="R58" s="21"/>
    </row>
    <row r="59" spans="2:18" ht="39" customHeight="1" x14ac:dyDescent="0.3"/>
    <row r="60" spans="2:18" ht="15" customHeight="1" x14ac:dyDescent="0.3">
      <c r="B60" s="60" t="s">
        <v>32</v>
      </c>
      <c r="C60" s="61"/>
      <c r="D60" s="61"/>
      <c r="E60" s="61"/>
      <c r="F60" s="61"/>
      <c r="G60" s="62"/>
    </row>
    <row r="61" spans="2:18" x14ac:dyDescent="0.3">
      <c r="B61" s="16"/>
      <c r="G61" s="17"/>
    </row>
    <row r="62" spans="2:18" x14ac:dyDescent="0.3">
      <c r="B62" s="16"/>
      <c r="G62" s="17"/>
    </row>
    <row r="63" spans="2:18" x14ac:dyDescent="0.3">
      <c r="B63" s="16"/>
      <c r="G63" s="17"/>
    </row>
    <row r="64" spans="2:18" x14ac:dyDescent="0.3">
      <c r="B64" s="16"/>
      <c r="G64" s="17"/>
    </row>
    <row r="65" spans="2:7" x14ac:dyDescent="0.3">
      <c r="B65" s="16"/>
      <c r="G65" s="17"/>
    </row>
    <row r="66" spans="2:7" x14ac:dyDescent="0.3">
      <c r="B66" s="16"/>
      <c r="G66" s="17"/>
    </row>
    <row r="67" spans="2:7" x14ac:dyDescent="0.3">
      <c r="B67" s="16"/>
      <c r="G67" s="17"/>
    </row>
    <row r="68" spans="2:7" x14ac:dyDescent="0.3">
      <c r="B68" s="16"/>
      <c r="G68" s="17"/>
    </row>
    <row r="69" spans="2:7" x14ac:dyDescent="0.3">
      <c r="B69" s="16"/>
      <c r="G69" s="17"/>
    </row>
    <row r="70" spans="2:7" x14ac:dyDescent="0.3">
      <c r="B70" s="16"/>
      <c r="G70" s="17"/>
    </row>
    <row r="71" spans="2:7" x14ac:dyDescent="0.3">
      <c r="B71" s="16"/>
      <c r="G71" s="17"/>
    </row>
    <row r="72" spans="2:7" x14ac:dyDescent="0.3">
      <c r="B72" s="16"/>
      <c r="G72" s="17"/>
    </row>
    <row r="73" spans="2:7" x14ac:dyDescent="0.3">
      <c r="B73" s="16"/>
      <c r="G73" s="17"/>
    </row>
    <row r="74" spans="2:7" x14ac:dyDescent="0.3">
      <c r="B74" s="19"/>
      <c r="C74" s="20"/>
      <c r="D74" s="20"/>
      <c r="E74" s="20"/>
      <c r="F74" s="20"/>
      <c r="G74" s="21"/>
    </row>
  </sheetData>
  <mergeCells count="25">
    <mergeCell ref="B45:G45"/>
    <mergeCell ref="I45:R45"/>
    <mergeCell ref="B60:G60"/>
    <mergeCell ref="I27:J28"/>
    <mergeCell ref="C29:D29"/>
    <mergeCell ref="E29:F29"/>
    <mergeCell ref="G29:H29"/>
    <mergeCell ref="B30:G30"/>
    <mergeCell ref="I30:R30"/>
    <mergeCell ref="B6:W6"/>
    <mergeCell ref="B7:H7"/>
    <mergeCell ref="B9:O9"/>
    <mergeCell ref="C11:E11"/>
    <mergeCell ref="F11:H11"/>
    <mergeCell ref="I11:K11"/>
    <mergeCell ref="L11:N11"/>
    <mergeCell ref="O11:Q11"/>
    <mergeCell ref="R11:T11"/>
    <mergeCell ref="U11:W11"/>
    <mergeCell ref="A1:B3"/>
    <mergeCell ref="A4:B4"/>
    <mergeCell ref="C4:S4"/>
    <mergeCell ref="T4:W4"/>
    <mergeCell ref="C1:W2"/>
    <mergeCell ref="C3:W3"/>
  </mergeCells>
  <pageMargins left="0.70866141732283472" right="0.70866141732283472" top="0.74803149606299213" bottom="0.74803149606299213" header="0.31496062992125984" footer="0.31496062992125984"/>
  <pageSetup scale="30" orientation="portrait" r:id="rId1"/>
  <headerFooter>
    <oddFooter>&amp;RFO-PRC-PC04-04
V1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4"/>
  <sheetViews>
    <sheetView view="pageBreakPreview" topLeftCell="A30" zoomScale="70" zoomScaleNormal="90" zoomScaleSheetLayoutView="70" zoomScalePageLayoutView="80" workbookViewId="0">
      <selection activeCell="P7" sqref="P7"/>
    </sheetView>
  </sheetViews>
  <sheetFormatPr baseColWidth="10" defaultColWidth="9.140625" defaultRowHeight="16.5" x14ac:dyDescent="0.3"/>
  <cols>
    <col min="1" max="1" width="1.28515625" style="2" customWidth="1"/>
    <col min="2" max="2" width="44.5703125" style="7" customWidth="1"/>
    <col min="3" max="4" width="12.5703125" style="1" customWidth="1"/>
    <col min="5" max="5" width="15.42578125" style="1" customWidth="1"/>
    <col min="6" max="8" width="12.5703125" style="1" customWidth="1"/>
    <col min="9" max="23" width="10.7109375" style="1" customWidth="1"/>
    <col min="24" max="16384" width="9.140625" style="2"/>
  </cols>
  <sheetData>
    <row r="1" spans="1:23" s="35" customFormat="1" ht="20.25" customHeight="1" x14ac:dyDescent="0.25">
      <c r="A1" s="72"/>
      <c r="B1" s="72"/>
      <c r="C1" s="74" t="s">
        <v>41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23" s="35" customFormat="1" ht="20.25" customHeight="1" x14ac:dyDescent="0.25">
      <c r="A2" s="72"/>
      <c r="B2" s="72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s="35" customFormat="1" ht="20.45" customHeight="1" x14ac:dyDescent="0.25">
      <c r="A3" s="72"/>
      <c r="B3" s="72"/>
      <c r="C3" s="80" t="s">
        <v>39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1:23" s="35" customFormat="1" ht="25.15" customHeight="1" x14ac:dyDescent="0.25">
      <c r="A4" s="72" t="s">
        <v>35</v>
      </c>
      <c r="B4" s="72"/>
      <c r="C4" s="73" t="s">
        <v>40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2" t="s">
        <v>38</v>
      </c>
      <c r="U4" s="72"/>
      <c r="V4" s="72"/>
      <c r="W4" s="72"/>
    </row>
    <row r="6" spans="1:23" ht="25.15" customHeight="1" x14ac:dyDescent="0.3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3" ht="36" customHeight="1" x14ac:dyDescent="0.3">
      <c r="B7" s="70" t="s">
        <v>37</v>
      </c>
      <c r="C7" s="70"/>
      <c r="D7" s="70"/>
      <c r="E7" s="70"/>
      <c r="F7" s="70"/>
      <c r="G7" s="70"/>
      <c r="H7" s="70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3" ht="16.899999999999999" customHeight="1" x14ac:dyDescent="0.3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23" s="6" customFormat="1" ht="115.9" customHeight="1" x14ac:dyDescent="0.3">
      <c r="B9" s="71" t="s">
        <v>42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4"/>
      <c r="Q9" s="4"/>
      <c r="R9" s="5"/>
      <c r="S9" s="1"/>
      <c r="T9" s="1"/>
      <c r="U9" s="1"/>
      <c r="V9" s="1"/>
      <c r="W9" s="1"/>
    </row>
    <row r="10" spans="1:23" ht="15" customHeight="1" x14ac:dyDescent="0.3"/>
    <row r="11" spans="1:23" s="8" customFormat="1" ht="37.5" customHeight="1" x14ac:dyDescent="0.25">
      <c r="B11" s="46" t="s">
        <v>19</v>
      </c>
      <c r="C11" s="84" t="s">
        <v>6</v>
      </c>
      <c r="D11" s="84"/>
      <c r="E11" s="84"/>
      <c r="F11" s="84" t="s">
        <v>0</v>
      </c>
      <c r="G11" s="84"/>
      <c r="H11" s="84"/>
      <c r="I11" s="84" t="s">
        <v>2</v>
      </c>
      <c r="J11" s="84"/>
      <c r="K11" s="84"/>
      <c r="L11" s="84" t="s">
        <v>3</v>
      </c>
      <c r="M11" s="84"/>
      <c r="N11" s="84"/>
      <c r="O11" s="84" t="s">
        <v>1</v>
      </c>
      <c r="P11" s="84"/>
      <c r="Q11" s="84"/>
      <c r="R11" s="84" t="s">
        <v>21</v>
      </c>
      <c r="S11" s="84"/>
      <c r="T11" s="84"/>
      <c r="U11" s="84" t="s">
        <v>36</v>
      </c>
      <c r="V11" s="84"/>
      <c r="W11" s="84"/>
    </row>
    <row r="12" spans="1:23" s="8" customFormat="1" x14ac:dyDescent="0.25">
      <c r="B12" s="46" t="s">
        <v>5</v>
      </c>
      <c r="C12" s="47">
        <v>2023</v>
      </c>
      <c r="D12" s="47">
        <v>2024</v>
      </c>
      <c r="E12" s="47">
        <v>2025</v>
      </c>
      <c r="F12" s="47">
        <v>2023</v>
      </c>
      <c r="G12" s="47">
        <v>2024</v>
      </c>
      <c r="H12" s="47">
        <v>2025</v>
      </c>
      <c r="I12" s="47">
        <v>2023</v>
      </c>
      <c r="J12" s="47">
        <v>2024</v>
      </c>
      <c r="K12" s="47">
        <v>2025</v>
      </c>
      <c r="L12" s="47">
        <v>2023</v>
      </c>
      <c r="M12" s="47">
        <v>2024</v>
      </c>
      <c r="N12" s="47">
        <v>2025</v>
      </c>
      <c r="O12" s="47">
        <v>2023</v>
      </c>
      <c r="P12" s="47">
        <v>2024</v>
      </c>
      <c r="Q12" s="47">
        <v>2025</v>
      </c>
      <c r="R12" s="47">
        <v>2023</v>
      </c>
      <c r="S12" s="47">
        <v>2024</v>
      </c>
      <c r="T12" s="47">
        <v>2025</v>
      </c>
      <c r="U12" s="47">
        <v>2023</v>
      </c>
      <c r="V12" s="47">
        <v>2024</v>
      </c>
      <c r="W12" s="47">
        <v>2025</v>
      </c>
    </row>
    <row r="13" spans="1:23" s="10" customFormat="1" ht="12.75" x14ac:dyDescent="0.2">
      <c r="B13" s="38" t="s">
        <v>43</v>
      </c>
      <c r="C13" s="45">
        <v>600</v>
      </c>
      <c r="D13" s="45">
        <v>480</v>
      </c>
      <c r="E13" s="45">
        <v>420</v>
      </c>
      <c r="F13" s="45">
        <v>20500</v>
      </c>
      <c r="G13" s="45">
        <v>19000</v>
      </c>
      <c r="H13" s="45">
        <v>19500</v>
      </c>
      <c r="I13" s="45">
        <v>150</v>
      </c>
      <c r="J13" s="45">
        <v>100</v>
      </c>
      <c r="K13" s="45">
        <v>250</v>
      </c>
      <c r="L13" s="45">
        <v>400</v>
      </c>
      <c r="M13" s="45">
        <v>300</v>
      </c>
      <c r="N13" s="45">
        <v>200</v>
      </c>
      <c r="O13" s="45">
        <v>50</v>
      </c>
      <c r="P13" s="45">
        <v>28</v>
      </c>
      <c r="Q13" s="45">
        <v>29</v>
      </c>
      <c r="R13" s="45">
        <v>90</v>
      </c>
      <c r="S13" s="45">
        <v>120</v>
      </c>
      <c r="T13" s="45">
        <v>150</v>
      </c>
      <c r="U13" s="45">
        <v>30</v>
      </c>
      <c r="V13" s="45">
        <v>80</v>
      </c>
      <c r="W13" s="45">
        <v>55</v>
      </c>
    </row>
    <row r="14" spans="1:23" s="10" customFormat="1" ht="12.75" x14ac:dyDescent="0.2">
      <c r="B14" s="38" t="s">
        <v>44</v>
      </c>
      <c r="C14" s="45">
        <v>450</v>
      </c>
      <c r="D14" s="45">
        <v>520</v>
      </c>
      <c r="E14" s="45">
        <v>530</v>
      </c>
      <c r="F14" s="45">
        <v>19500</v>
      </c>
      <c r="G14" s="45">
        <v>19800</v>
      </c>
      <c r="H14" s="45">
        <v>19000</v>
      </c>
      <c r="I14" s="45">
        <v>200</v>
      </c>
      <c r="J14" s="45">
        <v>130</v>
      </c>
      <c r="K14" s="45">
        <v>120</v>
      </c>
      <c r="L14" s="45">
        <v>200</v>
      </c>
      <c r="M14" s="45">
        <v>100</v>
      </c>
      <c r="N14" s="45">
        <v>150</v>
      </c>
      <c r="O14" s="45">
        <v>20</v>
      </c>
      <c r="P14" s="45">
        <v>20</v>
      </c>
      <c r="Q14" s="45">
        <v>19</v>
      </c>
      <c r="R14" s="45">
        <v>90</v>
      </c>
      <c r="S14" s="45">
        <v>120</v>
      </c>
      <c r="T14" s="45">
        <v>150</v>
      </c>
      <c r="U14" s="45">
        <v>30</v>
      </c>
      <c r="V14" s="45">
        <v>80</v>
      </c>
      <c r="W14" s="45">
        <v>55</v>
      </c>
    </row>
    <row r="15" spans="1:23" s="10" customFormat="1" ht="12.75" x14ac:dyDescent="0.2">
      <c r="B15" s="38" t="s">
        <v>7</v>
      </c>
      <c r="C15" s="45">
        <v>350</v>
      </c>
      <c r="D15" s="45">
        <v>530</v>
      </c>
      <c r="E15" s="45">
        <v>580</v>
      </c>
      <c r="F15" s="45">
        <v>21000</v>
      </c>
      <c r="G15" s="45">
        <v>19900</v>
      </c>
      <c r="H15" s="45">
        <v>18000</v>
      </c>
      <c r="I15" s="45">
        <v>0</v>
      </c>
      <c r="J15" s="45">
        <v>100</v>
      </c>
      <c r="K15" s="45">
        <v>0</v>
      </c>
      <c r="L15" s="45">
        <v>300</v>
      </c>
      <c r="M15" s="45">
        <v>150</v>
      </c>
      <c r="N15" s="45">
        <v>140</v>
      </c>
      <c r="O15" s="45">
        <v>15</v>
      </c>
      <c r="P15" s="45">
        <v>24</v>
      </c>
      <c r="Q15" s="45">
        <v>15</v>
      </c>
      <c r="R15" s="45">
        <v>90</v>
      </c>
      <c r="S15" s="45">
        <v>120</v>
      </c>
      <c r="T15" s="45">
        <v>150</v>
      </c>
      <c r="U15" s="45">
        <v>30</v>
      </c>
      <c r="V15" s="45">
        <v>80</v>
      </c>
      <c r="W15" s="45">
        <v>55</v>
      </c>
    </row>
    <row r="16" spans="1:23" s="10" customFormat="1" ht="12.75" x14ac:dyDescent="0.2">
      <c r="B16" s="38" t="s">
        <v>8</v>
      </c>
      <c r="C16" s="45">
        <v>400</v>
      </c>
      <c r="D16" s="45">
        <v>550</v>
      </c>
      <c r="E16" s="45">
        <v>420</v>
      </c>
      <c r="F16" s="45">
        <v>21500</v>
      </c>
      <c r="G16" s="45">
        <v>19000</v>
      </c>
      <c r="H16" s="45">
        <v>19200</v>
      </c>
      <c r="I16" s="45">
        <v>0</v>
      </c>
      <c r="J16" s="45">
        <v>0</v>
      </c>
      <c r="K16" s="45">
        <v>0</v>
      </c>
      <c r="L16" s="45">
        <v>250</v>
      </c>
      <c r="M16" s="45">
        <v>200</v>
      </c>
      <c r="N16" s="45">
        <v>120</v>
      </c>
      <c r="O16" s="45">
        <v>12</v>
      </c>
      <c r="P16" s="45">
        <v>26</v>
      </c>
      <c r="Q16" s="45">
        <v>30</v>
      </c>
      <c r="R16" s="45">
        <v>90</v>
      </c>
      <c r="S16" s="45">
        <v>120</v>
      </c>
      <c r="T16" s="45">
        <v>150</v>
      </c>
      <c r="U16" s="45">
        <v>30</v>
      </c>
      <c r="V16" s="45">
        <v>80</v>
      </c>
      <c r="W16" s="45">
        <v>55</v>
      </c>
    </row>
    <row r="17" spans="2:23" s="10" customFormat="1" ht="12.75" x14ac:dyDescent="0.2">
      <c r="B17" s="38" t="s">
        <v>9</v>
      </c>
      <c r="C17" s="45">
        <v>540</v>
      </c>
      <c r="D17" s="45">
        <v>500</v>
      </c>
      <c r="E17" s="45">
        <v>610</v>
      </c>
      <c r="F17" s="45">
        <v>19500</v>
      </c>
      <c r="G17" s="45">
        <v>19500</v>
      </c>
      <c r="H17" s="45">
        <v>19100</v>
      </c>
      <c r="I17" s="45">
        <v>10</v>
      </c>
      <c r="J17" s="45">
        <v>0</v>
      </c>
      <c r="K17" s="45">
        <v>40</v>
      </c>
      <c r="L17" s="45">
        <v>220</v>
      </c>
      <c r="M17" s="45">
        <v>150</v>
      </c>
      <c r="N17" s="45">
        <v>110</v>
      </c>
      <c r="O17" s="45">
        <v>16</v>
      </c>
      <c r="P17" s="45">
        <v>30</v>
      </c>
      <c r="Q17" s="45">
        <v>20</v>
      </c>
      <c r="R17" s="45">
        <v>90</v>
      </c>
      <c r="S17" s="45">
        <v>120</v>
      </c>
      <c r="T17" s="45">
        <v>150</v>
      </c>
      <c r="U17" s="45">
        <v>30</v>
      </c>
      <c r="V17" s="45">
        <v>80</v>
      </c>
      <c r="W17" s="45">
        <v>55</v>
      </c>
    </row>
    <row r="18" spans="2:23" s="10" customFormat="1" ht="12.75" x14ac:dyDescent="0.2">
      <c r="B18" s="38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s="10" customFormat="1" ht="12.75" x14ac:dyDescent="0.2">
      <c r="B19" s="38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2:23" s="10" customFormat="1" ht="12.75" x14ac:dyDescent="0.2">
      <c r="B20" s="38" t="s">
        <v>12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2:23" s="10" customFormat="1" ht="12.75" x14ac:dyDescent="0.2">
      <c r="B21" s="38" t="s">
        <v>13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2:23" s="10" customFormat="1" ht="12.75" x14ac:dyDescent="0.2">
      <c r="B22" s="38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2:23" s="10" customFormat="1" ht="12.75" x14ac:dyDescent="0.2">
      <c r="B23" s="38" t="s">
        <v>15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2:23" s="10" customFormat="1" ht="12.75" x14ac:dyDescent="0.2">
      <c r="B24" s="39" t="s">
        <v>16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2:23" s="11" customFormat="1" ht="23.45" customHeight="1" x14ac:dyDescent="0.25">
      <c r="B25" s="47" t="s">
        <v>17</v>
      </c>
      <c r="C25" s="47">
        <f>SUM(C13:C24)</f>
        <v>2340</v>
      </c>
      <c r="D25" s="47">
        <f>SUM(D13:D24)</f>
        <v>2580</v>
      </c>
      <c r="E25" s="47">
        <f>SUM(E13:E24)</f>
        <v>2560</v>
      </c>
      <c r="F25" s="47">
        <f t="shared" ref="F25:Q25" si="0">SUM(F13:F24)</f>
        <v>102000</v>
      </c>
      <c r="G25" s="47">
        <f t="shared" si="0"/>
        <v>97200</v>
      </c>
      <c r="H25" s="47">
        <f t="shared" si="0"/>
        <v>94800</v>
      </c>
      <c r="I25" s="47">
        <f t="shared" si="0"/>
        <v>360</v>
      </c>
      <c r="J25" s="47">
        <f t="shared" si="0"/>
        <v>330</v>
      </c>
      <c r="K25" s="47">
        <f t="shared" si="0"/>
        <v>410</v>
      </c>
      <c r="L25" s="47">
        <f t="shared" si="0"/>
        <v>1370</v>
      </c>
      <c r="M25" s="47">
        <f t="shared" si="0"/>
        <v>900</v>
      </c>
      <c r="N25" s="47">
        <f t="shared" si="0"/>
        <v>720</v>
      </c>
      <c r="O25" s="47">
        <f t="shared" si="0"/>
        <v>113</v>
      </c>
      <c r="P25" s="47">
        <f t="shared" si="0"/>
        <v>128</v>
      </c>
      <c r="Q25" s="47">
        <f t="shared" si="0"/>
        <v>113</v>
      </c>
      <c r="R25" s="47">
        <f>AVERAGE(R13:R24)</f>
        <v>90</v>
      </c>
      <c r="S25" s="47">
        <f>AVERAGE(S13:S24)</f>
        <v>120</v>
      </c>
      <c r="T25" s="47">
        <f>AVERAGE(T13:T24)</f>
        <v>150</v>
      </c>
      <c r="U25" s="47">
        <f t="shared" ref="U25:W25" si="1">AVERAGE(U13:U24)</f>
        <v>30</v>
      </c>
      <c r="V25" s="47">
        <f t="shared" si="1"/>
        <v>80</v>
      </c>
      <c r="W25" s="47">
        <f t="shared" si="1"/>
        <v>55</v>
      </c>
    </row>
    <row r="26" spans="2:23" s="11" customFormat="1" ht="31.9" customHeight="1" x14ac:dyDescent="0.25">
      <c r="B26" s="48" t="s">
        <v>4</v>
      </c>
      <c r="C26" s="40" t="s">
        <v>27</v>
      </c>
      <c r="D26" s="41">
        <f>(D25-C25)/C25</f>
        <v>0.10256410256410256</v>
      </c>
      <c r="E26" s="49">
        <f>(E25/D25)-1</f>
        <v>-7.7519379844961378E-3</v>
      </c>
      <c r="F26" s="40" t="s">
        <v>27</v>
      </c>
      <c r="G26" s="41">
        <f>(G25-F25)/F25</f>
        <v>-4.7058823529411764E-2</v>
      </c>
      <c r="H26" s="49">
        <f>(H25/G25)-1</f>
        <v>-2.4691358024691357E-2</v>
      </c>
      <c r="I26" s="40" t="s">
        <v>27</v>
      </c>
      <c r="J26" s="41">
        <f>(J25-I25)/I25</f>
        <v>-8.3333333333333329E-2</v>
      </c>
      <c r="K26" s="49">
        <f>(K25/J25)-1</f>
        <v>0.24242424242424243</v>
      </c>
      <c r="L26" s="40" t="s">
        <v>27</v>
      </c>
      <c r="M26" s="41">
        <f>(M25-L25)/L25</f>
        <v>-0.34306569343065696</v>
      </c>
      <c r="N26" s="49">
        <f>(N25/M25)-1</f>
        <v>-0.19999999999999996</v>
      </c>
      <c r="O26" s="40" t="s">
        <v>27</v>
      </c>
      <c r="P26" s="41">
        <f>(P25-O25)/O25</f>
        <v>0.13274336283185842</v>
      </c>
      <c r="Q26" s="49">
        <f>(Q25/P25)-1</f>
        <v>-0.1171875</v>
      </c>
      <c r="R26" s="40" t="s">
        <v>27</v>
      </c>
      <c r="S26" s="41">
        <f>(S25-R25)/R25</f>
        <v>0.33333333333333331</v>
      </c>
      <c r="T26" s="49">
        <f>(T25/S25)-1</f>
        <v>0.25</v>
      </c>
      <c r="U26" s="40" t="s">
        <v>27</v>
      </c>
      <c r="V26" s="41">
        <f>(V25-U25)/U25</f>
        <v>1.6666666666666667</v>
      </c>
      <c r="W26" s="49">
        <f>(W25/V25)-1</f>
        <v>-0.3125</v>
      </c>
    </row>
    <row r="27" spans="2:23" s="13" customFormat="1" ht="31.9" customHeight="1" x14ac:dyDescent="0.25">
      <c r="B27" s="42" t="s">
        <v>33</v>
      </c>
      <c r="C27" s="43">
        <f>C25/($R$25+$U$25)</f>
        <v>19.5</v>
      </c>
      <c r="D27" s="43">
        <f>D25/($S$25+$V$25)</f>
        <v>12.9</v>
      </c>
      <c r="E27" s="50">
        <f>E25/($T$25+$W$25)</f>
        <v>12.487804878048781</v>
      </c>
      <c r="F27" s="43">
        <f>F25/($R$25+$U$25)</f>
        <v>850</v>
      </c>
      <c r="G27" s="43">
        <f>G25/($S$25+$V$25)</f>
        <v>486</v>
      </c>
      <c r="H27" s="50">
        <f>H25/($T$25+$W$25)</f>
        <v>462.4390243902439</v>
      </c>
      <c r="I27" s="85"/>
      <c r="J27" s="85"/>
      <c r="K27" s="26"/>
      <c r="L27" s="26"/>
      <c r="M27" s="26"/>
      <c r="N27" s="26"/>
      <c r="O27" s="27"/>
      <c r="P27" s="28"/>
      <c r="Q27" s="27"/>
      <c r="R27" s="29"/>
      <c r="S27" s="26"/>
      <c r="T27" s="26"/>
      <c r="U27" s="26"/>
      <c r="V27" s="26"/>
      <c r="W27" s="26"/>
    </row>
    <row r="28" spans="2:23" s="13" customFormat="1" ht="36.6" customHeight="1" x14ac:dyDescent="0.25">
      <c r="B28" s="48" t="s">
        <v>26</v>
      </c>
      <c r="C28" s="41" t="s">
        <v>27</v>
      </c>
      <c r="D28" s="44">
        <f>(D27/C27)-1</f>
        <v>-0.33846153846153848</v>
      </c>
      <c r="E28" s="49">
        <f>(E27/D27)-1</f>
        <v>-3.1953110228776671E-2</v>
      </c>
      <c r="F28" s="41" t="s">
        <v>27</v>
      </c>
      <c r="G28" s="44">
        <f>(G27/F27)-1</f>
        <v>-0.42823529411764705</v>
      </c>
      <c r="H28" s="49">
        <f>(H27/G27)-1</f>
        <v>-4.847937368262567E-2</v>
      </c>
      <c r="I28" s="86"/>
      <c r="J28" s="86"/>
      <c r="K28" s="30"/>
      <c r="L28" s="30"/>
      <c r="M28" s="30"/>
      <c r="N28" s="30"/>
      <c r="O28" s="31"/>
      <c r="P28" s="32"/>
      <c r="Q28" s="31"/>
      <c r="R28" s="33"/>
      <c r="S28" s="26"/>
      <c r="T28" s="34"/>
      <c r="U28" s="34"/>
      <c r="V28" s="34"/>
      <c r="W28" s="26"/>
    </row>
    <row r="29" spans="2:23" ht="21" customHeight="1" x14ac:dyDescent="0.3">
      <c r="C29" s="67"/>
      <c r="D29" s="67"/>
      <c r="E29" s="68"/>
      <c r="F29" s="68"/>
      <c r="G29" s="69"/>
      <c r="H29" s="69"/>
      <c r="L29" s="14"/>
      <c r="M29" s="14"/>
      <c r="N29" s="14"/>
      <c r="U29" s="14"/>
      <c r="V29" s="12"/>
    </row>
    <row r="30" spans="2:23" ht="14.45" customHeight="1" x14ac:dyDescent="0.3">
      <c r="B30" s="63" t="s">
        <v>28</v>
      </c>
      <c r="C30" s="64"/>
      <c r="D30" s="64"/>
      <c r="E30" s="64"/>
      <c r="F30" s="64"/>
      <c r="G30" s="65"/>
      <c r="I30" s="60" t="s">
        <v>29</v>
      </c>
      <c r="J30" s="61"/>
      <c r="K30" s="61"/>
      <c r="L30" s="61"/>
      <c r="M30" s="61"/>
      <c r="N30" s="61"/>
      <c r="O30" s="61"/>
      <c r="P30" s="61"/>
      <c r="Q30" s="61"/>
      <c r="R30" s="62"/>
      <c r="V30" s="15"/>
    </row>
    <row r="31" spans="2:23" x14ac:dyDescent="0.3">
      <c r="B31" s="16"/>
      <c r="G31" s="17"/>
      <c r="I31" s="18"/>
      <c r="R31" s="17"/>
    </row>
    <row r="32" spans="2:23" x14ac:dyDescent="0.3">
      <c r="B32" s="16"/>
      <c r="G32" s="17"/>
      <c r="I32" s="18"/>
      <c r="R32" s="17"/>
    </row>
    <row r="33" spans="2:18" x14ac:dyDescent="0.3">
      <c r="B33" s="16"/>
      <c r="G33" s="17"/>
      <c r="I33" s="18"/>
      <c r="R33" s="17"/>
    </row>
    <row r="34" spans="2:18" x14ac:dyDescent="0.3">
      <c r="B34" s="16"/>
      <c r="G34" s="17"/>
      <c r="I34" s="18"/>
      <c r="R34" s="17"/>
    </row>
    <row r="35" spans="2:18" ht="15" customHeight="1" x14ac:dyDescent="0.3">
      <c r="B35" s="16"/>
      <c r="G35" s="17"/>
      <c r="I35" s="18"/>
      <c r="R35" s="17"/>
    </row>
    <row r="36" spans="2:18" x14ac:dyDescent="0.3">
      <c r="B36" s="16"/>
      <c r="G36" s="17"/>
      <c r="I36" s="18"/>
      <c r="R36" s="17"/>
    </row>
    <row r="37" spans="2:18" x14ac:dyDescent="0.3">
      <c r="B37" s="16"/>
      <c r="G37" s="17"/>
      <c r="I37" s="18"/>
      <c r="R37" s="17"/>
    </row>
    <row r="38" spans="2:18" x14ac:dyDescent="0.3">
      <c r="B38" s="16"/>
      <c r="G38" s="17"/>
      <c r="I38" s="18"/>
      <c r="R38" s="17"/>
    </row>
    <row r="39" spans="2:18" x14ac:dyDescent="0.3">
      <c r="B39" s="16"/>
      <c r="G39" s="17"/>
      <c r="I39" s="18"/>
      <c r="R39" s="17"/>
    </row>
    <row r="40" spans="2:18" x14ac:dyDescent="0.3">
      <c r="B40" s="16"/>
      <c r="G40" s="17"/>
      <c r="I40" s="18"/>
      <c r="R40" s="17"/>
    </row>
    <row r="41" spans="2:18" x14ac:dyDescent="0.3">
      <c r="B41" s="16"/>
      <c r="G41" s="17"/>
      <c r="I41" s="18"/>
      <c r="R41" s="17"/>
    </row>
    <row r="42" spans="2:18" x14ac:dyDescent="0.3">
      <c r="B42" s="16"/>
      <c r="G42" s="17"/>
      <c r="I42" s="18"/>
      <c r="R42" s="17"/>
    </row>
    <row r="43" spans="2:18" x14ac:dyDescent="0.3">
      <c r="B43" s="19"/>
      <c r="C43" s="20"/>
      <c r="D43" s="20"/>
      <c r="E43" s="20"/>
      <c r="F43" s="20"/>
      <c r="G43" s="21"/>
      <c r="I43" s="22"/>
      <c r="J43" s="20"/>
      <c r="K43" s="20"/>
      <c r="L43" s="20"/>
      <c r="M43" s="20"/>
      <c r="N43" s="20"/>
      <c r="O43" s="20"/>
      <c r="P43" s="20"/>
      <c r="Q43" s="20"/>
      <c r="R43" s="21"/>
    </row>
    <row r="44" spans="2:18" ht="36.75" customHeight="1" x14ac:dyDescent="0.3"/>
    <row r="45" spans="2:18" ht="14.45" customHeight="1" x14ac:dyDescent="0.3">
      <c r="B45" s="60" t="s">
        <v>30</v>
      </c>
      <c r="C45" s="61"/>
      <c r="D45" s="61"/>
      <c r="E45" s="61"/>
      <c r="F45" s="61"/>
      <c r="G45" s="62"/>
      <c r="I45" s="60" t="s">
        <v>31</v>
      </c>
      <c r="J45" s="61"/>
      <c r="K45" s="61"/>
      <c r="L45" s="61"/>
      <c r="M45" s="61"/>
      <c r="N45" s="61"/>
      <c r="O45" s="61"/>
      <c r="P45" s="61"/>
      <c r="Q45" s="61"/>
      <c r="R45" s="62"/>
    </row>
    <row r="46" spans="2:18" x14ac:dyDescent="0.3">
      <c r="B46" s="16"/>
      <c r="G46" s="17"/>
      <c r="I46" s="18"/>
      <c r="R46" s="17"/>
    </row>
    <row r="47" spans="2:18" x14ac:dyDescent="0.3">
      <c r="B47" s="16"/>
      <c r="G47" s="17"/>
      <c r="I47" s="18"/>
      <c r="R47" s="17"/>
    </row>
    <row r="48" spans="2:18" x14ac:dyDescent="0.3">
      <c r="B48" s="16"/>
      <c r="G48" s="17"/>
      <c r="I48" s="18"/>
      <c r="R48" s="17"/>
    </row>
    <row r="49" spans="2:18" x14ac:dyDescent="0.3">
      <c r="B49" s="16"/>
      <c r="G49" s="17"/>
      <c r="I49" s="18"/>
      <c r="R49" s="17"/>
    </row>
    <row r="50" spans="2:18" x14ac:dyDescent="0.3">
      <c r="B50" s="16"/>
      <c r="G50" s="17"/>
      <c r="I50" s="18"/>
      <c r="R50" s="17"/>
    </row>
    <row r="51" spans="2:18" x14ac:dyDescent="0.3">
      <c r="B51" s="16"/>
      <c r="G51" s="17"/>
      <c r="I51" s="18"/>
      <c r="R51" s="17"/>
    </row>
    <row r="52" spans="2:18" x14ac:dyDescent="0.3">
      <c r="B52" s="16"/>
      <c r="G52" s="17"/>
      <c r="I52" s="18"/>
      <c r="R52" s="17"/>
    </row>
    <row r="53" spans="2:18" x14ac:dyDescent="0.3">
      <c r="B53" s="16"/>
      <c r="G53" s="17"/>
      <c r="I53" s="18"/>
      <c r="R53" s="17"/>
    </row>
    <row r="54" spans="2:18" x14ac:dyDescent="0.3">
      <c r="B54" s="16"/>
      <c r="G54" s="17"/>
      <c r="I54" s="18"/>
      <c r="R54" s="17"/>
    </row>
    <row r="55" spans="2:18" x14ac:dyDescent="0.3">
      <c r="B55" s="16"/>
      <c r="G55" s="17"/>
      <c r="I55" s="18"/>
      <c r="R55" s="17"/>
    </row>
    <row r="56" spans="2:18" x14ac:dyDescent="0.3">
      <c r="B56" s="16"/>
      <c r="G56" s="17"/>
      <c r="I56" s="18"/>
      <c r="R56" s="17"/>
    </row>
    <row r="57" spans="2:18" x14ac:dyDescent="0.3">
      <c r="B57" s="16"/>
      <c r="G57" s="17"/>
      <c r="I57" s="18"/>
      <c r="R57" s="17"/>
    </row>
    <row r="58" spans="2:18" x14ac:dyDescent="0.3">
      <c r="B58" s="19"/>
      <c r="C58" s="20"/>
      <c r="D58" s="20"/>
      <c r="E58" s="20"/>
      <c r="F58" s="20"/>
      <c r="G58" s="21"/>
      <c r="I58" s="22"/>
      <c r="J58" s="20"/>
      <c r="K58" s="20"/>
      <c r="L58" s="20"/>
      <c r="M58" s="20"/>
      <c r="N58" s="20"/>
      <c r="O58" s="20"/>
      <c r="P58" s="20"/>
      <c r="Q58" s="20"/>
      <c r="R58" s="21"/>
    </row>
    <row r="59" spans="2:18" ht="39" customHeight="1" x14ac:dyDescent="0.3"/>
    <row r="60" spans="2:18" ht="15" customHeight="1" x14ac:dyDescent="0.3">
      <c r="B60" s="60" t="s">
        <v>32</v>
      </c>
      <c r="C60" s="61"/>
      <c r="D60" s="61"/>
      <c r="E60" s="61"/>
      <c r="F60" s="61"/>
      <c r="G60" s="62"/>
    </row>
    <row r="61" spans="2:18" x14ac:dyDescent="0.3">
      <c r="B61" s="16"/>
      <c r="G61" s="17"/>
    </row>
    <row r="62" spans="2:18" x14ac:dyDescent="0.3">
      <c r="B62" s="16"/>
      <c r="G62" s="17"/>
    </row>
    <row r="63" spans="2:18" x14ac:dyDescent="0.3">
      <c r="B63" s="16"/>
      <c r="G63" s="17"/>
    </row>
    <row r="64" spans="2:18" x14ac:dyDescent="0.3">
      <c r="B64" s="16"/>
      <c r="G64" s="17"/>
    </row>
    <row r="65" spans="2:7" x14ac:dyDescent="0.3">
      <c r="B65" s="16"/>
      <c r="G65" s="17"/>
    </row>
    <row r="66" spans="2:7" x14ac:dyDescent="0.3">
      <c r="B66" s="16"/>
      <c r="G66" s="17"/>
    </row>
    <row r="67" spans="2:7" x14ac:dyDescent="0.3">
      <c r="B67" s="16"/>
      <c r="G67" s="17"/>
    </row>
    <row r="68" spans="2:7" x14ac:dyDescent="0.3">
      <c r="B68" s="16"/>
      <c r="G68" s="17"/>
    </row>
    <row r="69" spans="2:7" x14ac:dyDescent="0.3">
      <c r="B69" s="16"/>
      <c r="G69" s="17"/>
    </row>
    <row r="70" spans="2:7" x14ac:dyDescent="0.3">
      <c r="B70" s="16"/>
      <c r="G70" s="17"/>
    </row>
    <row r="71" spans="2:7" x14ac:dyDescent="0.3">
      <c r="B71" s="16"/>
      <c r="G71" s="17"/>
    </row>
    <row r="72" spans="2:7" x14ac:dyDescent="0.3">
      <c r="B72" s="16"/>
      <c r="G72" s="17"/>
    </row>
    <row r="73" spans="2:7" x14ac:dyDescent="0.3">
      <c r="B73" s="16"/>
      <c r="G73" s="17"/>
    </row>
    <row r="74" spans="2:7" x14ac:dyDescent="0.3">
      <c r="B74" s="19"/>
      <c r="C74" s="20"/>
      <c r="D74" s="20"/>
      <c r="E74" s="20"/>
      <c r="F74" s="20"/>
      <c r="G74" s="21"/>
    </row>
  </sheetData>
  <mergeCells count="25">
    <mergeCell ref="B45:G45"/>
    <mergeCell ref="I45:R45"/>
    <mergeCell ref="B60:G60"/>
    <mergeCell ref="I27:J28"/>
    <mergeCell ref="C29:D29"/>
    <mergeCell ref="E29:F29"/>
    <mergeCell ref="G29:H29"/>
    <mergeCell ref="B30:G30"/>
    <mergeCell ref="I30:R30"/>
    <mergeCell ref="B6:W6"/>
    <mergeCell ref="B7:H7"/>
    <mergeCell ref="B9:O9"/>
    <mergeCell ref="C11:E11"/>
    <mergeCell ref="F11:H11"/>
    <mergeCell ref="I11:K11"/>
    <mergeCell ref="L11:N11"/>
    <mergeCell ref="O11:Q11"/>
    <mergeCell ref="R11:T11"/>
    <mergeCell ref="U11:W11"/>
    <mergeCell ref="A1:B3"/>
    <mergeCell ref="A4:B4"/>
    <mergeCell ref="C4:S4"/>
    <mergeCell ref="T4:W4"/>
    <mergeCell ref="C1:W2"/>
    <mergeCell ref="C3:W3"/>
  </mergeCells>
  <pageMargins left="0.70866141732283472" right="0.70866141732283472" top="0.74803149606299213" bottom="0.74803149606299213" header="0.31496062992125984" footer="0.31496062992125984"/>
  <pageSetup scale="30" orientation="portrait" r:id="rId1"/>
  <headerFooter>
    <oddFooter>&amp;RFO-PRC-PC04-04
V1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DT - CONSOLIDADO</vt:lpstr>
      <vt:lpstr>Sede1 DT</vt:lpstr>
      <vt:lpstr>Sede2 DT</vt:lpstr>
      <vt:lpstr>Sede3 DT</vt:lpstr>
      <vt:lpstr>'DT - CONSOLIDADO'!Área_de_impresión</vt:lpstr>
      <vt:lpstr>'Sede1 DT'!Área_de_impresión</vt:lpstr>
      <vt:lpstr>'Sede2 DT'!Área_de_impresión</vt:lpstr>
      <vt:lpstr>'Sede3 DT'!Área_de_impresión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JIMENEZ</dc:creator>
  <cp:keywords/>
  <dc:description/>
  <cp:lastModifiedBy>Laura Isabel Gonzalez Barbosa</cp:lastModifiedBy>
  <cp:revision/>
  <cp:lastPrinted>2024-03-22T03:41:32Z</cp:lastPrinted>
  <dcterms:created xsi:type="dcterms:W3CDTF">2015-06-05T18:19:34Z</dcterms:created>
  <dcterms:modified xsi:type="dcterms:W3CDTF">2024-12-30T16:10:04Z</dcterms:modified>
  <cp:category/>
  <cp:contentStatus/>
</cp:coreProperties>
</file>