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1673FF8C-F423-480E-8598-DFE3146D5BD4}" xr6:coauthVersionLast="47" xr6:coauthVersionMax="47" xr10:uidLastSave="{00000000-0000-0000-0000-000000000000}"/>
  <bookViews>
    <workbookView xWindow="-120" yWindow="-120" windowWidth="20730" windowHeight="11040" tabRatio="733" xr2:uid="{00000000-000D-0000-FFFF-FFFF00000000}"/>
  </bookViews>
  <sheets>
    <sheet name="Calificación Plan de Calidad" sheetId="5" r:id="rId1"/>
    <sheet name="Gráfico Radar Plan de Calidad" sheetId="4" r:id="rId2"/>
    <sheet name="Variables" sheetId="7"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9" i="5" l="1"/>
  <c r="E18" i="4" s="1"/>
  <c r="F24" i="5" l="1"/>
  <c r="E11" i="4" s="1"/>
  <c r="F90" i="5"/>
  <c r="E20" i="4" s="1"/>
  <c r="F84" i="5" l="1"/>
  <c r="E19" i="4" s="1"/>
  <c r="F70" i="5"/>
  <c r="F55" i="5"/>
  <c r="F110" i="5"/>
  <c r="E25" i="4" s="1"/>
  <c r="F37" i="5"/>
  <c r="E12" i="4" s="1"/>
  <c r="F103" i="5"/>
  <c r="E24" i="4" s="1"/>
  <c r="F101" i="5"/>
  <c r="E23" i="4" s="1"/>
  <c r="F98" i="5"/>
  <c r="E22" i="4" s="1"/>
  <c r="F93" i="5" l="1"/>
  <c r="E21" i="4" s="1"/>
  <c r="F78" i="5" l="1"/>
  <c r="F74" i="5"/>
  <c r="F66" i="5"/>
  <c r="E16" i="4" s="1"/>
  <c r="F61" i="5"/>
  <c r="F60" i="5"/>
  <c r="E17" i="4" l="1"/>
  <c r="F54" i="5"/>
  <c r="F53" i="5"/>
  <c r="F44" i="5"/>
  <c r="E14" i="4" s="1"/>
  <c r="F42" i="5"/>
  <c r="E13" i="4" s="1"/>
  <c r="F16" i="5"/>
  <c r="E10" i="4" s="1"/>
  <c r="E15" i="4" l="1"/>
  <c r="F11" i="5"/>
  <c r="E9" i="4" s="1"/>
  <c r="F2" i="5" l="1"/>
  <c r="D26" i="4"/>
  <c r="E26" i="4" l="1"/>
  <c r="E2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 Javier Gaona Cordoba</author>
    <author>FcoGaona</author>
  </authors>
  <commentList>
    <comment ref="D11" authorId="0" shapeId="0" xr:uid="{00000000-0006-0000-0000-000001000000}">
      <text>
        <r>
          <rPr>
            <b/>
            <sz val="9"/>
            <color indexed="81"/>
            <rFont val="Tahoma"/>
            <family val="2"/>
          </rPr>
          <t>Intención o necesidad de elaborar el Plan de Calidad</t>
        </r>
      </text>
    </comment>
    <comment ref="D12" authorId="0" shapeId="0" xr:uid="{00000000-0006-0000-0000-000002000000}">
      <text>
        <r>
          <rPr>
            <b/>
            <sz val="9"/>
            <color indexed="81"/>
            <rFont val="Tahoma"/>
            <family val="2"/>
          </rPr>
          <t>Sustento normativo referido a Planes de Calidad en el marco de la gestión catastral multipropósito</t>
        </r>
      </text>
    </comment>
    <comment ref="D13" authorId="0" shapeId="0" xr:uid="{00000000-0006-0000-0000-000003000000}">
      <text>
        <r>
          <rPr>
            <b/>
            <sz val="9"/>
            <color indexed="81"/>
            <rFont val="Tahoma"/>
            <family val="2"/>
          </rPr>
          <t>Descripción de las características geográficas del territorio donde se adelantará el (los) proceso(s) de formación y/o actualización catastral</t>
        </r>
      </text>
    </comment>
    <comment ref="D14" authorId="0" shapeId="0" xr:uid="{00000000-0006-0000-0000-000004000000}">
      <text>
        <r>
          <rPr>
            <b/>
            <sz val="9"/>
            <color indexed="81"/>
            <rFont val="Tahoma"/>
            <charset val="1"/>
          </rPr>
          <t>Identificación de Unidades de Intervención Territorial por zona, lo ideal es que se acompañe de ilustraciones y/o gráficos</t>
        </r>
      </text>
    </comment>
    <comment ref="D15" authorId="0" shapeId="0" xr:uid="{00000000-0006-0000-0000-000005000000}">
      <text>
        <r>
          <rPr>
            <b/>
            <sz val="9"/>
            <color indexed="81"/>
            <rFont val="Tahoma"/>
            <charset val="1"/>
          </rPr>
          <t>Resguardos indígenas/territorios colectivos de comunidades negras, zonas de reserva campesina ubicados en el territorio, presencia de actores armado, condiciones o situaciones adversas que afecten la operación</t>
        </r>
      </text>
    </comment>
    <comment ref="D16" authorId="0" shapeId="0" xr:uid="{00000000-0006-0000-0000-000006000000}">
      <text>
        <r>
          <rPr>
            <b/>
            <sz val="9"/>
            <color indexed="81"/>
            <rFont val="Tahoma"/>
            <family val="2"/>
          </rPr>
          <t>Precisión del proceso, es decir; si es formación y/o actualización catastral con enfoque multipropósito, si comprende las zona(s) rural y/o urbana y el ente territorial que será intervenido</t>
        </r>
      </text>
    </comment>
    <comment ref="D17" authorId="0" shapeId="0" xr:uid="{00000000-0006-0000-0000-000007000000}">
      <text>
        <r>
          <rPr>
            <b/>
            <sz val="9"/>
            <color indexed="81"/>
            <rFont val="Tahoma"/>
            <family val="2"/>
          </rPr>
          <t>Especificación del tiempo de ejecución del Procesos o los Procesos, según cronograma de actividades</t>
        </r>
      </text>
    </comment>
    <comment ref="D18" authorId="0" shapeId="0" xr:uid="{00000000-0006-0000-0000-000008000000}">
      <text>
        <r>
          <rPr>
            <b/>
            <sz val="9"/>
            <color indexed="81"/>
            <rFont val="Tahoma"/>
            <family val="2"/>
          </rPr>
          <t>Conforme al Procedimiento los procesos de Formación y/o Actualización Catastral con Enfoque Multipropósito comprenden las etapas preoperativa, operativa y postoperativa</t>
        </r>
      </text>
    </comment>
    <comment ref="D19" authorId="1" shapeId="0" xr:uid="{00000000-0006-0000-0000-000009000000}">
      <text>
        <r>
          <rPr>
            <b/>
            <sz val="9"/>
            <color indexed="81"/>
            <rFont val="Tahoma"/>
            <charset val="1"/>
          </rPr>
          <t>La reglamentación y/o regulación técnica mediante la cual se establecen las especificaciones técnicas y las reglas de consistencia lógica de los productos</t>
        </r>
      </text>
    </comment>
    <comment ref="D20" authorId="0" shapeId="0" xr:uid="{00000000-0006-0000-0000-00000A000000}">
      <text>
        <r>
          <rPr>
            <b/>
            <sz val="9"/>
            <color indexed="81"/>
            <rFont val="Tahoma"/>
            <family val="2"/>
          </rPr>
          <t>Características específicas de los procesos de formación y/o actualización catastral y métodos de reconocimiento que se implementarán en el Procesos o los Procesos</t>
        </r>
      </text>
    </comment>
    <comment ref="D21" authorId="0" shapeId="0" xr:uid="{00000000-0006-0000-0000-00000B000000}">
      <text>
        <r>
          <rPr>
            <b/>
            <sz val="9"/>
            <color indexed="81"/>
            <rFont val="Tahoma"/>
            <family val="2"/>
          </rPr>
          <t>Citación de las actividades mínimas que contempla el Proceso o los Procesos. Alternativamente, se podría indicar con qué actividad se inicia y cuándo se finaliza el Proceso o los Procesos</t>
        </r>
      </text>
    </comment>
    <comment ref="D22" authorId="0" shapeId="0" xr:uid="{00000000-0006-0000-0000-00000C000000}">
      <text>
        <r>
          <rPr>
            <b/>
            <sz val="9"/>
            <color indexed="81"/>
            <rFont val="Tahoma"/>
            <family val="2"/>
          </rPr>
          <t>Condiciones de tenencia de la tierra que se esperan encontrar durante el levantamiento catastral</t>
        </r>
      </text>
    </comment>
    <comment ref="D23" authorId="1" shapeId="0" xr:uid="{00000000-0006-0000-0000-00000D000000}">
      <text>
        <r>
          <rPr>
            <b/>
            <sz val="9"/>
            <color indexed="81"/>
            <rFont val="Tahoma"/>
            <family val="2"/>
          </rPr>
          <t>Condiciones particulares que se consideren  relevantes, los cuales comprometan la operación del Proceso o los Procesos, en términos de los compromisos adquiridos y los concernientes al ámbito territorial</t>
        </r>
      </text>
    </comment>
    <comment ref="D24" authorId="0" shapeId="0" xr:uid="{00000000-0006-0000-0000-00000E000000}">
      <text>
        <r>
          <rPr>
            <b/>
            <sz val="9"/>
            <color indexed="81"/>
            <rFont val="Tahoma"/>
            <family val="2"/>
          </rPr>
          <t>Tener en cuenta el ejemplo del Anexo II de la Guía para la elaboración del plan de calidad para el procedimiento de formación y/o actualización catastral con enfoque multipropósito (Anexo 6 de la Resolución N° 1040 del 2024)</t>
        </r>
      </text>
    </comment>
    <comment ref="D25" authorId="0" shapeId="0" xr:uid="{00000000-0006-0000-0000-00000F000000}">
      <text>
        <r>
          <rPr>
            <b/>
            <sz val="9"/>
            <color indexed="81"/>
            <rFont val="Tahoma"/>
            <family val="2"/>
          </rPr>
          <t xml:space="preserve">La normatividad y/o reglamentación debe estar vigente y asociada a la gestión catastral, además de incluir la que establezca especificaciones técnicas y requisitos para los productos </t>
        </r>
      </text>
    </comment>
    <comment ref="D26" authorId="1" shapeId="0" xr:uid="{00000000-0006-0000-0000-000010000000}">
      <text>
        <r>
          <rPr>
            <b/>
            <sz val="9"/>
            <color indexed="81"/>
            <rFont val="Tahoma"/>
            <family val="2"/>
          </rPr>
          <t>Especificaciones técnicas aplicables a los productos resultantes de los procesos de formación y actualización catastral con enfoque multipropósito.
Además, es pertinente que se indique:
- Versión del Modelo de Aplicación de Levantamiento Catastral  LADM_COL
- Reglas de consistencia lógica
- Diccionario de Datos del Modelo LADM_COL
- Anexos pliegos de condiciones</t>
        </r>
      </text>
    </comment>
    <comment ref="D27" authorId="0" shapeId="0" xr:uid="{00000000-0006-0000-0000-000011000000}">
      <text>
        <r>
          <rPr>
            <b/>
            <sz val="9"/>
            <color indexed="81"/>
            <rFont val="Tahoma"/>
            <family val="2"/>
          </rPr>
          <t xml:space="preserve">Normas técnicas colombianas o estándares internacionales aplicables a la inspección por muestreo para determinar la calidad de los productos </t>
        </r>
      </text>
    </comment>
    <comment ref="D28" authorId="1" shapeId="0" xr:uid="{00000000-0006-0000-0000-000012000000}">
      <text>
        <r>
          <rPr>
            <b/>
            <sz val="9"/>
            <color indexed="81"/>
            <rFont val="Tahoma"/>
            <family val="2"/>
          </rPr>
          <t>Tener en cuenta Anexos Técnicos y Términos de Referencia</t>
        </r>
      </text>
    </comment>
    <comment ref="D29" authorId="1" shapeId="0" xr:uid="{00000000-0006-0000-0000-000013000000}">
      <text>
        <r>
          <rPr>
            <b/>
            <sz val="9"/>
            <color indexed="81"/>
            <rFont val="Tahoma"/>
            <family val="2"/>
          </rPr>
          <t>En caso que medien contractualmente; adendas o anexos que tengan efectos para la ejecución del Proceso o los Procesos</t>
        </r>
      </text>
    </comment>
    <comment ref="D30" authorId="1" shapeId="0" xr:uid="{00000000-0006-0000-0000-000014000000}">
      <text>
        <r>
          <rPr>
            <b/>
            <sz val="9"/>
            <color indexed="81"/>
            <rFont val="Tahoma"/>
            <family val="2"/>
          </rPr>
          <t>Metodología para la identificación, evaluación y control de los riesgos</t>
        </r>
      </text>
    </comment>
    <comment ref="D31" authorId="1" shapeId="0" xr:uid="{00000000-0006-0000-0000-000015000000}">
      <text>
        <r>
          <rPr>
            <b/>
            <sz val="9"/>
            <color indexed="81"/>
            <rFont val="Tahoma"/>
            <family val="2"/>
          </rPr>
          <t>Plan de Trabajo, Plan de Intervención, Plan de Comunicaciones, PGAS, SG-SST, entre otros</t>
        </r>
      </text>
    </comment>
    <comment ref="D32" authorId="1" shapeId="0" xr:uid="{00000000-0006-0000-0000-000016000000}">
      <text>
        <r>
          <rPr>
            <b/>
            <sz val="9"/>
            <color indexed="81"/>
            <rFont val="Tahoma"/>
            <family val="2"/>
          </rPr>
          <t>Caracterización territorial del municipio, base de datos catastral vigente (alfanumérica/geográfica), Áreas Homogéneas de Tierra, Límite municipal, Zonas Homogéneas Físicas y Geoeconómicas vigentes, Estudio Económico (última actualización catastral), saldos Conservación Catastral, documentación técnica vigente, cartográfica básica oficial, entre otros</t>
        </r>
      </text>
    </comment>
    <comment ref="D33" authorId="1" shapeId="0" xr:uid="{00000000-0006-0000-0000-000017000000}">
      <text>
        <r>
          <rPr>
            <b/>
            <sz val="9"/>
            <color indexed="81"/>
            <rFont val="Tahoma"/>
            <family val="2"/>
          </rPr>
          <t>Cuando aplique, si no aplica, registrar: "Cumple"</t>
        </r>
      </text>
    </comment>
    <comment ref="D34" authorId="1" shapeId="0" xr:uid="{00000000-0006-0000-0000-000018000000}">
      <text>
        <r>
          <rPr>
            <b/>
            <sz val="9"/>
            <color indexed="81"/>
            <rFont val="Tahoma"/>
            <family val="2"/>
          </rPr>
          <t>Caracterización social, mapa de actores, otros</t>
        </r>
      </text>
    </comment>
    <comment ref="D35" authorId="0" shapeId="0" xr:uid="{00000000-0006-0000-0000-000019000000}">
      <text>
        <r>
          <rPr>
            <b/>
            <sz val="9"/>
            <color indexed="81"/>
            <rFont val="Tahoma"/>
            <family val="2"/>
          </rPr>
          <t>- Certificación emitida por la ARL
en cumplimiento a lo estipulado en la Resolución 0312 del 2019. 
- Reporte del Ministerio de Trabajo acreditación de la autoevaluación estándar del SG-SST y los planes de mejora
- Matriz de Identificación de Peligros y Valoración de los Riesgos (MIPVR) con sus respectivos controles
- Soporte de entrega y buen uso de los elementos de protección del personal
- Esquema de vacunación 
- Certificado de Aptitud Ocupacional
- Protocolo de seguridad física
- Procedimiento y/o documento actualizado  del registro y reporte de los accidentes e incidentes de trabajo a los entes de control</t>
        </r>
      </text>
    </comment>
    <comment ref="D36" authorId="0" shapeId="0" xr:uid="{00000000-0006-0000-0000-00001A000000}">
      <text>
        <r>
          <rPr>
            <b/>
            <sz val="9"/>
            <color indexed="81"/>
            <rFont val="Tahoma"/>
            <family val="2"/>
          </rPr>
          <t>Inclusión de alguna otra entrada que se considere relevante y no esté categorizada en los demás ítems</t>
        </r>
      </text>
    </comment>
    <comment ref="D37" authorId="0" shapeId="0" xr:uid="{00000000-0006-0000-0000-00001B000000}">
      <text>
        <r>
          <rPr>
            <b/>
            <sz val="9"/>
            <color indexed="81"/>
            <rFont val="Tahoma"/>
            <family val="2"/>
          </rPr>
          <t>El objetivo debe ser preciso y enfocado a los procedimientos de formación y actualización catastral con enfoque multipropósito, teniendo en cuenta los componentes físicos, jurídico y económico, además de incluir los aspectos social y ambiental</t>
        </r>
      </text>
    </comment>
    <comment ref="D38" authorId="0" shapeId="0" xr:uid="{00000000-0006-0000-0000-00001C000000}">
      <text>
        <r>
          <rPr>
            <b/>
            <sz val="9"/>
            <color indexed="81"/>
            <rFont val="Tahoma"/>
            <charset val="1"/>
          </rPr>
          <t>Realizable con los recursos previstos para la operación</t>
        </r>
      </text>
    </comment>
    <comment ref="D39" authorId="0" shapeId="0" xr:uid="{00000000-0006-0000-0000-00001D000000}">
      <text>
        <r>
          <rPr>
            <b/>
            <sz val="9"/>
            <color indexed="81"/>
            <rFont val="Tahoma"/>
            <charset val="1"/>
          </rPr>
          <t>Cada objetivo debe medirse mediante indicadores</t>
        </r>
      </text>
    </comment>
    <comment ref="D40" authorId="0" shapeId="0" xr:uid="{00000000-0006-0000-0000-00001E000000}">
      <text>
        <r>
          <rPr>
            <b/>
            <sz val="9"/>
            <color indexed="81"/>
            <rFont val="Tahoma"/>
            <family val="2"/>
          </rPr>
          <t>Indicación de la periodicidad en la que se reporta y actualiza el indicador</t>
        </r>
      </text>
    </comment>
    <comment ref="D41" authorId="0" shapeId="0" xr:uid="{00000000-0006-0000-0000-00001F000000}">
      <text>
        <r>
          <rPr>
            <b/>
            <sz val="9"/>
            <color indexed="81"/>
            <rFont val="Tahoma"/>
            <family val="2"/>
          </rPr>
          <t>Debe poder ajustarse en caso que cambien las circunstancias o condiciones de la operación</t>
        </r>
      </text>
    </comment>
    <comment ref="D42" authorId="0" shapeId="0" xr:uid="{00000000-0006-0000-0000-000020000000}">
      <text>
        <r>
          <rPr>
            <b/>
            <sz val="9"/>
            <color indexed="81"/>
            <rFont val="Tahoma"/>
            <charset val="1"/>
          </rPr>
          <t>Denominación o nombre del rol e indicación de la parte en qué actúa (Gestor Catastral / Operador Catastral)</t>
        </r>
      </text>
    </comment>
    <comment ref="D43" authorId="1" shapeId="0" xr:uid="{00000000-0006-0000-0000-000021000000}">
      <text>
        <r>
          <rPr>
            <b/>
            <sz val="9"/>
            <color indexed="81"/>
            <rFont val="Tahoma"/>
            <family val="2"/>
          </rPr>
          <t>Deben estar claramente descritas y asociadas a lo indicado en los numerales 14, 15, 16, 17, 18, 19 subtítulo 4.5 "Responsabilidades del Plan de Calidad" de la Guía para la elaboración del Plan de Calidad para el proceso de formación catastral y/o actualización de la formación catastral con enfoque multipropósito (Anexo 6 de la Resolución N° 1040 de 2023)</t>
        </r>
      </text>
    </comment>
    <comment ref="D44" authorId="0" shapeId="0" xr:uid="{00000000-0006-0000-0000-000022000000}">
      <text>
        <r>
          <rPr>
            <b/>
            <sz val="9"/>
            <color indexed="81"/>
            <rFont val="Tahoma"/>
            <family val="2"/>
          </rPr>
          <t>Metodología para la codificación de documentos, archivos e insumos</t>
        </r>
      </text>
    </comment>
    <comment ref="D45" authorId="0" shapeId="0" xr:uid="{00000000-0006-0000-0000-000023000000}">
      <text>
        <r>
          <rPr>
            <b/>
            <sz val="9"/>
            <color indexed="81"/>
            <rFont val="Tahoma"/>
            <family val="2"/>
          </rPr>
          <t xml:space="preserve">Rol(es) o cargo(s) que se encargan de revisar y aprobar la información documentada </t>
        </r>
      </text>
    </comment>
    <comment ref="D46" authorId="0" shapeId="0" xr:uid="{00000000-0006-0000-0000-000024000000}">
      <text>
        <r>
          <rPr>
            <b/>
            <sz val="9"/>
            <color indexed="81"/>
            <rFont val="Tahoma"/>
            <family val="2"/>
          </rPr>
          <t>Rol(es) o cargo(s) autorizados para acceso, disposición, edición y eliminar la información documentada</t>
        </r>
      </text>
    </comment>
    <comment ref="D47" authorId="0" shapeId="0" xr:uid="{00000000-0006-0000-0000-000025000000}">
      <text>
        <r>
          <rPr>
            <b/>
            <sz val="9"/>
            <color indexed="81"/>
            <rFont val="Tahoma"/>
            <family val="2"/>
          </rPr>
          <t>Manifestación del protocolo de custodia y el tiempo que se mantendrá bajo custodia la información documentada</t>
        </r>
      </text>
    </comment>
    <comment ref="D48" authorId="0" shapeId="0" xr:uid="{00000000-0006-0000-0000-000026000000}">
      <text>
        <r>
          <rPr>
            <b/>
            <sz val="9"/>
            <color indexed="81"/>
            <rFont val="Tahoma"/>
            <family val="2"/>
          </rPr>
          <t>Tratamiento de la documentación física y digital. En este sentido, se debe especificar dónde se dispondrá lo físico, por ejemplo en carpetas o estantes, y lo digital en servidor o en la nube</t>
        </r>
      </text>
    </comment>
    <comment ref="D49" authorId="0" shapeId="0" xr:uid="{00000000-0006-0000-0000-000027000000}">
      <text>
        <r>
          <rPr>
            <b/>
            <sz val="9"/>
            <color indexed="81"/>
            <rFont val="Tahoma"/>
            <family val="2"/>
          </rPr>
          <t>Disposición final de informes o reportes resultado del aseguramiento de calidad  (Operador Catastral) como también de la evaluación de calidad (Gestor Catastral)</t>
        </r>
      </text>
    </comment>
    <comment ref="D50" authorId="0" shapeId="0" xr:uid="{00000000-0006-0000-0000-000028000000}">
      <text>
        <r>
          <rPr>
            <b/>
            <sz val="9"/>
            <color indexed="81"/>
            <rFont val="Tahoma"/>
            <family val="2"/>
          </rPr>
          <t>Metodología para que la información se conserve sin riesgos de alteraciones y acceso restringido</t>
        </r>
      </text>
    </comment>
    <comment ref="D51" authorId="0" shapeId="0" xr:uid="{00000000-0006-0000-0000-000029000000}">
      <text>
        <r>
          <rPr>
            <b/>
            <sz val="9"/>
            <color indexed="81"/>
            <rFont val="Tahoma"/>
            <family val="2"/>
          </rPr>
          <t>Especificación del tipo de información que será suministrada al Operador y la plataforma mediante la cual se dispondrá la información</t>
        </r>
      </text>
    </comment>
    <comment ref="D52" authorId="1" shapeId="0" xr:uid="{00000000-0006-0000-0000-00002A000000}">
      <text>
        <r>
          <rPr>
            <b/>
            <sz val="9"/>
            <color indexed="81"/>
            <rFont val="Tahoma"/>
            <family val="2"/>
          </rPr>
          <t>Cuando aplique, si no aplica, registrar: "Cumple"</t>
        </r>
      </text>
    </comment>
    <comment ref="D53" authorId="0" shapeId="0" xr:uid="{00000000-0006-0000-0000-00002B000000}">
      <text>
        <r>
          <rPr>
            <b/>
            <sz val="9"/>
            <color indexed="81"/>
            <rFont val="Tahoma"/>
            <family val="2"/>
          </rPr>
          <t>Mención de los recursos necesarios para la implementación y seguimiento del Plan de Calidad, indicando que se requiere: personal, productos y servicios provistos interna y externamente, infraestructura y ambiente para la operación y los recursos que garanticen la validez y confiabilidad de los productos</t>
        </r>
      </text>
    </comment>
    <comment ref="D54" authorId="0" shapeId="0" xr:uid="{00000000-0006-0000-0000-00002C000000}">
      <text>
        <r>
          <rPr>
            <b/>
            <sz val="9"/>
            <color indexed="81"/>
            <rFont val="Tahoma"/>
            <family val="2"/>
          </rPr>
          <t>Descripción de las características y/o especificaciones técnicas que deban cumplir los materiales, productos y servicios requeridos.
Por ejemplo, si se requieren equipos de cómputo describir sus componentes básicos o características. Si se trata de software indicar el programa y condiciones de la licencia</t>
        </r>
      </text>
    </comment>
    <comment ref="D55" authorId="0" shapeId="0" xr:uid="{00000000-0006-0000-0000-00002D000000}">
      <text>
        <r>
          <rPr>
            <b/>
            <sz val="9"/>
            <color indexed="81"/>
            <rFont val="Tahoma"/>
            <family val="2"/>
          </rPr>
          <t>Esquema o diagrama organizacional</t>
        </r>
      </text>
    </comment>
    <comment ref="D56" authorId="1" shapeId="0" xr:uid="{00000000-0006-0000-0000-00002E000000}">
      <text>
        <r>
          <rPr>
            <b/>
            <sz val="9"/>
            <color indexed="81"/>
            <rFont val="Tahoma"/>
            <family val="2"/>
          </rPr>
          <t>Nombre rol o denominación del cargo, afines a perfiles reconocidos en el ámbito de la gestión catastral</t>
        </r>
        <r>
          <rPr>
            <sz val="9"/>
            <color indexed="81"/>
            <rFont val="Tahoma"/>
            <family val="2"/>
          </rPr>
          <t xml:space="preserve">
</t>
        </r>
      </text>
    </comment>
    <comment ref="D57" authorId="1" shapeId="0" xr:uid="{00000000-0006-0000-0000-00002F000000}">
      <text>
        <r>
          <rPr>
            <b/>
            <sz val="9"/>
            <color indexed="81"/>
            <rFont val="Tahoma"/>
            <family val="2"/>
          </rPr>
          <t>Descripción de la formación académica y experiencia laboral requerida para el rol o cargo</t>
        </r>
      </text>
    </comment>
    <comment ref="D58" authorId="1" shapeId="0" xr:uid="{00000000-0006-0000-0000-000030000000}">
      <text>
        <r>
          <rPr>
            <b/>
            <sz val="9"/>
            <color indexed="81"/>
            <rFont val="Tahoma"/>
            <family val="2"/>
          </rPr>
          <t>Descripción de las responsabilidades y/o funciones que desempeña la persona que asume el rol o el cargo</t>
        </r>
      </text>
    </comment>
    <comment ref="D59" authorId="1" shapeId="0" xr:uid="{00000000-0006-0000-0000-000031000000}">
      <text>
        <r>
          <rPr>
            <b/>
            <sz val="9"/>
            <color indexed="81"/>
            <rFont val="Tahoma"/>
            <family val="2"/>
          </rPr>
          <t>Planteamiento de jornadas de inducción y sesiones de capacitación y retroalimentación</t>
        </r>
      </text>
    </comment>
    <comment ref="D60" authorId="0" shapeId="0" xr:uid="{00000000-0006-0000-0000-000032000000}">
      <text>
        <r>
          <rPr>
            <b/>
            <sz val="9"/>
            <color indexed="81"/>
            <rFont val="Tahoma"/>
            <family val="2"/>
          </rPr>
          <t>Especificación de la sede o locación cuyas características técnicas garanticen condiciones adecuadas de: cimentación, iluminación, temperatura, mobiliario, conectividad, salubridad, seguridad, movilización interna y accesibilidad, las cuales contribuyan a un ambiente de trabajo saludable y productivo</t>
        </r>
      </text>
    </comment>
    <comment ref="D61" authorId="0" shapeId="0" xr:uid="{00000000-0006-0000-0000-000033000000}">
      <text>
        <r>
          <rPr>
            <b/>
            <sz val="9"/>
            <color indexed="81"/>
            <rFont val="Tahoma"/>
            <family val="2"/>
          </rPr>
          <t>Herramientas metodológicas y/o mecanismos para la aplicación de instancias de aseguramiento y evaluación de calidad</t>
        </r>
      </text>
    </comment>
    <comment ref="D62" authorId="1" shapeId="0" xr:uid="{00000000-0006-0000-0000-000034000000}">
      <text>
        <r>
          <rPr>
            <b/>
            <sz val="9"/>
            <color indexed="81"/>
            <rFont val="Tahoma"/>
            <family val="2"/>
          </rPr>
          <t>Cuando aplique, si no aplica, registrar: "Cumple"</t>
        </r>
      </text>
    </comment>
    <comment ref="D63" authorId="1" shapeId="0" xr:uid="{00000000-0006-0000-0000-000035000000}">
      <text>
        <r>
          <rPr>
            <b/>
            <sz val="9"/>
            <color indexed="81"/>
            <rFont val="Tahoma"/>
            <family val="2"/>
          </rPr>
          <t>Adopción y aplicación de normas técnicas para la inspección por muestreo para determinar la calidad de los productos</t>
        </r>
      </text>
    </comment>
    <comment ref="D64" authorId="0" shapeId="0" xr:uid="{00000000-0006-0000-0000-000036000000}">
      <text>
        <r>
          <rPr>
            <b/>
            <sz val="9"/>
            <color indexed="81"/>
            <rFont val="Tahoma"/>
            <family val="2"/>
          </rPr>
          <t>Especificación de los momentos en que se efectúa el aseguramiento de calidad y la evaluación de calidad</t>
        </r>
      </text>
    </comment>
    <comment ref="D65" authorId="0" shapeId="0" xr:uid="{00000000-0006-0000-0000-000037000000}">
      <text>
        <r>
          <rPr>
            <b/>
            <sz val="9"/>
            <color indexed="81"/>
            <rFont val="Tahoma"/>
            <family val="2"/>
          </rPr>
          <t>Modo de registro o reporte de resultados de la aplicación de las instancias de aseguramiento y evaluación de calidad (informes, formatos o formularios)</t>
        </r>
      </text>
    </comment>
    <comment ref="D66" authorId="1" shapeId="0" xr:uid="{00000000-0006-0000-0000-000038000000}">
      <text>
        <r>
          <rPr>
            <b/>
            <sz val="9"/>
            <color indexed="81"/>
            <rFont val="Tahoma"/>
            <family val="2"/>
          </rPr>
          <t>Rol o cargo al que se delega la interlocución ante el Gestor Catastral (IGAC)</t>
        </r>
      </text>
    </comment>
    <comment ref="D67" authorId="1" shapeId="0" xr:uid="{00000000-0006-0000-0000-000039000000}">
      <text>
        <r>
          <rPr>
            <b/>
            <sz val="9"/>
            <color indexed="81"/>
            <rFont val="Tahoma"/>
            <family val="2"/>
          </rPr>
          <t>Métodos acordados para entablar las comunicaciones con el Gestor Catastral (IGAC)</t>
        </r>
      </text>
    </comment>
    <comment ref="D68" authorId="0" shapeId="0" xr:uid="{00000000-0006-0000-0000-00003A000000}">
      <text>
        <r>
          <rPr>
            <b/>
            <sz val="9"/>
            <color indexed="81"/>
            <rFont val="Tahoma"/>
            <family val="2"/>
          </rPr>
          <t>Describir las líneas de acción en los casos que el Gestor Catastral (IGAC) emita conceptos o alertas acerca del Proceso o los Procesos</t>
        </r>
      </text>
    </comment>
    <comment ref="D69" authorId="1" shapeId="0" xr:uid="{00000000-0006-0000-0000-00003B000000}">
      <text>
        <r>
          <rPr>
            <b/>
            <sz val="9"/>
            <color indexed="81"/>
            <rFont val="Tahoma"/>
            <family val="2"/>
          </rPr>
          <t>Cuando es necesaria la comunicación con el Gestor Catastral (IGAC)</t>
        </r>
      </text>
    </comment>
    <comment ref="D70" authorId="1" shapeId="0" xr:uid="{00000000-0006-0000-0000-00003C000000}">
      <text>
        <r>
          <rPr>
            <b/>
            <sz val="9"/>
            <color indexed="81"/>
            <rFont val="Tahoma"/>
            <family val="2"/>
          </rPr>
          <t>Rol o cargo al que se delega el relacionamiento con las partes interesadas y/o el público en general</t>
        </r>
      </text>
    </comment>
    <comment ref="D71" authorId="1" shapeId="0" xr:uid="{00000000-0006-0000-0000-00003D000000}">
      <text>
        <r>
          <rPr>
            <b/>
            <sz val="9"/>
            <color indexed="81"/>
            <rFont val="Tahoma"/>
            <family val="2"/>
          </rPr>
          <t>Métodos acordados para entablar las comunicaciones con las partes interesadas y/o el público en general</t>
        </r>
      </text>
    </comment>
    <comment ref="D72" authorId="1" shapeId="0" xr:uid="{00000000-0006-0000-0000-00003E000000}">
      <text>
        <r>
          <rPr>
            <b/>
            <sz val="9"/>
            <color indexed="81"/>
            <rFont val="Tahoma"/>
            <family val="2"/>
          </rPr>
          <t>Cuando es necesaria la comunicación con las partes interesadas y/o el público en general</t>
        </r>
      </text>
    </comment>
    <comment ref="D73" authorId="1" shapeId="0" xr:uid="{00000000-0006-0000-0000-00003F000000}">
      <text>
        <r>
          <rPr>
            <b/>
            <sz val="9"/>
            <color indexed="81"/>
            <rFont val="Tahoma"/>
            <family val="2"/>
          </rPr>
          <t>Cuadro o matriz de comunicaciones permite registrar la trazabilidad de las comunicaciones, especificando: la etapa, el tipo de comunicación, el asunto, la época, el emisor, el receptor, el tratamiento y la respuesta</t>
        </r>
      </text>
    </comment>
    <comment ref="D74" authorId="1" shapeId="0" xr:uid="{00000000-0006-0000-0000-000040000000}">
      <text>
        <r>
          <rPr>
            <b/>
            <sz val="9"/>
            <color indexed="81"/>
            <rFont val="Tahoma"/>
            <family val="2"/>
          </rPr>
          <t>Conforme a las entradas del Proceso o los Procesos se debe referenciar la norma técnica que establezca los lineamientos en términos de la gestión catastral</t>
        </r>
      </text>
    </comment>
    <comment ref="D75" authorId="1" shapeId="0" xr:uid="{00000000-0006-0000-0000-000041000000}">
      <text>
        <r>
          <rPr>
            <b/>
            <sz val="9"/>
            <color indexed="81"/>
            <rFont val="Tahoma"/>
            <family val="2"/>
          </rPr>
          <t>Identificación de la reglamentación técnica que establezca las especificaciones técnicas de los productos resultantes de los procesos de formación y/o actualización catastral</t>
        </r>
      </text>
    </comment>
    <comment ref="D76" authorId="1" shapeId="0" xr:uid="{00000000-0006-0000-0000-000042000000}">
      <text>
        <r>
          <rPr>
            <b/>
            <sz val="9"/>
            <color indexed="81"/>
            <rFont val="Tahoma"/>
            <family val="2"/>
          </rPr>
          <t xml:space="preserve">Inclusión de lo contemplado en los términos de referencia o anexos técnicos respecto a la calidad de resultantes de los procesos de formación y/o actualización catastral </t>
        </r>
      </text>
    </comment>
    <comment ref="D77" authorId="1" shapeId="0" xr:uid="{00000000-0006-0000-0000-000043000000}">
      <text>
        <r>
          <rPr>
            <b/>
            <sz val="9"/>
            <color indexed="81"/>
            <rFont val="Tahoma"/>
            <family val="2"/>
          </rPr>
          <t>Obligatoriedad del Gestor Catastral (IGAC) respecto a ejecutar la evaluación de calidad</t>
        </r>
      </text>
    </comment>
    <comment ref="D78" authorId="1" shapeId="0" xr:uid="{00000000-0006-0000-0000-000044000000}">
      <text>
        <r>
          <rPr>
            <b/>
            <sz val="9"/>
            <color indexed="81"/>
            <rFont val="Tahoma"/>
            <family val="2"/>
          </rPr>
          <t xml:space="preserve">Expresión de la exclusión a declarar un control de cambios de diseño y desarrollo </t>
        </r>
      </text>
    </comment>
    <comment ref="D79" authorId="1" shapeId="0" xr:uid="{00000000-0006-0000-0000-000045000000}">
      <text>
        <r>
          <rPr>
            <b/>
            <sz val="9"/>
            <color indexed="81"/>
            <rFont val="Tahoma"/>
            <family val="2"/>
          </rPr>
          <t>Referencia a especificaciones técnicas exigibilidad de Plan de Calidad del proceso, producto o servicio proporcionado externamente</t>
        </r>
      </text>
    </comment>
    <comment ref="D80" authorId="1" shapeId="0" xr:uid="{00000000-0006-0000-0000-000046000000}">
      <text>
        <r>
          <rPr>
            <b/>
            <sz val="9"/>
            <color indexed="81"/>
            <rFont val="Tahoma"/>
            <family val="2"/>
          </rPr>
          <t>Publicación o divulgación de condiciones y características requeridas para la provisión del proceso, servicio y/o producto</t>
        </r>
      </text>
    </comment>
    <comment ref="D81" authorId="1" shapeId="0" xr:uid="{00000000-0006-0000-0000-000047000000}">
      <text>
        <r>
          <rPr>
            <b/>
            <sz val="9"/>
            <color indexed="81"/>
            <rFont val="Tahoma"/>
            <family val="2"/>
          </rPr>
          <t>Metodología para evaluar la calidad del proceso, producto y/o servicio a proveer externamente</t>
        </r>
      </text>
    </comment>
    <comment ref="D82" authorId="1" shapeId="0" xr:uid="{00000000-0006-0000-0000-000048000000}">
      <text>
        <r>
          <rPr>
            <b/>
            <sz val="9"/>
            <color indexed="81"/>
            <rFont val="Tahoma"/>
            <family val="2"/>
          </rPr>
          <t xml:space="preserve">Metodología para garantizar que el proceso, producto y/o servicio cumple con las especificaciones técnicas y requisitos legales </t>
        </r>
      </text>
    </comment>
    <comment ref="D83" authorId="1" shapeId="0" xr:uid="{00000000-0006-0000-0000-000049000000}">
      <text>
        <r>
          <rPr>
            <b/>
            <sz val="9"/>
            <color indexed="81"/>
            <rFont val="Tahoma"/>
            <family val="2"/>
          </rPr>
          <t>En caso de no requerir procesos, productos y/o servicios proporcionados externamente, se manifiesta mediante una declaración explícita</t>
        </r>
        <r>
          <rPr>
            <sz val="9"/>
            <color indexed="81"/>
            <rFont val="Tahoma"/>
            <family val="2"/>
          </rPr>
          <t xml:space="preserve">
</t>
        </r>
      </text>
    </comment>
    <comment ref="D84" authorId="0" shapeId="0" xr:uid="{00000000-0006-0000-0000-00004A000000}">
      <text>
        <r>
          <rPr>
            <b/>
            <sz val="9"/>
            <color indexed="81"/>
            <rFont val="Tahoma"/>
            <family val="2"/>
          </rPr>
          <t>Documentación, requisitos, legislación y reglamentación, insumos, además de herramientas tecnológicas que ofrezcan las garantías para el cumplimiento de los requisitos legales y las especificaciones técnicas</t>
        </r>
      </text>
    </comment>
    <comment ref="D85" authorId="1" shapeId="0" xr:uid="{00000000-0006-0000-0000-00004B000000}">
      <text>
        <r>
          <rPr>
            <b/>
            <sz val="9"/>
            <color indexed="81"/>
            <rFont val="Tahoma"/>
            <family val="2"/>
          </rPr>
          <t>Metodología y recursos tecnológicos mediante los cuales se cumplen las especificaciones técnicas y requisitos técnicos</t>
        </r>
      </text>
    </comment>
    <comment ref="D86" authorId="0" shapeId="0" xr:uid="{00000000-0006-0000-0000-00004C000000}">
      <text>
        <r>
          <rPr>
            <b/>
            <sz val="9"/>
            <color indexed="81"/>
            <rFont val="Tahoma"/>
            <family val="2"/>
          </rPr>
          <t>Disposiciones para garantizar condiciones óptimas de operación y monitoreo continuo</t>
        </r>
      </text>
    </comment>
    <comment ref="D87" authorId="1" shapeId="0" xr:uid="{00000000-0006-0000-0000-00004D000000}">
      <text>
        <r>
          <rPr>
            <b/>
            <sz val="9"/>
            <color indexed="81"/>
            <rFont val="Tahoma"/>
            <family val="2"/>
          </rPr>
          <t>Condiciones para la aceptación de productos conforme a las instancias reconocidas de aseguramiento y evaluación de calidad</t>
        </r>
      </text>
    </comment>
    <comment ref="D88" authorId="1" shapeId="0" xr:uid="{00000000-0006-0000-0000-00004E000000}">
      <text>
        <r>
          <rPr>
            <b/>
            <sz val="9"/>
            <color indexed="81"/>
            <rFont val="Tahoma"/>
            <family val="2"/>
          </rPr>
          <t>Disposiciones respecto a la confirmación, remisión y seguimiento a las entregas parciales o definitiva de los productos</t>
        </r>
      </text>
    </comment>
    <comment ref="D89" authorId="0" shapeId="0" xr:uid="{00000000-0006-0000-0000-00004F000000}">
      <text>
        <r>
          <rPr>
            <b/>
            <sz val="9"/>
            <color indexed="81"/>
            <rFont val="Tahoma"/>
            <family val="2"/>
          </rPr>
          <t>Metodología de identificación, evaluación y control de los riesgos</t>
        </r>
      </text>
    </comment>
    <comment ref="D90" authorId="0" shapeId="0" xr:uid="{00000000-0006-0000-0000-000050000000}">
      <text>
        <r>
          <rPr>
            <b/>
            <sz val="9"/>
            <color indexed="81"/>
            <rFont val="Tahoma"/>
            <charset val="1"/>
          </rPr>
          <t xml:space="preserve">Métodos para identificar y rastrear las salidas (productos) a lo largo de las etapas del Proceso o los Procesos </t>
        </r>
      </text>
    </comment>
    <comment ref="D91" authorId="0" shapeId="0" xr:uid="{00000000-0006-0000-0000-000051000000}">
      <text>
        <r>
          <rPr>
            <b/>
            <sz val="9"/>
            <color indexed="81"/>
            <rFont val="Tahoma"/>
            <family val="2"/>
          </rPr>
          <t>Disposición de Informes, Memorias Técnicas, Actas, Formatos, Oficios, entre otros y el aseguramiento de las evidencias del cumplimiento de los requisitos contractuales</t>
        </r>
      </text>
    </comment>
    <comment ref="D92" authorId="0" shapeId="0" xr:uid="{00000000-0006-0000-0000-000052000000}">
      <text>
        <r>
          <rPr>
            <b/>
            <sz val="9"/>
            <color indexed="81"/>
            <rFont val="Tahoma"/>
            <family val="2"/>
          </rPr>
          <t xml:space="preserve">Metodología para establecer el estado de los productos del levantamiento catastral objeto de inspección (muestreo)  </t>
        </r>
      </text>
    </comment>
    <comment ref="D93" authorId="0" shapeId="0" xr:uid="{00000000-0006-0000-0000-000053000000}">
      <text>
        <r>
          <rPr>
            <b/>
            <sz val="9"/>
            <color indexed="81"/>
            <rFont val="Tahoma"/>
            <family val="2"/>
          </rPr>
          <t>Inclusión de la declaración de confidencialidad y tratamiento de la información cuando es propiedad de terceros, la cual debe contener como mínimo lo que se valida a continuación</t>
        </r>
      </text>
    </comment>
    <comment ref="D94" authorId="0" shapeId="0" xr:uid="{00000000-0006-0000-0000-000054000000}">
      <text>
        <r>
          <rPr>
            <b/>
            <sz val="9"/>
            <color indexed="81"/>
            <rFont val="Tahoma"/>
            <charset val="1"/>
          </rPr>
          <t>Expresión de las garantías de reserva y restricciones de uso de los productos y/o servicios proporcionados por el Gestor Catastral (información catastral, herramientas tecnológicas o programas informáticos) o propiedad de terceros</t>
        </r>
      </text>
    </comment>
    <comment ref="D95" authorId="0" shapeId="0" xr:uid="{00000000-0006-0000-0000-000055000000}">
      <text>
        <r>
          <rPr>
            <b/>
            <sz val="9"/>
            <color indexed="81"/>
            <rFont val="Tahoma"/>
            <family val="2"/>
          </rPr>
          <t>Mecanismos de protección, disposición, restricciones de acceso, manipulación, procesamiento y transmisión de información perteneciente al Gestor Catastral (IGAC) o a terceros</t>
        </r>
      </text>
    </comment>
    <comment ref="D96" authorId="0" shapeId="0" xr:uid="{00000000-0006-0000-0000-000056000000}">
      <text>
        <r>
          <rPr>
            <b/>
            <sz val="9"/>
            <color indexed="81"/>
            <rFont val="Tahoma"/>
            <family val="2"/>
          </rPr>
          <t>Metodología para verificar que los productos y/o servicios proporcionados por terceros cumplen las especificaciones técnicas</t>
        </r>
      </text>
    </comment>
    <comment ref="D97" authorId="0" shapeId="0" xr:uid="{00000000-0006-0000-0000-000057000000}">
      <text>
        <r>
          <rPr>
            <b/>
            <sz val="9"/>
            <color indexed="81"/>
            <rFont val="Tahoma"/>
            <family val="2"/>
          </rPr>
          <t>Tramitación de productos cuya verificación evidencie o se  encuentre no conforme según las especificaciones técnicas del producto y/o servicio</t>
        </r>
      </text>
    </comment>
    <comment ref="D98" authorId="0" shapeId="0" xr:uid="{00000000-0006-0000-0000-000058000000}">
      <text>
        <r>
          <rPr>
            <b/>
            <sz val="9"/>
            <color indexed="81"/>
            <rFont val="Tahoma"/>
            <family val="2"/>
          </rPr>
          <t>Inclusión de la declaración de preservación de las salidas, la cual debe contener como mínimo lo que se valida a continuación</t>
        </r>
      </text>
    </comment>
    <comment ref="D99" authorId="0" shapeId="0" xr:uid="{00000000-0006-0000-0000-000059000000}">
      <text>
        <r>
          <rPr>
            <b/>
            <sz val="9"/>
            <color indexed="81"/>
            <rFont val="Tahoma"/>
            <family val="2"/>
          </rPr>
          <t xml:space="preserve">Metodología para la disposición y preservación de la información documentada </t>
        </r>
      </text>
    </comment>
    <comment ref="D100" authorId="0" shapeId="0" xr:uid="{00000000-0006-0000-0000-00005A000000}">
      <text>
        <r>
          <rPr>
            <b/>
            <sz val="9"/>
            <color indexed="81"/>
            <rFont val="Tahoma"/>
            <family val="2"/>
          </rPr>
          <t xml:space="preserve">Especificación de los conductos regulares para el intercambio de las salidas, garantizando la integralidad y seguridad de los productos </t>
        </r>
      </text>
    </comment>
    <comment ref="D101" authorId="0" shapeId="0" xr:uid="{00000000-0006-0000-0000-00005B000000}">
      <text>
        <r>
          <rPr>
            <b/>
            <sz val="9"/>
            <color indexed="81"/>
            <rFont val="Tahoma"/>
            <charset val="1"/>
          </rPr>
          <t>Descripción de la distinción y tratamiento del  producto rechazado por el Gestor Catastral, evitando el uso mal intencionado hasta el ajuste o corrección para subsanar la no conformidad</t>
        </r>
      </text>
    </comment>
    <comment ref="D102" authorId="0" shapeId="0" xr:uid="{00000000-0006-0000-0000-00005C000000}">
      <text>
        <r>
          <rPr>
            <b/>
            <sz val="9"/>
            <color indexed="81"/>
            <rFont val="Tahoma"/>
            <family val="2"/>
          </rPr>
          <t>Especificación del grado o tipo de correcciones o ajustes para adelantar las acciones tendientes a subsanar las inconsistencias del producto, garantizando el cumplimiento de las especificaciones técnicas y reglas de consistencia lógica</t>
        </r>
      </text>
    </comment>
    <comment ref="D103" authorId="0" shapeId="0" xr:uid="{00000000-0006-0000-0000-00005D000000}">
      <text>
        <r>
          <rPr>
            <b/>
            <sz val="9"/>
            <color indexed="81"/>
            <rFont val="Tahoma"/>
            <charset val="1"/>
          </rPr>
          <t>Descripción de los instrumentos o herramientas de seguimiento del Proceso o los Procesos y de medición para la aplicación de las instancias de calidad</t>
        </r>
      </text>
    </comment>
    <comment ref="D104" authorId="0" shapeId="0" xr:uid="{00000000-0006-0000-0000-00005E000000}">
      <text>
        <r>
          <rPr>
            <b/>
            <sz val="9"/>
            <color indexed="81"/>
            <rFont val="Tahoma"/>
            <family val="2"/>
          </rPr>
          <t>Referenciación a la reglamentación técnica bajo la cual están establecidas las especificaciones técnicas y las reglas de consistencia lógica</t>
        </r>
      </text>
    </comment>
    <comment ref="D105" authorId="0" shapeId="0" xr:uid="{00000000-0006-0000-0000-00005F000000}">
      <text>
        <r>
          <rPr>
            <b/>
            <sz val="9"/>
            <color indexed="81"/>
            <rFont val="Tahoma"/>
            <family val="2"/>
          </rPr>
          <t>Comprobación de avances por etapas, actividades e hitos, teniendo en cuenta el reporte de áreas geográficas</t>
        </r>
      </text>
    </comment>
    <comment ref="D106" authorId="0" shapeId="0" xr:uid="{00000000-0006-0000-0000-000060000000}">
      <text>
        <r>
          <rPr>
            <b/>
            <sz val="9"/>
            <color indexed="81"/>
            <rFont val="Tahoma"/>
            <family val="2"/>
          </rPr>
          <t>Especificación de criterios de calidad aplicables para aceptación o rechazo de los productos</t>
        </r>
      </text>
    </comment>
    <comment ref="D107" authorId="0" shapeId="0" xr:uid="{00000000-0006-0000-0000-000061000000}">
      <text>
        <r>
          <rPr>
            <b/>
            <sz val="9"/>
            <color indexed="81"/>
            <rFont val="Tahoma"/>
            <charset val="1"/>
          </rPr>
          <t>Planteamientos para la aceptación o rechazo de productos conforme a las instancias de aseguramiento y evaluación de calidad</t>
        </r>
      </text>
    </comment>
    <comment ref="D108" authorId="0" shapeId="0" xr:uid="{00000000-0006-0000-0000-000062000000}">
      <text>
        <r>
          <rPr>
            <b/>
            <sz val="9"/>
            <color indexed="81"/>
            <rFont val="Tahoma"/>
            <family val="2"/>
          </rPr>
          <t>Metodología mediante la cual se proporcionan evidencias del cumplimiento de las especificaciones técnicas según los resultados del aseguramiento y evaluación de calidad</t>
        </r>
      </text>
    </comment>
    <comment ref="D109" authorId="0" shapeId="0" xr:uid="{00000000-0006-0000-0000-000063000000}">
      <text>
        <r>
          <rPr>
            <b/>
            <sz val="9"/>
            <color indexed="81"/>
            <rFont val="Tahoma"/>
            <family val="2"/>
          </rPr>
          <t>Exigibilidad de certificaciones de calibración de herramientas de medición utilizadas en el Proceso o en los Procesos</t>
        </r>
      </text>
    </comment>
    <comment ref="D110" authorId="0" shapeId="0" xr:uid="{00000000-0006-0000-0000-000064000000}">
      <text>
        <r>
          <rPr>
            <b/>
            <sz val="9"/>
            <color indexed="81"/>
            <rFont val="Tahoma"/>
            <charset val="1"/>
          </rPr>
          <t>Procedimiento y/o metodología que describa para realizar el  seguimiento a la implementación y eficacia del Plan de calidad</t>
        </r>
      </text>
    </comment>
    <comment ref="D111" authorId="0" shapeId="0" xr:uid="{00000000-0006-0000-0000-000065000000}">
      <text>
        <r>
          <rPr>
            <b/>
            <sz val="9"/>
            <color indexed="81"/>
            <rFont val="Tahoma"/>
            <family val="2"/>
          </rPr>
          <t>Asegurar que se cuente con la procedimiento y/o metodología para evidenciar acciones de seguimiento y subsanar los eventuales hallazgos que resulten de la(s) auditoria(s) o de los comités de trabajo</t>
        </r>
      </text>
    </comment>
  </commentList>
</comments>
</file>

<file path=xl/sharedStrings.xml><?xml version="1.0" encoding="utf-8"?>
<sst xmlns="http://schemas.openxmlformats.org/spreadsheetml/2006/main" count="247" uniqueCount="246">
  <si>
    <t>Gestor Catastral:</t>
  </si>
  <si>
    <t>N° del Contrato:</t>
  </si>
  <si>
    <r>
      <rPr>
        <b/>
        <sz val="11"/>
        <color theme="1"/>
        <rFont val="Arial"/>
        <family val="2"/>
      </rPr>
      <t>Se aprueba</t>
    </r>
    <r>
      <rPr>
        <sz val="11"/>
        <color theme="1"/>
        <rFont val="Arial"/>
        <family val="2"/>
      </rPr>
      <t xml:space="preserve">, sí el Porcentaje Ponderado es igual o supera el </t>
    </r>
    <r>
      <rPr>
        <b/>
        <sz val="11"/>
        <color theme="1"/>
        <rFont val="Arial"/>
        <family val="2"/>
      </rPr>
      <t>95%</t>
    </r>
  </si>
  <si>
    <r>
      <t>El documento (</t>
    </r>
    <r>
      <rPr>
        <b/>
        <i/>
        <sz val="11"/>
        <color theme="1"/>
        <rFont val="Arial"/>
        <family val="2"/>
      </rPr>
      <t>Plan de Calidad</t>
    </r>
    <r>
      <rPr>
        <sz val="11"/>
        <color theme="1"/>
        <rFont val="Arial"/>
        <family val="2"/>
      </rPr>
      <t xml:space="preserve">) presenta la estructura y contenido mínimo según el </t>
    </r>
    <r>
      <rPr>
        <b/>
        <sz val="11"/>
        <color theme="1"/>
        <rFont val="Arial"/>
        <family val="2"/>
      </rPr>
      <t xml:space="preserve">Anexo I </t>
    </r>
    <r>
      <rPr>
        <sz val="11"/>
        <color theme="1"/>
        <rFont val="Arial"/>
        <family val="2"/>
      </rPr>
      <t xml:space="preserve">de la </t>
    </r>
    <r>
      <rPr>
        <b/>
        <sz val="11"/>
        <color theme="1"/>
        <rFont val="Arial"/>
        <family val="2"/>
      </rPr>
      <t>Guía para la elaboración del plan de calidad para el procedimiento de formación y/o actualización catastral con enfoque multipropósito</t>
    </r>
    <r>
      <rPr>
        <sz val="11"/>
        <color theme="1"/>
        <rFont val="Arial"/>
        <family val="2"/>
      </rPr>
      <t xml:space="preserve"> (</t>
    </r>
    <r>
      <rPr>
        <i/>
        <sz val="11"/>
        <color theme="1"/>
        <rFont val="Arial"/>
        <family val="2"/>
      </rPr>
      <t>Anexo 6 de la Resolución N° 1040 de 2023</t>
    </r>
    <r>
      <rPr>
        <sz val="11"/>
        <color theme="1"/>
        <rFont val="Arial"/>
        <family val="2"/>
      </rPr>
      <t>)?</t>
    </r>
  </si>
  <si>
    <t>Operador Catastral:</t>
  </si>
  <si>
    <t>N° de Revisión:</t>
  </si>
  <si>
    <t>Lote N°:</t>
  </si>
  <si>
    <t>Dependencia Encargada de la Revisión:</t>
  </si>
  <si>
    <r>
      <rPr>
        <b/>
        <sz val="11"/>
        <color theme="1"/>
        <rFont val="Arial"/>
        <family val="2"/>
      </rPr>
      <t>Se devuelve para ajustar/corregir</t>
    </r>
    <r>
      <rPr>
        <sz val="11"/>
        <color theme="1"/>
        <rFont val="Arial"/>
        <family val="2"/>
      </rPr>
      <t xml:space="preserve">, sí el Porcentaje Ponderado se encuentra entre el </t>
    </r>
    <r>
      <rPr>
        <b/>
        <sz val="11"/>
        <color theme="1"/>
        <rFont val="Arial"/>
        <family val="2"/>
      </rPr>
      <t>66%</t>
    </r>
    <r>
      <rPr>
        <sz val="11"/>
        <color theme="1"/>
        <rFont val="Arial"/>
        <family val="2"/>
      </rPr>
      <t xml:space="preserve"> y el </t>
    </r>
    <r>
      <rPr>
        <b/>
        <sz val="11"/>
        <color theme="1"/>
        <rFont val="Arial"/>
        <family val="2"/>
      </rPr>
      <t>94%</t>
    </r>
  </si>
  <si>
    <t>Proceso:</t>
  </si>
  <si>
    <t>Revisor del Plan de Calidad:</t>
  </si>
  <si>
    <t>Zona:</t>
  </si>
  <si>
    <t>Fecha de Recepción:</t>
  </si>
  <si>
    <r>
      <rPr>
        <b/>
        <sz val="11"/>
        <color theme="1"/>
        <rFont val="Arial"/>
        <family val="2"/>
      </rPr>
      <t>Se rechaza</t>
    </r>
    <r>
      <rPr>
        <sz val="11"/>
        <color theme="1"/>
        <rFont val="Arial"/>
        <family val="2"/>
      </rPr>
      <t xml:space="preserve">, sí el porcentaje ponderado es igual o inferior al </t>
    </r>
    <r>
      <rPr>
        <b/>
        <sz val="11"/>
        <color theme="1"/>
        <rFont val="Arial"/>
        <family val="2"/>
      </rPr>
      <t>65%</t>
    </r>
  </si>
  <si>
    <t>Municipio(s):</t>
  </si>
  <si>
    <t>Fecha de Revisión:</t>
  </si>
  <si>
    <t>Ítems</t>
  </si>
  <si>
    <t>Criterio</t>
  </si>
  <si>
    <t>Modo de Verificación
(Contenido Mínimo)</t>
  </si>
  <si>
    <t>Calificación</t>
  </si>
  <si>
    <t>Porcentaje
Ponderado</t>
  </si>
  <si>
    <t>Evidencias / Observaciones</t>
  </si>
  <si>
    <t>Fecha
(Plazo de Cumplimiento)</t>
  </si>
  <si>
    <t>Responsable</t>
  </si>
  <si>
    <t>Plan de Acción
(Actividades)</t>
  </si>
  <si>
    <t>1. Generalidades</t>
  </si>
  <si>
    <t xml:space="preserve">Es la introducción del Plan de Calidad, se trata de una breve reseña en la cual se debe hacer referencia a: el propósito del Plan de Calidad, el marco regulatorio vigente en términos de Planes de Calidad, finalidad del Proceso o los Procesos, una descripción geográfica del municipio o municipios (podría estar basada en la caracterización territorial), la identificación de Unidades de Intervención Territorial por zona (urbana y rural, urbana o rural), entre otros aspectos que se consideren relevantes para contextualizar el Plan de Calidad. </t>
  </si>
  <si>
    <t>Propósito del Plan de Calidad</t>
  </si>
  <si>
    <t>Contexto normativo referido a Planes de Calidad</t>
  </si>
  <si>
    <t>Contexto geográfico del municipio o de los municipios</t>
  </si>
  <si>
    <t>Contexto de la intervención territorial</t>
  </si>
  <si>
    <t>Mención a condiciones particulares de relevancia</t>
  </si>
  <si>
    <t>2. Alcance del Plan de Calidad</t>
  </si>
  <si>
    <t>Mediante una declaración, de manera concisa y precisa, se define: el Proceso o los Procesos que se adelantará(n) [formación catastral y/o actualización de la formación catastral de la(s) zona(s) urbana/rural], el o los municipio(s) a intervenir, duración y etapas del proceso o los procesos (preoperativa-operativa-postoperativa), mención a la normatividad, especificaciones técnicas, definición del Proceso (formación y/o actualización catastral con enfoque multipropósito) y métodos de reconocimiento, actividades a ejecutar por etapas, formas de tenencia y particularidades del Proceso o los Procesos.</t>
  </si>
  <si>
    <t>El Proceso o Procesos a los cuales aplica el Plan de Calidad</t>
  </si>
  <si>
    <t>Tiempo de ejecución del Proceso o de los Procesos</t>
  </si>
  <si>
    <t>Etapas del Proceso o de los Procesos a las cuales se aplica el Plan de Calidad</t>
  </si>
  <si>
    <t>Mención tácita al cumplimiento de la normatividad, especificaciones técnicas y requisitos</t>
  </si>
  <si>
    <t>Alusión al enfoque del Proceso o de los Procesos y los métodos de reconocimiento</t>
  </si>
  <si>
    <t>Mención a las actividades a adelantar en cada una de las etapas afines al Proceso o los Procesos</t>
  </si>
  <si>
    <t>Mención de las posibles condiciones de propiedad que se tendrán en cuenta en el levantamiento catastral</t>
  </si>
  <si>
    <t>Particularidades del Proceso o de los Procesos</t>
  </si>
  <si>
    <t>3. Entradas del Plan de Calidad</t>
  </si>
  <si>
    <r>
      <t>Compendio de especificaciones técnicas establecidas en la normatividad vigente, reglamentación aplicable al Proceso o a los Procesos en materia catastral, versión del modelo de levantamiento catastral, metodología de valoración masiva, guías de muestreo, requisitos estipulados por el Gestor Catastral, acuerdos suscritos entre las partes, metodología para la gestión del riesgos, otros planes, insumos oficiales, formatos, otros documentos que sean de importancia para la ejecución del proceso o los procesos.
(</t>
    </r>
    <r>
      <rPr>
        <i/>
        <sz val="11"/>
        <color theme="1"/>
        <rFont val="Arial"/>
        <family val="2"/>
      </rPr>
      <t>Ver ANEXO II del Anexo 6 de la Resolución N° 1040 de 2023</t>
    </r>
    <r>
      <rPr>
        <sz val="11"/>
        <color theme="1"/>
        <rFont val="Arial"/>
        <family val="2"/>
      </rPr>
      <t xml:space="preserve">) </t>
    </r>
  </si>
  <si>
    <t>Organización y agrupación de las Entradas del Plan de Calidad</t>
  </si>
  <si>
    <t>Normatividad aplicable en materia catastral</t>
  </si>
  <si>
    <t>Especificaciones técnicas</t>
  </si>
  <si>
    <t>Normas de muestreo</t>
  </si>
  <si>
    <t>Requisitos del Gestor Catastral</t>
  </si>
  <si>
    <t>Acuerdos suscritos entre las partes</t>
  </si>
  <si>
    <t>Metodología para la gestión del riesgos</t>
  </si>
  <si>
    <t>Otros planes</t>
  </si>
  <si>
    <t>Insumos</t>
  </si>
  <si>
    <t>Lineamientos de Salvaguardas y Consideraciones Sociales y Ambientales  [Aplica /  No Aplica]</t>
  </si>
  <si>
    <t>Formatos</t>
  </si>
  <si>
    <t>Sistema de Gestión de Salud y Seguridad en el Trabajo (SG-SST)</t>
  </si>
  <si>
    <t>Otros</t>
  </si>
  <si>
    <t>4. Objetivos de la Calidad</t>
  </si>
  <si>
    <t>Los objetivos formulados para el Plan de calidad, deben estar expresados de tal forma que se puedan cuantificar y se formulen en función del cumplimiento de las especificaciones técnicas para los productos resultantes del Proceso o de los Procesos, satisfacción de los requisitos del Gestor Catastral, seguimiento al cronograma de actividades y oportunidades de mejora.</t>
  </si>
  <si>
    <t>Comprensibles y apropiados</t>
  </si>
  <si>
    <t>Alcanzables</t>
  </si>
  <si>
    <t>Medibles</t>
  </si>
  <si>
    <t>Frecuencia del indicador</t>
  </si>
  <si>
    <t>Oportunidad de mejora</t>
  </si>
  <si>
    <t>5. Responsabilidades del Plan de Calidad</t>
  </si>
  <si>
    <t>Denominación del roles, tanto por parte del Gestor Catastral como por parte del Operador Catastral, los cuales deben estar involucrados en las diferentes instancias de elaboración, implementación y seguimiento del Plan de Calidad, además deben estar definidas sus respectivas responsabilidades, en el sentido de identificar: 
- Quién elabora el Plan de Calidad?
- Quién revisa, rechaza y/o aprueba el Plan de Calidad?
- Quién hace seguimiento?
- Quién atiende auditorías y gestiona los cambios o desviaciones del Plan de Calidad?
Así mismo, se puede indicar quién es responsable de garantizar la disponibilidad de los recursos para la implementación y seguimiento del Plan de Calidad, quién se encarga de validar las entradas del Plan de Calidad, de comunicar los requisitos a todas las partes interesadas?</t>
  </si>
  <si>
    <t>Roles</t>
  </si>
  <si>
    <t>Responsabilidades</t>
  </si>
  <si>
    <t>6. Control de la información documentada</t>
  </si>
  <si>
    <t>Descripción del tratamiento de la información documentada, en términos de administración, custodia, conservación y preservación de la documentación que se genera durante los procesos de formación y/o
actualización catastral con enfoque multipropósito.</t>
  </si>
  <si>
    <t>Identificación de la información documentada</t>
  </si>
  <si>
    <t xml:space="preserve">Responsables de revisar y aprobar la información documentada </t>
  </si>
  <si>
    <t>Restricciones de acceso y permisos para la disposición de la información documentada</t>
  </si>
  <si>
    <t>Periodos de conservación y custodia de la información documentada</t>
  </si>
  <si>
    <t>Formatos de intercambio de la información documentada</t>
  </si>
  <si>
    <t>Conservación de las evidencias de conformidad</t>
  </si>
  <si>
    <t>Método para asegurar protección de evidencias referidas a la conformidad</t>
  </si>
  <si>
    <t>Forma y medios de provisión de información documentada al Operador Catastral</t>
  </si>
  <si>
    <t>Idioma, formato y medio mediante el cual se provea información documentada [Aplica /  No Aplica]</t>
  </si>
  <si>
    <t>7. Recursos</t>
  </si>
  <si>
    <t>7.1. Provisión de recursos</t>
  </si>
  <si>
    <t>Identificación, descripción, cuantificación y caracterización de los recursos necesarios para ejecutar el Proceso o los Procesos, desglosado en:
- Provisión de recursos
- Materiales, productos y servicios
- Personal
- Infraestructura y ambiente de trabajo
- Recursos de seguimiento y medición</t>
  </si>
  <si>
    <t>Tipo y cantidad de recursos necesarios para la implementación del Plan de Calidad</t>
  </si>
  <si>
    <t>7.2. Materiales, productos y servicios</t>
  </si>
  <si>
    <t>Características y/o especificaciones técnicas que deban cumplir los materiales, productos y servicios</t>
  </si>
  <si>
    <t>7.3. Personal</t>
  </si>
  <si>
    <t>Organigrama</t>
  </si>
  <si>
    <t>Perfiles</t>
  </si>
  <si>
    <t>Formación académica y experiencia laboral</t>
  </si>
  <si>
    <t>Objeto y obligaciones contractuales</t>
  </si>
  <si>
    <t>Programa de inducción y capacitación</t>
  </si>
  <si>
    <t>7.4. Infraestructura y ambiente de trabajo</t>
  </si>
  <si>
    <t>Requisitos para Sede / Centro Operativo / Instalaciones</t>
  </si>
  <si>
    <t>7.5. Recursos de seguimiento y medición</t>
  </si>
  <si>
    <t>Manuales, procedimiento, instructivos y/o formatos</t>
  </si>
  <si>
    <t>Certificados de calibración de equipos o instrumentos de medición [Aplica /  No Aplica]</t>
  </si>
  <si>
    <t>Normas aplicables para la inspección por muestreo</t>
  </si>
  <si>
    <t>Protocolos y programación instancias de aseguramiento de calidad (Operador Catastral) y evaluación de calidad (Gestor Catastral)</t>
  </si>
  <si>
    <t>Presentación de resultados de las instancias de aseguramiento de calidad (Operador Catastral) y evaluación de calidad (Gestor Catastral)</t>
  </si>
  <si>
    <t>8. Comunicación entre Gestor y Operador y otras partes interesadas</t>
  </si>
  <si>
    <t>8.1. Comunicaciones entre el Gestor y el Operador</t>
  </si>
  <si>
    <t>Especificación del manejo de las comunicaciones entre el Gestor Catastral y el Operador Catastral y con las partes interesadas, en este caso presentar una tabla (similar a la del ejemplo &lt;&lt;Tabla 9&gt;&gt; del Anexo 6 de la Resolución N° 1040 de 2023).</t>
  </si>
  <si>
    <t>Responsable de la comunicación con el Gestor Catastral</t>
  </si>
  <si>
    <t>Medios o canales de comunicación con el Gestor Catastral</t>
  </si>
  <si>
    <t xml:space="preserve">Protocolo de acción ante la recepción de retroalimentación por parte del Gestor Catastral </t>
  </si>
  <si>
    <t>Oportunidad de las comunicaciones con el Gestor Catastral</t>
  </si>
  <si>
    <t>8.2. Comunicaciones con las partes interesadas</t>
  </si>
  <si>
    <t>Responsable de la comunicación con las partes interesadas</t>
  </si>
  <si>
    <t>Medios o canales de comunicación con las partes interesadas</t>
  </si>
  <si>
    <t>Oportunidad de las comunicaciones con las partes interesadas</t>
  </si>
  <si>
    <t>Matriz de Comunicaciones</t>
  </si>
  <si>
    <t>9. Diseño y Desarrollo</t>
  </si>
  <si>
    <t>9.1. Proceso de diseño y desarrollo</t>
  </si>
  <si>
    <r>
      <t xml:space="preserve">Mediante una declaración (ver Tabla 10, Anexo 6 de la Resolución N° 1040 de 2023: </t>
    </r>
    <r>
      <rPr>
        <i/>
        <sz val="11"/>
        <color theme="1"/>
        <rFont val="Arial"/>
        <family val="2"/>
      </rPr>
      <t>Declaración de la exclusión del diseño por parte del Operador</t>
    </r>
    <r>
      <rPr>
        <sz val="11"/>
        <color theme="1"/>
        <rFont val="Arial"/>
        <family val="2"/>
      </rPr>
      <t>), el Operador Catastral manifiesta la exclusión respecto al diseño y desarrollo del producto, en ese sentido, al no haber modificación del diseño;  no se prevé control de cambios.</t>
    </r>
  </si>
  <si>
    <r>
      <rPr>
        <b/>
        <sz val="10"/>
        <color theme="1"/>
        <rFont val="Arial"/>
        <family val="2"/>
      </rPr>
      <t>⤵</t>
    </r>
    <r>
      <rPr>
        <sz val="10"/>
        <color theme="1"/>
        <rFont val="Arial"/>
        <family val="2"/>
      </rPr>
      <t xml:space="preserve"> Normatividad vigente en cuanto a la gestión catastral y el ámbito de aplicación</t>
    </r>
  </si>
  <si>
    <r>
      <rPr>
        <b/>
        <sz val="10"/>
        <color theme="1"/>
        <rFont val="Arial"/>
        <family val="2"/>
      </rPr>
      <t xml:space="preserve">⤴ </t>
    </r>
    <r>
      <rPr>
        <sz val="10"/>
        <color theme="1"/>
        <rFont val="Arial"/>
        <family val="2"/>
      </rPr>
      <t>Especificaciones técnicas de los productos resultantes de los procesos de formación y/o actualización catastral con enfoque multipropósito</t>
    </r>
  </si>
  <si>
    <r>
      <rPr>
        <b/>
        <sz val="11"/>
        <color theme="1"/>
        <rFont val="Arial"/>
        <family val="2"/>
      </rPr>
      <t xml:space="preserve">⤴ </t>
    </r>
    <r>
      <rPr>
        <sz val="11"/>
        <color theme="1"/>
        <rFont val="Arial"/>
        <family val="2"/>
      </rPr>
      <t>Requisitos legales</t>
    </r>
  </si>
  <si>
    <r>
      <rPr>
        <b/>
        <sz val="11"/>
        <color theme="1"/>
        <rFont val="Arial"/>
        <family val="2"/>
      </rPr>
      <t xml:space="preserve">⤴ </t>
    </r>
    <r>
      <rPr>
        <sz val="11"/>
        <color theme="1"/>
        <rFont val="Arial"/>
        <family val="2"/>
      </rPr>
      <t>Responsabilidad del Gestor Catastral en términos de la evaluación de calidad</t>
    </r>
  </si>
  <si>
    <t>9.2. Control de los cambios de diseño y desarrollo</t>
  </si>
  <si>
    <r>
      <rPr>
        <b/>
        <sz val="10"/>
        <color theme="1"/>
        <rFont val="Arial"/>
        <family val="2"/>
      </rPr>
      <t xml:space="preserve">⤴ </t>
    </r>
    <r>
      <rPr>
        <sz val="10"/>
        <color theme="1"/>
        <rFont val="Arial"/>
        <family val="2"/>
      </rPr>
      <t>Mención o referencia acorde a la Declaración referida al proceso de Diseño y Desarrollo</t>
    </r>
  </si>
  <si>
    <t>10. Procesos, productos y servicios proporcionados externamente</t>
  </si>
  <si>
    <t xml:space="preserve">Especificación de características técnicas de los productos y/o servicios que no puedan ser provistos por el Operador Catastral y deben ser proporcionados por un externo, por lo cual, se deben describir cómo evaluar y controlar a los proveedores y garantizar la satisfacción de los requisitos legales y las especificaciones técnicas de productos y/o servicios. </t>
  </si>
  <si>
    <t>Planes de calidad válidos para los productos y/o servicios a proveer externamente</t>
  </si>
  <si>
    <t>Indicación de la forma como se comunicarán las características de los productos y/o servicios a proveedores externos</t>
  </si>
  <si>
    <t>Métodos y criterios para evaluar y controlar al proveedor externo del producto y/o servicio</t>
  </si>
  <si>
    <t>Indicación de la forma en que el Operador Catastral verifica el cumplimiento de las especificaciones técnicas de los productos y/o servicios proporcionados externamente</t>
  </si>
  <si>
    <t>Declaración y demostración de no requerir la provisión de productos y/o servicios de un externo</t>
  </si>
  <si>
    <t>11. Producción y provisión de servicios</t>
  </si>
  <si>
    <r>
      <t xml:space="preserve">Descripción de la forma como se va adelantar el Proceso o los Procesos, comprende: etapas, entradas, actividades, responsables y salidas, lo cual se estructura para garantizar el cumplimiento de las especificaciones técnicas de los productos de los procesos de formación y/o actualización catastral con enfoque multipropósito.
</t>
    </r>
    <r>
      <rPr>
        <u/>
        <sz val="11"/>
        <color theme="1"/>
        <rFont val="Arial"/>
        <family val="2"/>
      </rPr>
      <t>Alternativa: Flujograma del Proceso o los Procesos</t>
    </r>
  </si>
  <si>
    <t>Entradas del Proceso o los Procesos (información documentada pertinente)</t>
  </si>
  <si>
    <t xml:space="preserve">Instancias de control y verificación relativas al aseguramiento de calidad </t>
  </si>
  <si>
    <t>Condiciones controladas requeridas</t>
  </si>
  <si>
    <t>Criterios de aceptación/rechazo de los productos resultado de la evaluación de calidad</t>
  </si>
  <si>
    <t>Actividades de liberación, entrega y recepción</t>
  </si>
  <si>
    <t>Matriz de gestión del riesgos</t>
  </si>
  <si>
    <t>12. Identificación y trazabilidad</t>
  </si>
  <si>
    <t>Definición de los métodos adoptados para identificar y rastrear los productos generados durante la ejecución de los procesos de formación y/o actualización catastral con enfoque multipropósito, así como la denominación, disposición y conservación de la información documentada.</t>
  </si>
  <si>
    <t xml:space="preserve">Identificación e incorporación de requisitos contractuales </t>
  </si>
  <si>
    <t>Registros e información documentada</t>
  </si>
  <si>
    <t>Reportes obtenidos de la inspección de los productos</t>
  </si>
  <si>
    <t>13. Propiedad perteneciente al Gestor, Operador y otras partes interesadas</t>
  </si>
  <si>
    <r>
      <t xml:space="preserve">Mediante una declaración (ver Tabla 15, Anexo 6 de la Resolución N° 1040 de 2023: </t>
    </r>
    <r>
      <rPr>
        <i/>
        <sz val="11"/>
        <color theme="1"/>
        <rFont val="Arial"/>
        <family val="2"/>
      </rPr>
      <t>Propiedad perteneciente a los clientes o proveedores externos</t>
    </r>
    <r>
      <rPr>
        <sz val="11"/>
        <color theme="1"/>
        <rFont val="Arial"/>
        <family val="2"/>
      </rPr>
      <t>) se manifiesta la manera como se salvaguardan los productos y/o servicios proporcionados por el Gestor Catastral. Así mismo, el uso que tendrán estos, los métodos que se utilizan para verificar que los productos y/o servicios cumplan las especificaciones técnicas y como se controlan los productos y/o servicios no conformes.</t>
    </r>
  </si>
  <si>
    <r>
      <rPr>
        <b/>
        <sz val="11"/>
        <color theme="1"/>
        <rFont val="Arial"/>
        <family val="2"/>
      </rPr>
      <t>⤵</t>
    </r>
    <r>
      <rPr>
        <sz val="11"/>
        <color theme="1"/>
        <rFont val="Arial"/>
        <family val="2"/>
      </rPr>
      <t xml:space="preserve"> Declaración “Propiedad perteneciente a los clientes o proveedores externos”</t>
    </r>
  </si>
  <si>
    <r>
      <rPr>
        <b/>
        <sz val="10"/>
        <color theme="1"/>
        <rFont val="Arial"/>
        <family val="2"/>
      </rPr>
      <t xml:space="preserve">⤴ </t>
    </r>
    <r>
      <rPr>
        <sz val="10"/>
        <color theme="1"/>
        <rFont val="Arial"/>
        <family val="2"/>
      </rPr>
      <t>Manifiesto de confidencialidad para el uso de información, datos o bienes provistos por el Gestor Catastral</t>
    </r>
  </si>
  <si>
    <r>
      <rPr>
        <b/>
        <sz val="11"/>
        <color theme="1"/>
        <rFont val="Arial"/>
        <family val="2"/>
      </rPr>
      <t xml:space="preserve">⤴ </t>
    </r>
    <r>
      <rPr>
        <sz val="11"/>
        <color theme="1"/>
        <rFont val="Arial"/>
        <family val="2"/>
      </rPr>
      <t>Tratamiento de la información, datos o bienes provistos por el Gestor Catastral</t>
    </r>
  </si>
  <si>
    <r>
      <rPr>
        <b/>
        <sz val="10"/>
        <color theme="1"/>
        <rFont val="Arial"/>
        <family val="2"/>
      </rPr>
      <t xml:space="preserve">⤴ </t>
    </r>
    <r>
      <rPr>
        <sz val="10"/>
        <color theme="1"/>
        <rFont val="Arial"/>
        <family val="2"/>
      </rPr>
      <t>Métodos de verificación de productos y/o servicios que no cumplan las especificaciones técnicas  provistos por el Gestor Catastral</t>
    </r>
  </si>
  <si>
    <r>
      <rPr>
        <b/>
        <sz val="11"/>
        <color theme="1"/>
        <rFont val="Arial"/>
        <family val="2"/>
      </rPr>
      <t xml:space="preserve">⤴ </t>
    </r>
    <r>
      <rPr>
        <sz val="11"/>
        <color theme="1"/>
        <rFont val="Arial"/>
        <family val="2"/>
      </rPr>
      <t>Tratamiento de productos y/o servicios no conformes provistos por el Gestor Catastral</t>
    </r>
  </si>
  <si>
    <t>14. Preservación de las salidas (productos de la formación y actualización catastral con enfoque multipropósito)</t>
  </si>
  <si>
    <r>
      <t xml:space="preserve">Mediante una declaración (ver Tabla 16, Anexo 6 de la Resolución N° 1040 de 2023: </t>
    </r>
    <r>
      <rPr>
        <i/>
        <sz val="11"/>
        <color theme="1"/>
        <rFont val="Arial"/>
        <family val="2"/>
      </rPr>
      <t>Preservación de las salidas</t>
    </r>
    <r>
      <rPr>
        <sz val="11"/>
        <color theme="1"/>
        <rFont val="Arial"/>
        <family val="2"/>
      </rPr>
      <t>) se describen los requisitos para la preservación de los entregables al Gestor Catastral, especificando el tratamiento en caso de tratarse de información física o digital. Así mismo, indicar los medios mediante los cuales se allega la información requerida y los productos.</t>
    </r>
  </si>
  <si>
    <r>
      <rPr>
        <b/>
        <sz val="11"/>
        <color theme="1"/>
        <rFont val="Arial"/>
        <family val="2"/>
      </rPr>
      <t xml:space="preserve">⤵ </t>
    </r>
    <r>
      <rPr>
        <sz val="11"/>
        <color theme="1"/>
        <rFont val="Arial"/>
        <family val="2"/>
      </rPr>
      <t>Declaración “Preservación de las salidas”</t>
    </r>
  </si>
  <si>
    <r>
      <rPr>
        <b/>
        <sz val="10"/>
        <color theme="1"/>
        <rFont val="Arial"/>
        <family val="2"/>
      </rPr>
      <t xml:space="preserve">⤴ </t>
    </r>
    <r>
      <rPr>
        <sz val="10"/>
        <color theme="1"/>
        <rFont val="Arial"/>
        <family val="2"/>
      </rPr>
      <t xml:space="preserve">Métodos para preservar la información documentada, especificando si se trata de información física y/o digital </t>
    </r>
  </si>
  <si>
    <r>
      <rPr>
        <b/>
        <sz val="10"/>
        <color theme="1"/>
        <rFont val="Arial"/>
        <family val="2"/>
      </rPr>
      <t xml:space="preserve">⤴ </t>
    </r>
    <r>
      <rPr>
        <sz val="10"/>
        <color theme="1"/>
        <rFont val="Arial"/>
        <family val="2"/>
      </rPr>
      <t>Medios y protocolos mediante los cuales se oficializan las entregas pactadas con el Gestor Catastral</t>
    </r>
  </si>
  <si>
    <t>15. Control de salidas no Conformes</t>
  </si>
  <si>
    <t>Identificación y tratamiento de las salidas no conformes, hasta tanto el producto no se acepte o rechace por parte del Gestor Catastral, así mismo, podría necesario definir limitaciones específicas respecto a acciones correctivas en caso de devoluciones</t>
  </si>
  <si>
    <t>Identificación y tratamiento de las salidas no conformes</t>
  </si>
  <si>
    <t>Limitaciones específicas, en términos de reproceso o reparación</t>
  </si>
  <si>
    <t>16. Seguimiento y medición</t>
  </si>
  <si>
    <t xml:space="preserve">Descripción de los medios mediante los cuales se obtendrá evidencia objetiva de la conformidad de los productos, las etapas a las que aplicarán y características de calidad en cada una de las etapas. Adicional a los mecanismos de seguimiento y medición del componente técnico debe existir un Sistema de Gestión de Seguridad y Salud en el Trabajo (De acuerdo con el Decreto 1072 de 2015 y Resolución 0312 de 2019, Reporte emitido por el Ministerio de Trabajo) </t>
  </si>
  <si>
    <t>Mecanismos de seguimiento y medición</t>
  </si>
  <si>
    <t>Especificaciones técnicas y reglas de consistencia lógica aplicables a los productos del Proceso o los Procesos</t>
  </si>
  <si>
    <t>Seguimiento enfocado a etapas e hitos</t>
  </si>
  <si>
    <t>Criterios de calidad aplicables a cada etapa e hitos</t>
  </si>
  <si>
    <t>Criterios de aceptación</t>
  </si>
  <si>
    <t>Métodos estadísticos aplicados al control del Proceso o de los Procesos</t>
  </si>
  <si>
    <t>Verificación y acreditación de instrumentos y/o dispositivos de medición</t>
  </si>
  <si>
    <t>17. Auditorías del Operador</t>
  </si>
  <si>
    <t xml:space="preserve">Contar con procedimientos y/o metodología para realizar auditorías en la propuesta del Plan de Calidad donde se tienen que considerar, competencia del equipo auditor, el plan y programa de Auditorías Internas,  informe de auditorías.
Se puede programar auditorias para:
- Realizar el seguimiento a la implementación y eficacia del Plan de Calidad. 
- Realizar el seguimiento y verificar la conformidad con las especificaciones técnicas de producto, así como cualquier entrada identificada en el Plan de Calidad. 
- Proporcionar una evaluación objetiva, cuando se requiera, para cumplir las necesidades del Gestor u otras partes interesadas.
- Verificar el cierre y seguimiento de los hallazgos.  </t>
  </si>
  <si>
    <t xml:space="preserve">Procedimiento y/o metodología para realizar auditorias </t>
  </si>
  <si>
    <t xml:space="preserve">Procedimiento y/o documento de acciones de mejoras y correctivas </t>
  </si>
  <si>
    <t xml:space="preserve"> </t>
  </si>
  <si>
    <t>Numeral</t>
  </si>
  <si>
    <t>Contenido del Plan de Calidad</t>
  </si>
  <si>
    <t>Porcentaje
Esperado</t>
  </si>
  <si>
    <t>1.</t>
  </si>
  <si>
    <t>Generalidades</t>
  </si>
  <si>
    <t>2.</t>
  </si>
  <si>
    <t>Alcance del Plan de Calidad</t>
  </si>
  <si>
    <t>3.</t>
  </si>
  <si>
    <t>Entradas del Plan de Calidad</t>
  </si>
  <si>
    <t>4.</t>
  </si>
  <si>
    <t>Objetivos de la Calidad</t>
  </si>
  <si>
    <t>5.</t>
  </si>
  <si>
    <t>Responsabilidades del Plan de Calidad</t>
  </si>
  <si>
    <t>6.</t>
  </si>
  <si>
    <t>Control de la información documentada</t>
  </si>
  <si>
    <t>7.</t>
  </si>
  <si>
    <t>Recursos</t>
  </si>
  <si>
    <t>8.</t>
  </si>
  <si>
    <t>Comunicación entre Gestor y Operador y otras partes interesadas</t>
  </si>
  <si>
    <t>9.</t>
  </si>
  <si>
    <t>Diseño y Desarrollo</t>
  </si>
  <si>
    <t>10.</t>
  </si>
  <si>
    <t>Procesos, productos y servicios proporcionados externamente</t>
  </si>
  <si>
    <t>11.</t>
  </si>
  <si>
    <t>Producción y provisión de servicios</t>
  </si>
  <si>
    <t>12.</t>
  </si>
  <si>
    <t>Identificación y trazabilidad</t>
  </si>
  <si>
    <t>13.</t>
  </si>
  <si>
    <t>Propiedad perteneciente al Gestor, Operador y otras partes interesadas</t>
  </si>
  <si>
    <t>14.</t>
  </si>
  <si>
    <t>Preservación de las salidas (productos de la formación y actualización catastral con enfoque multipropósito)</t>
  </si>
  <si>
    <t>15.</t>
  </si>
  <si>
    <t>Control de salidas no Conformes</t>
  </si>
  <si>
    <t>16.</t>
  </si>
  <si>
    <t>Seguimiento y medición</t>
  </si>
  <si>
    <t>17.</t>
  </si>
  <si>
    <t>Auditorías del Operador</t>
  </si>
  <si>
    <t>Subtotal</t>
  </si>
  <si>
    <t>% de Cumplimiento</t>
  </si>
  <si>
    <t>El gráfico de radar, proporciona una representación visual que identifica de manera inmediata las áreas de fortaleza y debilidad. Este tipo de análisis  sirve para comunicar los resultados a los gestores o partes interesadas y para priorizar las acciones de mejora.</t>
  </si>
  <si>
    <t>Cumple</t>
  </si>
  <si>
    <t>Instituto Geográfico Agustín Codazzi</t>
  </si>
  <si>
    <t>Formación catastral</t>
  </si>
  <si>
    <t>Rural</t>
  </si>
  <si>
    <t>Dirección Territorial Atlántico</t>
  </si>
  <si>
    <t>Si</t>
  </si>
  <si>
    <t>Cumple parcialmente</t>
  </si>
  <si>
    <t>Actualización catastral</t>
  </si>
  <si>
    <t>Urbana</t>
  </si>
  <si>
    <t>Dirección Territorial Bolívar</t>
  </si>
  <si>
    <t>No</t>
  </si>
  <si>
    <t>No cumple</t>
  </si>
  <si>
    <t>Formación y actualización catastral</t>
  </si>
  <si>
    <t>Rural y urbana</t>
  </si>
  <si>
    <t>Dirección Territorial Boyacá</t>
  </si>
  <si>
    <t>Dirección Territorial Caldas</t>
  </si>
  <si>
    <t>Dirección Territorial Caquetá</t>
  </si>
  <si>
    <t>Dirección Territorial Casanare</t>
  </si>
  <si>
    <t>Dirección Territorial Cauca</t>
  </si>
  <si>
    <t>Dirección Territorial Cesar</t>
  </si>
  <si>
    <t>Dirección Territorial Córdoba</t>
  </si>
  <si>
    <t>Dirección Territorial Cundinamarca</t>
  </si>
  <si>
    <t>Dirección Territorial Huila</t>
  </si>
  <si>
    <t>Dirección Territorial Magdalena</t>
  </si>
  <si>
    <t>Dirección Territorial La Guajira</t>
  </si>
  <si>
    <t>Dirección Territorial Meta</t>
  </si>
  <si>
    <t>Dirección Territorial Nariño</t>
  </si>
  <si>
    <t>Dirección Territorial Norte de Santander</t>
  </si>
  <si>
    <t>Dirección Territorial Quindio</t>
  </si>
  <si>
    <t>Dirección Territorial Risaralda</t>
  </si>
  <si>
    <t>Dirección Territorial Santander</t>
  </si>
  <si>
    <t>Dirección Territorial Sucre</t>
  </si>
  <si>
    <t>Dirección Territorial Tolima</t>
  </si>
  <si>
    <t>Dirección Territorial Valle del Cauca</t>
  </si>
  <si>
    <t>Subdirección de Proyectos</t>
  </si>
  <si>
    <t>REVISIÓN DEL PLAN DE 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</si>
</sst>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Aptos Narrow"/>
      <family val="2"/>
      <scheme val="minor"/>
    </font>
    <font>
      <sz val="11"/>
      <color theme="1"/>
      <name val="Aptos Narrow"/>
      <family val="2"/>
      <scheme val="minor"/>
    </font>
    <font>
      <b/>
      <sz val="11"/>
      <color theme="1"/>
      <name val="Aptos Narrow"/>
      <family val="2"/>
      <scheme val="minor"/>
    </font>
    <font>
      <sz val="18"/>
      <color theme="1"/>
      <name val="Aptos Narrow"/>
      <family val="2"/>
      <scheme val="minor"/>
    </font>
    <font>
      <b/>
      <sz val="9"/>
      <color indexed="81"/>
      <name val="Tahoma"/>
      <charset val="1"/>
    </font>
    <font>
      <b/>
      <sz val="9"/>
      <color indexed="81"/>
      <name val="Tahoma"/>
      <family val="2"/>
    </font>
    <font>
      <sz val="11"/>
      <color theme="1"/>
      <name val="Arial"/>
      <family val="2"/>
    </font>
    <font>
      <i/>
      <sz val="11"/>
      <color theme="1"/>
      <name val="Arial"/>
      <family val="2"/>
    </font>
    <font>
      <b/>
      <sz val="11"/>
      <color theme="1"/>
      <name val="Arial"/>
      <family val="2"/>
    </font>
    <font>
      <sz val="10"/>
      <color theme="1"/>
      <name val="Arial"/>
      <family val="2"/>
    </font>
    <font>
      <b/>
      <sz val="10"/>
      <color theme="1"/>
      <name val="Arial"/>
      <family val="2"/>
    </font>
    <font>
      <u/>
      <sz val="11"/>
      <color theme="1"/>
      <name val="Arial"/>
      <family val="2"/>
    </font>
    <font>
      <sz val="9"/>
      <color indexed="81"/>
      <name val="Tahoma"/>
      <family val="2"/>
    </font>
    <font>
      <b/>
      <i/>
      <sz val="11"/>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00B0F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ck">
        <color indexed="64"/>
      </left>
      <right style="hair">
        <color indexed="64"/>
      </right>
      <top style="thick">
        <color indexed="64"/>
      </top>
      <bottom/>
      <diagonal/>
    </border>
    <border>
      <left style="hair">
        <color indexed="64"/>
      </left>
      <right style="hair">
        <color indexed="64"/>
      </right>
      <top style="thick">
        <color indexed="64"/>
      </top>
      <bottom/>
      <diagonal/>
    </border>
    <border>
      <left style="hair">
        <color indexed="64"/>
      </left>
      <right style="thick">
        <color indexed="64"/>
      </right>
      <top style="thick">
        <color indexed="64"/>
      </top>
      <bottom/>
      <diagonal/>
    </border>
    <border>
      <left style="thick">
        <color indexed="64"/>
      </left>
      <right style="hair">
        <color indexed="64"/>
      </right>
      <top/>
      <bottom/>
      <diagonal/>
    </border>
    <border>
      <left style="hair">
        <color indexed="64"/>
      </left>
      <right style="hair">
        <color indexed="64"/>
      </right>
      <top/>
      <bottom/>
      <diagonal/>
    </border>
    <border>
      <left style="hair">
        <color indexed="64"/>
      </left>
      <right style="thick">
        <color indexed="64"/>
      </right>
      <top/>
      <bottom/>
      <diagonal/>
    </border>
    <border>
      <left style="thick">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hair">
        <color indexed="64"/>
      </left>
      <right style="thick">
        <color indexed="64"/>
      </right>
      <top/>
      <bottom style="thick">
        <color indexed="64"/>
      </bottom>
      <diagonal/>
    </border>
    <border>
      <left style="thick">
        <color indexed="64"/>
      </left>
      <right style="thick">
        <color indexed="64"/>
      </right>
      <top style="thick">
        <color indexed="64"/>
      </top>
      <bottom style="thick">
        <color indexed="64"/>
      </bottom>
      <diagonal/>
    </border>
    <border>
      <left/>
      <right/>
      <top style="hair">
        <color indexed="64"/>
      </top>
      <bottom style="hair">
        <color indexed="64"/>
      </bottom>
      <diagonal/>
    </border>
    <border>
      <left style="thick">
        <color indexed="64"/>
      </left>
      <right style="thick">
        <color indexed="64"/>
      </right>
      <top/>
      <bottom style="thick">
        <color indexed="64"/>
      </bottom>
      <diagonal/>
    </border>
    <border>
      <left style="thick">
        <color indexed="64"/>
      </left>
      <right/>
      <top style="hair">
        <color indexed="64"/>
      </top>
      <bottom style="hair">
        <color indexed="64"/>
      </bottom>
      <diagonal/>
    </border>
    <border>
      <left style="thick">
        <color indexed="64"/>
      </left>
      <right/>
      <top/>
      <bottom style="thick">
        <color indexed="64"/>
      </bottom>
      <diagonal/>
    </border>
    <border>
      <left style="thick">
        <color indexed="64"/>
      </left>
      <right style="thick">
        <color indexed="64"/>
      </right>
      <top/>
      <bottom/>
      <diagonal/>
    </border>
    <border>
      <left style="thick">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ck">
        <color indexed="64"/>
      </right>
      <top style="hair">
        <color indexed="64"/>
      </top>
      <bottom/>
      <diagonal/>
    </border>
    <border>
      <left style="thick">
        <color indexed="64"/>
      </left>
      <right/>
      <top style="thick">
        <color indexed="64"/>
      </top>
      <bottom/>
      <diagonal/>
    </border>
    <border>
      <left style="hair">
        <color indexed="64"/>
      </left>
      <right style="thick">
        <color indexed="64"/>
      </right>
      <top/>
      <bottom style="hair">
        <color indexed="64"/>
      </bottom>
      <diagonal/>
    </border>
    <border>
      <left/>
      <right style="thick">
        <color indexed="64"/>
      </right>
      <top/>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bottom/>
      <diagonal/>
    </border>
    <border>
      <left/>
      <right/>
      <top style="thick">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bottom style="hair">
        <color indexed="64"/>
      </bottom>
      <diagonal/>
    </border>
    <border>
      <left/>
      <right/>
      <top/>
      <bottom style="hair">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05">
    <xf numFmtId="0" fontId="0" fillId="0" borderId="0" xfId="0"/>
    <xf numFmtId="0" fontId="3" fillId="0" borderId="0" xfId="0" applyFont="1" applyAlignment="1">
      <alignment horizont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vertical="center"/>
    </xf>
    <xf numFmtId="0" fontId="0" fillId="0" borderId="0" xfId="0" applyAlignment="1">
      <alignment wrapText="1"/>
    </xf>
    <xf numFmtId="49" fontId="0" fillId="0" borderId="0" xfId="0" applyNumberFormat="1"/>
    <xf numFmtId="9" fontId="2" fillId="0" borderId="1" xfId="1" applyFont="1" applyFill="1" applyBorder="1" applyAlignment="1">
      <alignment horizontal="center" vertical="center"/>
    </xf>
    <xf numFmtId="0" fontId="2" fillId="2" borderId="1" xfId="0" applyFont="1" applyFill="1" applyBorder="1" applyAlignment="1">
      <alignment horizontal="right" vertical="center" wrapText="1"/>
    </xf>
    <xf numFmtId="0" fontId="0" fillId="0" borderId="0" xfId="0" applyAlignment="1">
      <alignment horizontal="center" vertical="center"/>
    </xf>
    <xf numFmtId="0" fontId="6" fillId="0" borderId="0" xfId="0" applyFont="1"/>
    <xf numFmtId="0" fontId="6" fillId="0" borderId="4" xfId="0" applyFont="1" applyBorder="1" applyAlignment="1">
      <alignment horizontal="left" vertical="center" wrapText="1"/>
    </xf>
    <xf numFmtId="49" fontId="6" fillId="0" borderId="4" xfId="0" applyNumberFormat="1" applyFont="1" applyBorder="1" applyAlignment="1">
      <alignment horizontal="center" vertical="center" wrapText="1"/>
    </xf>
    <xf numFmtId="9" fontId="6" fillId="0" borderId="4" xfId="1" applyFont="1" applyFill="1" applyBorder="1" applyAlignment="1">
      <alignment horizontal="center" vertical="center" wrapText="1"/>
    </xf>
    <xf numFmtId="0" fontId="6" fillId="0" borderId="4" xfId="0" applyFont="1" applyBorder="1" applyAlignment="1">
      <alignment horizontal="center" vertical="center" wrapText="1"/>
    </xf>
    <xf numFmtId="0" fontId="6" fillId="5" borderId="4" xfId="0" applyFont="1" applyFill="1" applyBorder="1" applyAlignment="1">
      <alignment horizontal="left" vertical="center" wrapText="1"/>
    </xf>
    <xf numFmtId="0" fontId="6" fillId="5" borderId="4"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0" fontId="8" fillId="2" borderId="1" xfId="0" applyFont="1" applyFill="1" applyBorder="1" applyAlignment="1">
      <alignment vertical="center" wrapText="1"/>
    </xf>
    <xf numFmtId="0" fontId="8" fillId="2" borderId="1" xfId="0" applyFont="1" applyFill="1" applyBorder="1" applyAlignment="1">
      <alignment horizontal="center" vertical="center" wrapText="1"/>
    </xf>
    <xf numFmtId="9" fontId="6" fillId="0" borderId="1" xfId="1" applyFont="1" applyBorder="1" applyAlignment="1">
      <alignment horizontal="center" vertical="center"/>
    </xf>
    <xf numFmtId="0" fontId="6" fillId="0" borderId="0" xfId="0" applyFont="1" applyAlignment="1">
      <alignment vertical="center"/>
    </xf>
    <xf numFmtId="0" fontId="8" fillId="2" borderId="1" xfId="0" applyFont="1" applyFill="1" applyBorder="1" applyAlignment="1">
      <alignment horizontal="left" vertical="center" wrapText="1"/>
    </xf>
    <xf numFmtId="9" fontId="8" fillId="2" borderId="1" xfId="1" applyFont="1" applyFill="1" applyBorder="1" applyAlignment="1">
      <alignment horizontal="center" vertical="center"/>
    </xf>
    <xf numFmtId="49" fontId="6" fillId="0" borderId="0" xfId="0" applyNumberFormat="1" applyFont="1"/>
    <xf numFmtId="0" fontId="6" fillId="0" borderId="9" xfId="0" applyFont="1" applyBorder="1" applyAlignment="1">
      <alignment horizontal="left" vertical="center" wrapText="1"/>
    </xf>
    <xf numFmtId="49" fontId="6" fillId="0" borderId="9" xfId="0" applyNumberFormat="1" applyFont="1" applyBorder="1" applyAlignment="1">
      <alignment horizontal="center" vertical="center" wrapText="1"/>
    </xf>
    <xf numFmtId="9" fontId="6" fillId="0" borderId="9" xfId="1" applyFont="1" applyFill="1" applyBorder="1" applyAlignment="1">
      <alignment horizontal="center" vertical="center" wrapText="1"/>
    </xf>
    <xf numFmtId="0" fontId="6" fillId="0" borderId="9" xfId="0" applyFont="1" applyBorder="1" applyAlignment="1">
      <alignment horizontal="center" vertical="center" wrapText="1"/>
    </xf>
    <xf numFmtId="14" fontId="6" fillId="0" borderId="10" xfId="0" applyNumberFormat="1" applyFont="1" applyBorder="1" applyAlignment="1">
      <alignment horizontal="center" vertical="center" wrapText="1"/>
    </xf>
    <xf numFmtId="14" fontId="6" fillId="0" borderId="12" xfId="0" applyNumberFormat="1" applyFont="1" applyBorder="1" applyAlignment="1">
      <alignment horizontal="center" vertical="center" wrapText="1"/>
    </xf>
    <xf numFmtId="0" fontId="6" fillId="0" borderId="14" xfId="0" applyFont="1" applyBorder="1" applyAlignment="1">
      <alignment horizontal="left" vertical="center" wrapText="1"/>
    </xf>
    <xf numFmtId="49" fontId="6" fillId="0" borderId="14" xfId="0" applyNumberFormat="1" applyFont="1" applyBorder="1" applyAlignment="1">
      <alignment horizontal="center" vertical="center" wrapText="1"/>
    </xf>
    <xf numFmtId="0" fontId="6" fillId="0" borderId="14" xfId="0" applyFont="1" applyBorder="1" applyAlignment="1">
      <alignment horizontal="center" vertical="center" wrapText="1"/>
    </xf>
    <xf numFmtId="14" fontId="6" fillId="0" borderId="15" xfId="0" applyNumberFormat="1" applyFont="1" applyBorder="1" applyAlignment="1">
      <alignment horizontal="center" vertical="center" wrapText="1"/>
    </xf>
    <xf numFmtId="0" fontId="6" fillId="0" borderId="5" xfId="0" applyFont="1" applyBorder="1" applyAlignment="1">
      <alignment horizontal="left" vertical="center" wrapText="1"/>
    </xf>
    <xf numFmtId="0" fontId="6" fillId="5" borderId="9" xfId="0" applyFont="1" applyFill="1" applyBorder="1" applyAlignment="1">
      <alignment horizontal="left" vertical="center" wrapText="1"/>
    </xf>
    <xf numFmtId="0" fontId="6" fillId="5" borderId="9" xfId="0" applyFont="1" applyFill="1" applyBorder="1" applyAlignment="1">
      <alignment horizontal="center" vertical="center" wrapText="1"/>
    </xf>
    <xf numFmtId="14" fontId="6" fillId="5" borderId="10" xfId="0" applyNumberFormat="1" applyFont="1" applyFill="1" applyBorder="1" applyAlignment="1">
      <alignment horizontal="center" vertical="center" wrapText="1"/>
    </xf>
    <xf numFmtId="14" fontId="6" fillId="5" borderId="12" xfId="0" applyNumberFormat="1" applyFont="1" applyFill="1" applyBorder="1" applyAlignment="1">
      <alignment horizontal="center" vertical="center" wrapText="1"/>
    </xf>
    <xf numFmtId="0" fontId="6" fillId="5" borderId="14" xfId="0" applyFont="1" applyFill="1" applyBorder="1" applyAlignment="1">
      <alignment horizontal="left" vertical="center" wrapText="1"/>
    </xf>
    <xf numFmtId="0" fontId="6" fillId="5" borderId="14" xfId="0" applyFont="1" applyFill="1" applyBorder="1" applyAlignment="1">
      <alignment horizontal="center" vertical="center" wrapText="1"/>
    </xf>
    <xf numFmtId="14" fontId="6" fillId="5" borderId="15" xfId="0" applyNumberFormat="1" applyFont="1" applyFill="1" applyBorder="1" applyAlignment="1">
      <alignment horizontal="center" vertical="center" wrapText="1"/>
    </xf>
    <xf numFmtId="14" fontId="6" fillId="0" borderId="10" xfId="0" applyNumberFormat="1" applyFont="1" applyBorder="1" applyAlignment="1">
      <alignment horizontal="left" vertical="center" wrapText="1"/>
    </xf>
    <xf numFmtId="14" fontId="6" fillId="0" borderId="12" xfId="0" applyNumberFormat="1" applyFont="1" applyBorder="1" applyAlignment="1">
      <alignment horizontal="left" vertical="center" wrapText="1"/>
    </xf>
    <xf numFmtId="14" fontId="6" fillId="0" borderId="15" xfId="0" applyNumberFormat="1" applyFont="1" applyBorder="1" applyAlignment="1">
      <alignment horizontal="left" vertical="center" wrapText="1"/>
    </xf>
    <xf numFmtId="0" fontId="6" fillId="0" borderId="17" xfId="0" applyFont="1" applyBorder="1" applyAlignment="1">
      <alignment horizontal="left" vertical="center" wrapText="1"/>
    </xf>
    <xf numFmtId="0" fontId="6" fillId="0" borderId="17" xfId="0" applyFont="1" applyBorder="1" applyAlignment="1">
      <alignment horizontal="center" vertical="center" wrapText="1"/>
    </xf>
    <xf numFmtId="14" fontId="6" fillId="0" borderId="18" xfId="0" applyNumberFormat="1" applyFont="1" applyBorder="1" applyAlignment="1">
      <alignment horizontal="center" vertical="center" wrapText="1"/>
    </xf>
    <xf numFmtId="0" fontId="6" fillId="0" borderId="20" xfId="0" applyFont="1" applyBorder="1" applyAlignment="1">
      <alignment horizontal="left" vertical="center" wrapText="1"/>
    </xf>
    <xf numFmtId="0" fontId="6" fillId="0" borderId="20" xfId="0" applyFont="1" applyBorder="1" applyAlignment="1">
      <alignment horizontal="center" vertical="center" wrapText="1"/>
    </xf>
    <xf numFmtId="14" fontId="6" fillId="0" borderId="21" xfId="0" applyNumberFormat="1" applyFont="1" applyBorder="1" applyAlignment="1">
      <alignment horizontal="center" vertical="center" wrapText="1"/>
    </xf>
    <xf numFmtId="0" fontId="6" fillId="0" borderId="23" xfId="0" applyFont="1" applyBorder="1" applyAlignment="1">
      <alignment horizontal="left" vertical="center" wrapText="1"/>
    </xf>
    <xf numFmtId="0" fontId="6" fillId="0" borderId="23" xfId="0" applyFont="1" applyBorder="1" applyAlignment="1">
      <alignment horizontal="center" vertical="center" wrapText="1"/>
    </xf>
    <xf numFmtId="14" fontId="6" fillId="0" borderId="24" xfId="0" applyNumberFormat="1" applyFont="1" applyBorder="1" applyAlignment="1">
      <alignment horizontal="center" vertical="center" wrapText="1"/>
    </xf>
    <xf numFmtId="0" fontId="6" fillId="0" borderId="9" xfId="0" applyFont="1" applyBorder="1" applyAlignment="1">
      <alignment horizontal="center" vertical="center"/>
    </xf>
    <xf numFmtId="0" fontId="6" fillId="0" borderId="6" xfId="0" applyFont="1" applyBorder="1" applyAlignment="1">
      <alignment horizontal="left" vertical="center" wrapText="1"/>
    </xf>
    <xf numFmtId="0" fontId="6" fillId="0" borderId="3"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2" xfId="0" applyFont="1" applyBorder="1" applyAlignment="1">
      <alignment horizontal="left" vertical="center" wrapText="1"/>
    </xf>
    <xf numFmtId="0" fontId="6" fillId="0" borderId="32" xfId="0" applyFont="1" applyBorder="1" applyAlignment="1">
      <alignment horizontal="center" vertical="center" wrapText="1"/>
    </xf>
    <xf numFmtId="0" fontId="6" fillId="0" borderId="32" xfId="0" applyFont="1" applyBorder="1" applyAlignment="1">
      <alignment horizontal="center" vertical="center"/>
    </xf>
    <xf numFmtId="14" fontId="6" fillId="0" borderId="33" xfId="0" applyNumberFormat="1" applyFont="1" applyBorder="1" applyAlignment="1">
      <alignment horizontal="center" vertical="center" wrapText="1"/>
    </xf>
    <xf numFmtId="0" fontId="8" fillId="2" borderId="1" xfId="0" applyFont="1" applyFill="1" applyBorder="1" applyAlignment="1">
      <alignment horizontal="center" vertical="center"/>
    </xf>
    <xf numFmtId="49" fontId="6" fillId="0" borderId="1" xfId="0" applyNumberFormat="1" applyFont="1" applyBorder="1" applyAlignment="1">
      <alignment vertical="center" wrapText="1"/>
    </xf>
    <xf numFmtId="49" fontId="6" fillId="0" borderId="6" xfId="0" applyNumberFormat="1" applyFont="1" applyBorder="1" applyAlignment="1">
      <alignment horizontal="left" vertical="center" wrapText="1"/>
    </xf>
    <xf numFmtId="49" fontId="6" fillId="0" borderId="23" xfId="0" applyNumberFormat="1" applyFont="1" applyBorder="1" applyAlignment="1">
      <alignment horizontal="left" vertical="center" wrapText="1"/>
    </xf>
    <xf numFmtId="0" fontId="9" fillId="0" borderId="6" xfId="0" applyFont="1" applyBorder="1" applyAlignment="1">
      <alignment horizontal="left" vertical="center" wrapText="1"/>
    </xf>
    <xf numFmtId="0" fontId="9" fillId="0" borderId="4" xfId="0" applyFont="1" applyBorder="1" applyAlignment="1">
      <alignment horizontal="left" vertical="center" wrapText="1"/>
    </xf>
    <xf numFmtId="0" fontId="9" fillId="0" borderId="14" xfId="0" applyFont="1" applyBorder="1" applyAlignment="1">
      <alignment horizontal="left" vertical="center" wrapText="1"/>
    </xf>
    <xf numFmtId="0" fontId="9" fillId="0" borderId="9" xfId="0" applyFont="1" applyBorder="1" applyAlignment="1">
      <alignment horizontal="left" vertical="center" wrapText="1"/>
    </xf>
    <xf numFmtId="0" fontId="9" fillId="0" borderId="23" xfId="0" applyFont="1" applyBorder="1" applyAlignment="1">
      <alignment horizontal="left" vertical="center" wrapText="1"/>
    </xf>
    <xf numFmtId="49" fontId="6" fillId="0" borderId="6" xfId="0" applyNumberFormat="1" applyFont="1" applyBorder="1" applyAlignment="1">
      <alignment horizontal="center" vertical="center" wrapText="1"/>
    </xf>
    <xf numFmtId="164" fontId="6" fillId="0" borderId="6" xfId="1" applyNumberFormat="1" applyFont="1" applyFill="1" applyBorder="1" applyAlignment="1">
      <alignment horizontal="center" vertical="center" wrapText="1"/>
    </xf>
    <xf numFmtId="14" fontId="6" fillId="0" borderId="35" xfId="0" applyNumberFormat="1" applyFont="1" applyBorder="1" applyAlignment="1">
      <alignment horizontal="left" vertical="center" wrapText="1"/>
    </xf>
    <xf numFmtId="14" fontId="6" fillId="0" borderId="7" xfId="0" applyNumberFormat="1" applyFont="1" applyBorder="1" applyAlignment="1">
      <alignment horizontal="left" vertical="center" wrapText="1"/>
    </xf>
    <xf numFmtId="14" fontId="6" fillId="0" borderId="33" xfId="0" applyNumberFormat="1" applyFont="1" applyBorder="1" applyAlignment="1">
      <alignment horizontal="left" vertical="center" wrapText="1"/>
    </xf>
    <xf numFmtId="0" fontId="6" fillId="0" borderId="6" xfId="0" applyFont="1" applyBorder="1" applyAlignment="1">
      <alignment horizontal="center" vertical="center" wrapText="1"/>
    </xf>
    <xf numFmtId="14" fontId="6" fillId="0" borderId="7" xfId="0" applyNumberFormat="1" applyFont="1" applyBorder="1" applyAlignment="1">
      <alignment horizontal="center" vertical="center" wrapText="1"/>
    </xf>
    <xf numFmtId="0" fontId="9" fillId="0" borderId="20" xfId="0" applyFont="1" applyBorder="1" applyAlignment="1">
      <alignment horizontal="left" vertical="center" wrapText="1"/>
    </xf>
    <xf numFmtId="0" fontId="8" fillId="7" borderId="27"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8" fillId="7" borderId="25" xfId="0" applyFont="1" applyFill="1" applyBorder="1" applyAlignment="1">
      <alignment vertical="center" wrapText="1"/>
    </xf>
    <xf numFmtId="0" fontId="0" fillId="5" borderId="0" xfId="0" applyFill="1" applyAlignment="1">
      <alignment vertical="center"/>
    </xf>
    <xf numFmtId="0" fontId="8" fillId="7" borderId="23"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6" fillId="0" borderId="49" xfId="0" applyFont="1" applyBorder="1" applyAlignment="1">
      <alignment horizontal="center" vertical="center" wrapText="1"/>
    </xf>
    <xf numFmtId="0" fontId="8" fillId="7" borderId="27" xfId="0" applyFont="1" applyFill="1" applyBorder="1" applyAlignment="1">
      <alignment vertical="center" wrapText="1"/>
    </xf>
    <xf numFmtId="0" fontId="6" fillId="0" borderId="50" xfId="0" applyFont="1" applyBorder="1" applyAlignment="1">
      <alignment horizontal="center" vertical="center" wrapText="1"/>
    </xf>
    <xf numFmtId="49" fontId="6" fillId="0" borderId="32" xfId="0" applyNumberFormat="1" applyFont="1" applyBorder="1" applyAlignment="1">
      <alignment horizontal="center" vertical="center" wrapText="1"/>
    </xf>
    <xf numFmtId="0" fontId="6" fillId="0" borderId="52" xfId="0" applyFont="1" applyBorder="1" applyAlignment="1">
      <alignment horizontal="left" vertical="center" wrapText="1"/>
    </xf>
    <xf numFmtId="49" fontId="6" fillId="0" borderId="53" xfId="0" applyNumberFormat="1" applyFont="1" applyBorder="1" applyAlignment="1">
      <alignment horizontal="center" vertical="center" wrapText="1"/>
    </xf>
    <xf numFmtId="0" fontId="6" fillId="0" borderId="52" xfId="0" applyFont="1" applyBorder="1" applyAlignment="1">
      <alignment horizontal="center" vertical="center" wrapText="1"/>
    </xf>
    <xf numFmtId="0" fontId="6" fillId="0" borderId="52" xfId="0" applyFont="1" applyBorder="1" applyAlignment="1">
      <alignment horizontal="center" vertical="center"/>
    </xf>
    <xf numFmtId="14" fontId="6" fillId="0" borderId="54" xfId="0" applyNumberFormat="1" applyFont="1" applyBorder="1" applyAlignment="1">
      <alignment horizontal="center" vertical="center" wrapText="1"/>
    </xf>
    <xf numFmtId="0" fontId="6" fillId="0" borderId="57" xfId="0" applyFont="1" applyBorder="1" applyAlignment="1">
      <alignment horizontal="left" vertical="center" wrapText="1"/>
    </xf>
    <xf numFmtId="49" fontId="6" fillId="0" borderId="57" xfId="0" applyNumberFormat="1" applyFont="1" applyBorder="1" applyAlignment="1">
      <alignment horizontal="center" vertical="center" wrapText="1"/>
    </xf>
    <xf numFmtId="0" fontId="6" fillId="0" borderId="57" xfId="0" applyFont="1" applyBorder="1" applyAlignment="1">
      <alignment horizontal="center" vertical="center" wrapText="1"/>
    </xf>
    <xf numFmtId="14" fontId="6" fillId="0" borderId="58" xfId="0" applyNumberFormat="1" applyFont="1" applyBorder="1" applyAlignment="1">
      <alignment horizontal="center" vertical="center" wrapText="1"/>
    </xf>
    <xf numFmtId="0" fontId="6" fillId="0" borderId="1" xfId="0" applyFont="1" applyBorder="1" applyAlignment="1">
      <alignment horizontal="right" vertical="center"/>
    </xf>
    <xf numFmtId="164" fontId="6" fillId="0" borderId="1" xfId="1" applyNumberFormat="1" applyFont="1" applyBorder="1" applyAlignment="1">
      <alignment horizontal="center" vertical="center"/>
    </xf>
    <xf numFmtId="164" fontId="6" fillId="0" borderId="1" xfId="1" applyNumberFormat="1" applyFont="1" applyFill="1" applyBorder="1" applyAlignment="1">
      <alignment horizontal="center" vertical="center" wrapText="1"/>
    </xf>
    <xf numFmtId="0" fontId="8" fillId="7" borderId="38" xfId="0" applyFont="1" applyFill="1" applyBorder="1" applyAlignment="1">
      <alignment horizontal="center" vertical="center"/>
    </xf>
    <xf numFmtId="0" fontId="8" fillId="7" borderId="39" xfId="0" applyFont="1" applyFill="1" applyBorder="1" applyAlignment="1">
      <alignment horizontal="center" vertical="center"/>
    </xf>
    <xf numFmtId="0" fontId="8" fillId="7" borderId="40" xfId="0" applyFont="1" applyFill="1" applyBorder="1" applyAlignment="1">
      <alignment horizontal="center" vertical="center"/>
    </xf>
    <xf numFmtId="0" fontId="6" fillId="7" borderId="45" xfId="0" applyFont="1" applyFill="1" applyBorder="1" applyAlignment="1">
      <alignment horizontal="center" vertical="center" wrapText="1"/>
    </xf>
    <xf numFmtId="0" fontId="6" fillId="7" borderId="46" xfId="0" applyFont="1" applyFill="1" applyBorder="1" applyAlignment="1">
      <alignment horizontal="center" vertical="center" wrapText="1"/>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164" fontId="6" fillId="8" borderId="30" xfId="0" applyNumberFormat="1" applyFont="1" applyFill="1" applyBorder="1" applyAlignment="1">
      <alignment horizontal="center" vertical="center" wrapText="1"/>
    </xf>
    <xf numFmtId="0" fontId="6" fillId="8" borderId="30" xfId="0" applyFont="1" applyFill="1" applyBorder="1" applyAlignment="1">
      <alignment horizontal="center" vertical="center" wrapText="1"/>
    </xf>
    <xf numFmtId="0" fontId="6" fillId="8" borderId="27"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9"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6" fillId="6" borderId="42"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49" fontId="6" fillId="0" borderId="16" xfId="0" applyNumberFormat="1" applyFont="1" applyBorder="1" applyAlignment="1">
      <alignment horizontal="left" vertical="center" wrapText="1"/>
    </xf>
    <xf numFmtId="49" fontId="6" fillId="0" borderId="17" xfId="0" applyNumberFormat="1" applyFont="1" applyBorder="1" applyAlignment="1">
      <alignment horizontal="left" vertical="center" wrapText="1"/>
    </xf>
    <xf numFmtId="49" fontId="6" fillId="0" borderId="19" xfId="0" applyNumberFormat="1" applyFont="1" applyBorder="1" applyAlignment="1">
      <alignment horizontal="left" vertical="center" wrapText="1"/>
    </xf>
    <xf numFmtId="49" fontId="6" fillId="0" borderId="20" xfId="0" applyNumberFormat="1" applyFont="1" applyBorder="1" applyAlignment="1">
      <alignment horizontal="left" vertical="center" wrapText="1"/>
    </xf>
    <xf numFmtId="49" fontId="6" fillId="0" borderId="22" xfId="0" applyNumberFormat="1" applyFont="1" applyBorder="1" applyAlignment="1">
      <alignment horizontal="left" vertical="center" wrapText="1"/>
    </xf>
    <xf numFmtId="49" fontId="6" fillId="0" borderId="23" xfId="0" applyNumberFormat="1" applyFont="1" applyBorder="1" applyAlignment="1">
      <alignment horizontal="left" vertical="center" wrapText="1"/>
    </xf>
    <xf numFmtId="0" fontId="6" fillId="0" borderId="17" xfId="0" applyFont="1" applyBorder="1" applyAlignment="1">
      <alignment horizontal="left" vertical="center" wrapText="1"/>
    </xf>
    <xf numFmtId="0" fontId="6" fillId="0" borderId="20" xfId="0" applyFont="1" applyBorder="1" applyAlignment="1">
      <alignment horizontal="left" vertical="center" wrapText="1"/>
    </xf>
    <xf numFmtId="0" fontId="6" fillId="0" borderId="23" xfId="0" applyFont="1" applyBorder="1" applyAlignment="1">
      <alignment horizontal="left" vertical="center" wrapText="1"/>
    </xf>
    <xf numFmtId="164" fontId="6" fillId="0" borderId="17" xfId="1" applyNumberFormat="1" applyFont="1" applyFill="1" applyBorder="1" applyAlignment="1">
      <alignment horizontal="center" vertical="center" wrapText="1"/>
    </xf>
    <xf numFmtId="164" fontId="6" fillId="0" borderId="20" xfId="1" applyNumberFormat="1" applyFont="1" applyFill="1" applyBorder="1" applyAlignment="1">
      <alignment horizontal="center" vertical="center" wrapText="1"/>
    </xf>
    <xf numFmtId="164" fontId="6" fillId="0" borderId="23" xfId="1" applyNumberFormat="1" applyFont="1" applyFill="1" applyBorder="1" applyAlignment="1">
      <alignment horizontal="center" vertical="center" wrapText="1"/>
    </xf>
    <xf numFmtId="49" fontId="6" fillId="0" borderId="8" xfId="0" applyNumberFormat="1" applyFont="1" applyBorder="1" applyAlignment="1">
      <alignment horizontal="left" vertical="center" wrapText="1"/>
    </xf>
    <xf numFmtId="49" fontId="6" fillId="0" borderId="9" xfId="0" applyNumberFormat="1" applyFont="1" applyBorder="1" applyAlignment="1">
      <alignment horizontal="left" vertical="center" wrapText="1"/>
    </xf>
    <xf numFmtId="49" fontId="6" fillId="0" borderId="11" xfId="0" applyNumberFormat="1" applyFont="1" applyBorder="1" applyAlignment="1">
      <alignment horizontal="left" vertical="center" wrapText="1"/>
    </xf>
    <xf numFmtId="49" fontId="6" fillId="0" borderId="4" xfId="0" applyNumberFormat="1" applyFont="1" applyBorder="1" applyAlignment="1">
      <alignment horizontal="left" vertical="center" wrapText="1"/>
    </xf>
    <xf numFmtId="49" fontId="6" fillId="0" borderId="13" xfId="0" applyNumberFormat="1" applyFont="1" applyBorder="1" applyAlignment="1">
      <alignment horizontal="left" vertical="center" wrapText="1"/>
    </xf>
    <xf numFmtId="49" fontId="6" fillId="0" borderId="14" xfId="0" applyNumberFormat="1" applyFont="1" applyBorder="1" applyAlignment="1">
      <alignment horizontal="left" vertical="center" wrapText="1"/>
    </xf>
    <xf numFmtId="0" fontId="6" fillId="0" borderId="9" xfId="0" applyFont="1" applyBorder="1" applyAlignment="1">
      <alignment horizontal="left" vertical="center" wrapText="1"/>
    </xf>
    <xf numFmtId="0" fontId="6" fillId="0" borderId="4" xfId="0" applyFont="1" applyBorder="1" applyAlignment="1">
      <alignment horizontal="left" vertical="center" wrapText="1"/>
    </xf>
    <xf numFmtId="0" fontId="6" fillId="0" borderId="14" xfId="0" applyFont="1" applyBorder="1" applyAlignment="1">
      <alignment horizontal="left" vertical="center" wrapText="1"/>
    </xf>
    <xf numFmtId="164" fontId="6" fillId="0" borderId="9" xfId="1" applyNumberFormat="1" applyFont="1" applyFill="1" applyBorder="1" applyAlignment="1">
      <alignment horizontal="center" vertical="center" wrapText="1"/>
    </xf>
    <xf numFmtId="164" fontId="6" fillId="0" borderId="4" xfId="1" applyNumberFormat="1" applyFont="1" applyFill="1" applyBorder="1" applyAlignment="1">
      <alignment horizontal="center" vertical="center" wrapText="1"/>
    </xf>
    <xf numFmtId="164" fontId="6" fillId="0" borderId="14" xfId="1" applyNumberFormat="1" applyFont="1" applyFill="1" applyBorder="1" applyAlignment="1">
      <alignment horizontal="center" vertical="center" wrapText="1"/>
    </xf>
    <xf numFmtId="164" fontId="6" fillId="0" borderId="32" xfId="1" applyNumberFormat="1" applyFont="1" applyFill="1" applyBorder="1" applyAlignment="1">
      <alignment horizontal="center" vertical="center" wrapText="1"/>
    </xf>
    <xf numFmtId="49" fontId="6" fillId="0" borderId="5" xfId="0" applyNumberFormat="1" applyFont="1" applyBorder="1" applyAlignment="1">
      <alignment horizontal="left" vertical="center" wrapText="1"/>
    </xf>
    <xf numFmtId="0" fontId="8" fillId="7" borderId="22" xfId="0" applyFont="1" applyFill="1" applyBorder="1" applyAlignment="1">
      <alignment horizontal="center" vertical="center" wrapText="1"/>
    </xf>
    <xf numFmtId="0" fontId="8" fillId="7" borderId="23" xfId="0" applyFont="1" applyFill="1" applyBorder="1" applyAlignment="1">
      <alignment horizontal="center" vertical="center" wrapText="1"/>
    </xf>
    <xf numFmtId="49" fontId="6" fillId="5" borderId="8" xfId="0" applyNumberFormat="1" applyFont="1" applyFill="1" applyBorder="1" applyAlignment="1">
      <alignment horizontal="left" vertical="center" wrapText="1"/>
    </xf>
    <xf numFmtId="49" fontId="6" fillId="5" borderId="9" xfId="0" applyNumberFormat="1" applyFont="1" applyFill="1" applyBorder="1" applyAlignment="1">
      <alignment horizontal="left" vertical="center" wrapText="1"/>
    </xf>
    <xf numFmtId="49" fontId="6" fillId="5" borderId="11" xfId="0" applyNumberFormat="1" applyFont="1" applyFill="1" applyBorder="1" applyAlignment="1">
      <alignment horizontal="left" vertical="center" wrapText="1"/>
    </xf>
    <xf numFmtId="49" fontId="6" fillId="5" borderId="4" xfId="0" applyNumberFormat="1" applyFont="1" applyFill="1" applyBorder="1" applyAlignment="1">
      <alignment horizontal="left" vertical="center" wrapText="1"/>
    </xf>
    <xf numFmtId="49" fontId="6" fillId="5" borderId="13" xfId="0" applyNumberFormat="1" applyFont="1" applyFill="1" applyBorder="1" applyAlignment="1">
      <alignment horizontal="left" vertical="center" wrapText="1"/>
    </xf>
    <xf numFmtId="49" fontId="6" fillId="5" borderId="14" xfId="0" applyNumberFormat="1" applyFont="1" applyFill="1" applyBorder="1" applyAlignment="1">
      <alignment horizontal="left" vertical="center" wrapText="1"/>
    </xf>
    <xf numFmtId="49" fontId="6" fillId="0" borderId="31" xfId="0" applyNumberFormat="1" applyFont="1" applyBorder="1" applyAlignment="1">
      <alignment horizontal="left" vertical="center" wrapText="1"/>
    </xf>
    <xf numFmtId="49" fontId="6" fillId="0" borderId="32" xfId="0" applyNumberFormat="1" applyFont="1" applyBorder="1" applyAlignment="1">
      <alignment horizontal="left" vertical="center" wrapText="1"/>
    </xf>
    <xf numFmtId="0" fontId="6" fillId="0" borderId="32" xfId="0" applyFont="1" applyBorder="1" applyAlignment="1">
      <alignment horizontal="left" vertical="center" wrapText="1"/>
    </xf>
    <xf numFmtId="164" fontId="8" fillId="0" borderId="17" xfId="1" applyNumberFormat="1" applyFont="1" applyFill="1" applyBorder="1" applyAlignment="1">
      <alignment horizontal="center" vertical="center" wrapText="1"/>
    </xf>
    <xf numFmtId="164" fontId="8" fillId="0" borderId="20" xfId="1" applyNumberFormat="1" applyFont="1" applyFill="1" applyBorder="1" applyAlignment="1">
      <alignment horizontal="center" vertical="center" wrapText="1"/>
    </xf>
    <xf numFmtId="164" fontId="8" fillId="0" borderId="23" xfId="1" applyNumberFormat="1" applyFont="1" applyFill="1" applyBorder="1" applyAlignment="1">
      <alignment horizontal="center" vertical="center" wrapText="1"/>
    </xf>
    <xf numFmtId="49" fontId="6" fillId="0" borderId="8" xfId="0" applyNumberFormat="1" applyFont="1" applyBorder="1" applyAlignment="1">
      <alignment horizontal="left" vertical="center"/>
    </xf>
    <xf numFmtId="49" fontId="6" fillId="0" borderId="11" xfId="0" applyNumberFormat="1" applyFont="1" applyBorder="1" applyAlignment="1">
      <alignment horizontal="left" vertical="center"/>
    </xf>
    <xf numFmtId="49" fontId="6" fillId="0" borderId="13" xfId="0" applyNumberFormat="1" applyFont="1" applyBorder="1" applyAlignment="1">
      <alignment horizontal="left" vertical="center"/>
    </xf>
    <xf numFmtId="164" fontId="6" fillId="0" borderId="5" xfId="1" applyNumberFormat="1" applyFont="1" applyFill="1" applyBorder="1" applyAlignment="1">
      <alignment horizontal="center" vertical="center" wrapText="1"/>
    </xf>
    <xf numFmtId="49" fontId="6" fillId="0" borderId="43" xfId="0" applyNumberFormat="1" applyFont="1" applyBorder="1" applyAlignment="1">
      <alignment horizontal="left" vertical="center" wrapText="1"/>
    </xf>
    <xf numFmtId="49" fontId="6" fillId="0" borderId="51" xfId="0" applyNumberFormat="1" applyFont="1" applyBorder="1" applyAlignment="1">
      <alignment horizontal="left" vertical="center" wrapText="1"/>
    </xf>
    <xf numFmtId="49" fontId="6" fillId="0" borderId="47" xfId="0" applyNumberFormat="1" applyFont="1" applyBorder="1" applyAlignment="1">
      <alignment horizontal="left" vertical="center" wrapText="1"/>
    </xf>
    <xf numFmtId="49" fontId="6" fillId="0" borderId="55" xfId="0" applyNumberFormat="1" applyFont="1" applyBorder="1" applyAlignment="1">
      <alignment horizontal="left" vertical="center" wrapText="1"/>
    </xf>
    <xf numFmtId="0" fontId="6" fillId="0" borderId="52" xfId="0" applyFont="1" applyBorder="1" applyAlignment="1">
      <alignment horizontal="left" vertical="center" wrapText="1"/>
    </xf>
    <xf numFmtId="0" fontId="6" fillId="0" borderId="56" xfId="0" applyFont="1" applyBorder="1" applyAlignment="1">
      <alignment horizontal="left" vertical="center" wrapText="1"/>
    </xf>
    <xf numFmtId="164" fontId="6" fillId="0" borderId="52" xfId="1" applyNumberFormat="1" applyFont="1" applyFill="1" applyBorder="1" applyAlignment="1">
      <alignment horizontal="center" vertical="center" wrapText="1"/>
    </xf>
    <xf numFmtId="164" fontId="6" fillId="0" borderId="56" xfId="1" applyNumberFormat="1" applyFont="1" applyFill="1" applyBorder="1" applyAlignment="1">
      <alignment horizontal="center" vertical="center" wrapText="1"/>
    </xf>
    <xf numFmtId="0" fontId="6" fillId="5" borderId="9"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14" xfId="0" applyFont="1" applyFill="1" applyBorder="1" applyAlignment="1">
      <alignment horizontal="left" vertical="center" wrapText="1"/>
    </xf>
    <xf numFmtId="164" fontId="6" fillId="5" borderId="9" xfId="1" applyNumberFormat="1" applyFont="1" applyFill="1" applyBorder="1" applyAlignment="1">
      <alignment horizontal="center" vertical="center" wrapText="1"/>
    </xf>
    <xf numFmtId="164" fontId="6" fillId="5" borderId="4" xfId="1" applyNumberFormat="1" applyFont="1" applyFill="1" applyBorder="1" applyAlignment="1">
      <alignment horizontal="center" vertical="center" wrapText="1"/>
    </xf>
    <xf numFmtId="164" fontId="6" fillId="5" borderId="14" xfId="1" applyNumberFormat="1" applyFont="1" applyFill="1" applyBorder="1" applyAlignment="1">
      <alignment horizontal="center" vertical="center" wrapText="1"/>
    </xf>
    <xf numFmtId="164" fontId="6" fillId="0" borderId="9" xfId="1" applyNumberFormat="1" applyFont="1" applyBorder="1" applyAlignment="1">
      <alignment horizontal="center" vertical="center" wrapText="1"/>
    </xf>
    <xf numFmtId="164" fontId="6" fillId="0" borderId="4" xfId="1" applyNumberFormat="1" applyFont="1" applyBorder="1" applyAlignment="1">
      <alignment horizontal="center" vertical="center" wrapText="1"/>
    </xf>
    <xf numFmtId="164" fontId="6" fillId="0" borderId="32" xfId="1" applyNumberFormat="1" applyFont="1" applyBorder="1" applyAlignment="1">
      <alignment horizontal="center" vertical="center" wrapText="1"/>
    </xf>
    <xf numFmtId="164" fontId="6" fillId="0" borderId="14" xfId="1" applyNumberFormat="1" applyFont="1" applyBorder="1" applyAlignment="1">
      <alignment horizontal="center" vertical="center" wrapText="1"/>
    </xf>
    <xf numFmtId="0" fontId="6" fillId="0" borderId="0" xfId="0" applyFont="1" applyAlignment="1">
      <alignment horizontal="justify" vertical="center" wrapText="1"/>
    </xf>
    <xf numFmtId="0" fontId="0" fillId="0" borderId="0" xfId="0" applyAlignment="1">
      <alignment horizontal="center" wrapText="1"/>
    </xf>
    <xf numFmtId="0" fontId="0" fillId="0" borderId="2" xfId="0" applyBorder="1" applyAlignment="1">
      <alignment horizontal="center" wrapText="1"/>
    </xf>
    <xf numFmtId="0" fontId="0" fillId="0" borderId="0" xfId="0" applyAlignment="1">
      <alignment horizontal="center"/>
    </xf>
  </cellXfs>
  <cellStyles count="2">
    <cellStyle name="Normal" xfId="0" builtinId="0"/>
    <cellStyle name="Porcentaje" xfId="1" builtinId="5"/>
  </cellStyles>
  <dxfs count="3">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s-CO"/>
              <a:t>Evaluación Cumplimiento</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s-CO"/>
        </a:p>
      </c:txPr>
    </c:title>
    <c:autoTitleDeleted val="0"/>
    <c:plotArea>
      <c:layout>
        <c:manualLayout>
          <c:layoutTarget val="inner"/>
          <c:xMode val="edge"/>
          <c:yMode val="edge"/>
          <c:x val="0.23821915998060075"/>
          <c:y val="0.15798066380942888"/>
          <c:w val="0.47304017035890633"/>
          <c:h val="0.77884837180162603"/>
        </c:manualLayout>
      </c:layout>
      <c:radarChart>
        <c:radarStyle val="marker"/>
        <c:varyColors val="0"/>
        <c:ser>
          <c:idx val="0"/>
          <c:order val="0"/>
          <c:tx>
            <c:strRef>
              <c:f>'Gráfico Radar Plan de Calidad'!$D$8</c:f>
              <c:strCache>
                <c:ptCount val="1"/>
                <c:pt idx="0">
                  <c:v>Porcentaje
Esperado</c:v>
                </c:pt>
              </c:strCache>
            </c:strRef>
          </c:tx>
          <c:spPr>
            <a:ln w="15875" cap="rnd">
              <a:solidFill>
                <a:schemeClr val="accent1"/>
              </a:solidFill>
              <a:round/>
            </a:ln>
            <a:effectLst/>
          </c:spPr>
          <c:marker>
            <c:symbol val="circle"/>
            <c:size val="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val>
            <c:numRef>
              <c:f>'Gráfico Radar Plan de Calidad'!$D$9:$D$25</c:f>
              <c:numCache>
                <c:formatCode>0%</c:formatCode>
                <c:ptCount val="17"/>
                <c:pt idx="0">
                  <c:v>0.04</c:v>
                </c:pt>
                <c:pt idx="1">
                  <c:v>7.0000000000000007E-2</c:v>
                </c:pt>
                <c:pt idx="2">
                  <c:v>7.0000000000000007E-2</c:v>
                </c:pt>
                <c:pt idx="3">
                  <c:v>7.0000000000000007E-2</c:v>
                </c:pt>
                <c:pt idx="4">
                  <c:v>7.0000000000000007E-2</c:v>
                </c:pt>
                <c:pt idx="5">
                  <c:v>7.0000000000000007E-2</c:v>
                </c:pt>
                <c:pt idx="6">
                  <c:v>0.05</c:v>
                </c:pt>
                <c:pt idx="7">
                  <c:v>0.08</c:v>
                </c:pt>
                <c:pt idx="8">
                  <c:v>0.04</c:v>
                </c:pt>
                <c:pt idx="9">
                  <c:v>0.06</c:v>
                </c:pt>
                <c:pt idx="10">
                  <c:v>0.06</c:v>
                </c:pt>
                <c:pt idx="11">
                  <c:v>0.04</c:v>
                </c:pt>
                <c:pt idx="12">
                  <c:v>0.04</c:v>
                </c:pt>
                <c:pt idx="13">
                  <c:v>0.05</c:v>
                </c:pt>
                <c:pt idx="14">
                  <c:v>7.0000000000000007E-2</c:v>
                </c:pt>
                <c:pt idx="15">
                  <c:v>7.0000000000000007E-2</c:v>
                </c:pt>
                <c:pt idx="16">
                  <c:v>0.05</c:v>
                </c:pt>
              </c:numCache>
            </c:numRef>
          </c:val>
          <c:extLst>
            <c:ext xmlns:c15="http://schemas.microsoft.com/office/drawing/2012/chart" uri="{02D57815-91ED-43cb-92C2-25804820EDAC}">
              <c15:filteredCategoryTitle>
                <c15:cat>
                  <c:strRef>
                    <c:extLst>
                      <c:ext uri="{02D57815-91ED-43cb-92C2-25804820EDAC}">
                        <c15:formulaRef>
                          <c15:sqref>'[1]Radar (Gráfico)'!#REF!</c15:sqref>
                        </c15:formulaRef>
                      </c:ext>
                    </c:extLst>
                    <c:strCache>
                      <c:ptCount val="1"/>
                      <c:pt idx="0">
                        <c:v>#¡REF!</c:v>
                      </c:pt>
                    </c:strCache>
                  </c:strRef>
                </c15:cat>
              </c15:filteredCategoryTitle>
            </c:ext>
            <c:ext xmlns:c16="http://schemas.microsoft.com/office/drawing/2014/chart" uri="{C3380CC4-5D6E-409C-BE32-E72D297353CC}">
              <c16:uniqueId val="{00000000-7617-4261-9D49-210E5226B978}"/>
            </c:ext>
          </c:extLst>
        </c:ser>
        <c:ser>
          <c:idx val="1"/>
          <c:order val="1"/>
          <c:tx>
            <c:strRef>
              <c:f>'Gráfico Radar Plan de Calidad'!$E$8</c:f>
              <c:strCache>
                <c:ptCount val="1"/>
                <c:pt idx="0">
                  <c:v>Porcentaje
Ponderado</c:v>
                </c:pt>
              </c:strCache>
            </c:strRef>
          </c:tx>
          <c:spPr>
            <a:ln w="15875" cap="rnd">
              <a:solidFill>
                <a:schemeClr val="accent2"/>
              </a:solidFill>
              <a:round/>
            </a:ln>
            <a:effectLst/>
          </c:spPr>
          <c:marker>
            <c:symbol val="circle"/>
            <c:size val="4"/>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marker>
          <c:val>
            <c:numRef>
              <c:f>'Gráfico Radar Plan de Calidad'!$E$9:$E$25</c:f>
              <c:numCache>
                <c:formatCode>0.0%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5="http://schemas.microsoft.com/office/drawing/2012/chart" uri="{02D57815-91ED-43cb-92C2-25804820EDAC}">
              <c15:filteredCategoryTitle>
                <c15:cat>
                  <c:strRef>
                    <c:extLst>
                      <c:ext uri="{02D57815-91ED-43cb-92C2-25804820EDAC}">
                        <c15:formulaRef>
                          <c15:sqref>'[1]Radar (Gráfico)'!#REF!</c15:sqref>
                        </c15:formulaRef>
                      </c:ext>
                    </c:extLst>
                    <c:strCache>
                      <c:ptCount val="1"/>
                      <c:pt idx="0">
                        <c:v>#¡REF!</c:v>
                      </c:pt>
                    </c:strCache>
                  </c:strRef>
                </c15:cat>
              </c15:filteredCategoryTitle>
            </c:ext>
            <c:ext xmlns:c16="http://schemas.microsoft.com/office/drawing/2014/chart" uri="{C3380CC4-5D6E-409C-BE32-E72D297353CC}">
              <c16:uniqueId val="{00000001-7617-4261-9D49-210E5226B978}"/>
            </c:ext>
          </c:extLst>
        </c:ser>
        <c:dLbls>
          <c:showLegendKey val="0"/>
          <c:showVal val="0"/>
          <c:showCatName val="0"/>
          <c:showSerName val="0"/>
          <c:showPercent val="0"/>
          <c:showBubbleSize val="0"/>
        </c:dLbls>
        <c:axId val="2070851823"/>
        <c:axId val="2070852783"/>
      </c:radarChart>
      <c:catAx>
        <c:axId val="20708518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CO"/>
          </a:p>
        </c:txPr>
        <c:crossAx val="2070852783"/>
        <c:crosses val="autoZero"/>
        <c:auto val="1"/>
        <c:lblAlgn val="ctr"/>
        <c:lblOffset val="100"/>
        <c:noMultiLvlLbl val="0"/>
      </c:catAx>
      <c:valAx>
        <c:axId val="20708527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CO"/>
          </a:p>
        </c:txPr>
        <c:crossAx val="207085182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76199</xdr:colOff>
      <xdr:row>1</xdr:row>
      <xdr:rowOff>19050</xdr:rowOff>
    </xdr:from>
    <xdr:to>
      <xdr:col>1</xdr:col>
      <xdr:colOff>0</xdr:colOff>
      <xdr:row>6</xdr:row>
      <xdr:rowOff>171450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76199" y="209550"/>
          <a:ext cx="1847851" cy="1104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467994</xdr:colOff>
      <xdr:row>7</xdr:row>
      <xdr:rowOff>15240</xdr:rowOff>
    </xdr:from>
    <xdr:to>
      <xdr:col>12</xdr:col>
      <xdr:colOff>457200</xdr:colOff>
      <xdr:row>26</xdr:row>
      <xdr:rowOff>30480</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1711709</xdr:colOff>
      <xdr:row>6</xdr:row>
      <xdr:rowOff>142874</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0" y="0"/>
          <a:ext cx="1959359" cy="11715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J112"/>
  <sheetViews>
    <sheetView tabSelected="1" zoomScale="80" zoomScaleNormal="80" zoomScaleSheetLayoutView="70" workbookViewId="0">
      <selection activeCell="B2" sqref="B2"/>
    </sheetView>
  </sheetViews>
  <sheetFormatPr baseColWidth="10" defaultColWidth="11.42578125" defaultRowHeight="15" x14ac:dyDescent="0.25"/>
  <cols>
    <col min="1" max="1" width="25.7109375" style="10" customWidth="1"/>
    <col min="2" max="3" width="45.7109375" style="2" customWidth="1"/>
    <col min="4" max="7" width="45.7109375" style="4" customWidth="1"/>
    <col min="8" max="8" width="25.7109375" style="4" customWidth="1"/>
    <col min="9" max="10" width="40.7109375" style="4" customWidth="1"/>
  </cols>
  <sheetData>
    <row r="1" spans="1:10" ht="15.75" thickBot="1" x14ac:dyDescent="0.3">
      <c r="A1" s="108" t="s">
        <v>245</v>
      </c>
      <c r="B1" s="109"/>
      <c r="C1" s="109"/>
      <c r="D1" s="109"/>
      <c r="E1" s="109"/>
      <c r="F1" s="109"/>
      <c r="G1" s="109"/>
      <c r="H1" s="109"/>
      <c r="I1" s="109"/>
      <c r="J1" s="110"/>
    </row>
    <row r="2" spans="1:10" ht="15" customHeight="1" thickBot="1" x14ac:dyDescent="0.3">
      <c r="A2" s="134"/>
      <c r="B2" s="86" t="s">
        <v>0</v>
      </c>
      <c r="C2" s="92"/>
      <c r="D2" s="93" t="s">
        <v>1</v>
      </c>
      <c r="E2" s="94"/>
      <c r="F2" s="119">
        <f>IF(COUNTA(E79:E82)=4,SUM(F11:F82,F84:F111),SUM(F11:F78,F83:F111))</f>
        <v>0</v>
      </c>
      <c r="G2" s="122" t="s">
        <v>2</v>
      </c>
      <c r="H2" s="123"/>
      <c r="I2" s="111" t="s">
        <v>3</v>
      </c>
      <c r="J2" s="112"/>
    </row>
    <row r="3" spans="1:10" ht="16.5" thickTop="1" thickBot="1" x14ac:dyDescent="0.3">
      <c r="A3" s="134"/>
      <c r="B3" s="87" t="s">
        <v>4</v>
      </c>
      <c r="C3" s="63"/>
      <c r="D3" s="88" t="s">
        <v>5</v>
      </c>
      <c r="E3" s="62"/>
      <c r="F3" s="120"/>
      <c r="G3" s="124"/>
      <c r="H3" s="125"/>
      <c r="I3" s="111"/>
      <c r="J3" s="112"/>
    </row>
    <row r="4" spans="1:10" ht="15" customHeight="1" thickTop="1" thickBot="1" x14ac:dyDescent="0.3">
      <c r="A4" s="134"/>
      <c r="B4" s="87" t="s">
        <v>6</v>
      </c>
      <c r="C4" s="63"/>
      <c r="D4" s="88" t="s">
        <v>7</v>
      </c>
      <c r="E4" s="62"/>
      <c r="F4" s="120"/>
      <c r="G4" s="126" t="s">
        <v>8</v>
      </c>
      <c r="H4" s="127"/>
      <c r="I4" s="111"/>
      <c r="J4" s="112"/>
    </row>
    <row r="5" spans="1:10" ht="16.5" thickTop="1" thickBot="1" x14ac:dyDescent="0.3">
      <c r="A5" s="134"/>
      <c r="B5" s="87" t="s">
        <v>9</v>
      </c>
      <c r="C5" s="63"/>
      <c r="D5" s="87" t="s">
        <v>10</v>
      </c>
      <c r="E5" s="62"/>
      <c r="F5" s="120"/>
      <c r="G5" s="128"/>
      <c r="H5" s="129"/>
      <c r="I5" s="113"/>
      <c r="J5" s="114"/>
    </row>
    <row r="6" spans="1:10" ht="15" customHeight="1" thickTop="1" thickBot="1" x14ac:dyDescent="0.3">
      <c r="A6" s="134"/>
      <c r="B6" s="87" t="s">
        <v>11</v>
      </c>
      <c r="C6" s="63"/>
      <c r="D6" s="87" t="s">
        <v>12</v>
      </c>
      <c r="E6" s="62"/>
      <c r="F6" s="120"/>
      <c r="G6" s="130" t="s">
        <v>13</v>
      </c>
      <c r="H6" s="131"/>
      <c r="I6" s="115"/>
      <c r="J6" s="116"/>
    </row>
    <row r="7" spans="1:10" ht="16.5" thickTop="1" thickBot="1" x14ac:dyDescent="0.3">
      <c r="A7" s="135"/>
      <c r="B7" s="87" t="s">
        <v>14</v>
      </c>
      <c r="C7" s="64"/>
      <c r="D7" s="87" t="s">
        <v>15</v>
      </c>
      <c r="E7" s="61"/>
      <c r="F7" s="121"/>
      <c r="G7" s="132"/>
      <c r="H7" s="133"/>
      <c r="I7" s="117"/>
      <c r="J7" s="118"/>
    </row>
    <row r="8" spans="1:10" ht="16.5" thickTop="1" thickBot="1" x14ac:dyDescent="0.3">
      <c r="A8" s="89"/>
      <c r="B8" s="89"/>
      <c r="C8" s="89"/>
      <c r="D8" s="89"/>
      <c r="E8" s="89"/>
      <c r="F8" s="89"/>
      <c r="G8" s="89"/>
      <c r="H8" s="89"/>
      <c r="I8" s="21"/>
      <c r="J8" s="21"/>
    </row>
    <row r="9" spans="1:10" ht="15.75" thickBot="1" x14ac:dyDescent="0.3">
      <c r="A9" s="136"/>
      <c r="B9" s="137"/>
      <c r="C9" s="137"/>
      <c r="D9" s="137"/>
      <c r="E9" s="137"/>
      <c r="F9" s="137"/>
      <c r="G9" s="137"/>
      <c r="H9" s="137"/>
      <c r="I9" s="137"/>
      <c r="J9" s="138"/>
    </row>
    <row r="10" spans="1:10" s="1" customFormat="1" ht="40.15" customHeight="1" thickBot="1" x14ac:dyDescent="0.45">
      <c r="A10" s="165" t="s">
        <v>16</v>
      </c>
      <c r="B10" s="166"/>
      <c r="C10" s="90" t="s">
        <v>17</v>
      </c>
      <c r="D10" s="90" t="s">
        <v>18</v>
      </c>
      <c r="E10" s="90" t="s">
        <v>19</v>
      </c>
      <c r="F10" s="90" t="s">
        <v>20</v>
      </c>
      <c r="G10" s="90" t="s">
        <v>21</v>
      </c>
      <c r="H10" s="90" t="s">
        <v>22</v>
      </c>
      <c r="I10" s="90" t="s">
        <v>23</v>
      </c>
      <c r="J10" s="91" t="s">
        <v>24</v>
      </c>
    </row>
    <row r="11" spans="1:10" ht="39.950000000000003" customHeight="1" thickTop="1" x14ac:dyDescent="0.25">
      <c r="A11" s="151" t="s">
        <v>25</v>
      </c>
      <c r="B11" s="152"/>
      <c r="C11" s="157" t="s">
        <v>26</v>
      </c>
      <c r="D11" s="29" t="s">
        <v>27</v>
      </c>
      <c r="E11" s="30"/>
      <c r="F11" s="160" t="str">
        <f>IF(COUNTIF(E11:E15, "Cumple")=5, 4%,IF(COUNTIF(E11:E15, "No Cumple")&gt;0, 0%, IF(COUNTIF(E11:E15, "Cumple parcialmente")=1, 2%, IF(COUNTIF(E11:E15, "Cumple parcialmente")&gt;1, 0%, "CALIFICAR!"))))</f>
        <v>CALIFICAR!</v>
      </c>
      <c r="G11" s="31"/>
      <c r="H11" s="32"/>
      <c r="I11" s="32"/>
      <c r="J11" s="33"/>
    </row>
    <row r="12" spans="1:10" ht="39.950000000000003" customHeight="1" x14ac:dyDescent="0.25">
      <c r="A12" s="153"/>
      <c r="B12" s="154"/>
      <c r="C12" s="158"/>
      <c r="D12" s="12" t="s">
        <v>28</v>
      </c>
      <c r="E12" s="13"/>
      <c r="F12" s="161"/>
      <c r="G12" s="15"/>
      <c r="H12" s="15"/>
      <c r="I12" s="15"/>
      <c r="J12" s="34"/>
    </row>
    <row r="13" spans="1:10" ht="39.950000000000003" customHeight="1" x14ac:dyDescent="0.25">
      <c r="A13" s="153"/>
      <c r="B13" s="154"/>
      <c r="C13" s="158"/>
      <c r="D13" s="12" t="s">
        <v>29</v>
      </c>
      <c r="E13" s="13"/>
      <c r="F13" s="161"/>
      <c r="G13" s="14"/>
      <c r="H13" s="15"/>
      <c r="I13" s="15"/>
      <c r="J13" s="34"/>
    </row>
    <row r="14" spans="1:10" ht="39.950000000000003" customHeight="1" x14ac:dyDescent="0.25">
      <c r="A14" s="153"/>
      <c r="B14" s="154"/>
      <c r="C14" s="158"/>
      <c r="D14" s="12" t="s">
        <v>30</v>
      </c>
      <c r="E14" s="13"/>
      <c r="F14" s="161"/>
      <c r="G14" s="14"/>
      <c r="H14" s="15"/>
      <c r="I14" s="15"/>
      <c r="J14" s="34"/>
    </row>
    <row r="15" spans="1:10" ht="39.950000000000003" customHeight="1" thickBot="1" x14ac:dyDescent="0.3">
      <c r="A15" s="155"/>
      <c r="B15" s="156"/>
      <c r="C15" s="159"/>
      <c r="D15" s="35" t="s">
        <v>31</v>
      </c>
      <c r="E15" s="36"/>
      <c r="F15" s="162"/>
      <c r="G15" s="37"/>
      <c r="H15" s="37"/>
      <c r="I15" s="37"/>
      <c r="J15" s="38"/>
    </row>
    <row r="16" spans="1:10" ht="39.950000000000003" customHeight="1" thickTop="1" x14ac:dyDescent="0.25">
      <c r="A16" s="167" t="s">
        <v>32</v>
      </c>
      <c r="B16" s="168"/>
      <c r="C16" s="191" t="s">
        <v>33</v>
      </c>
      <c r="D16" s="40" t="s">
        <v>34</v>
      </c>
      <c r="E16" s="30"/>
      <c r="F16" s="194" t="str">
        <f>IF(COUNTIF(E16:E23, "Cumple")=8, 7%,IF(COUNTIF(E16:E23, "No Cumple")&gt;0, 0%, IF(COUNTIF(E16:E23, "Cumple parcialmente")=1, 3.5%, IF(COUNTIF(E16:E23, "Cumple parcialmente")&gt;1, 0%, "CALIFICAR!"))))</f>
        <v>CALIFICAR!</v>
      </c>
      <c r="G16" s="41"/>
      <c r="H16" s="41"/>
      <c r="I16" s="41"/>
      <c r="J16" s="42"/>
    </row>
    <row r="17" spans="1:10" ht="39.950000000000003" customHeight="1" x14ac:dyDescent="0.25">
      <c r="A17" s="169"/>
      <c r="B17" s="170"/>
      <c r="C17" s="192"/>
      <c r="D17" s="16" t="s">
        <v>35</v>
      </c>
      <c r="E17" s="13"/>
      <c r="F17" s="195"/>
      <c r="G17" s="17"/>
      <c r="H17" s="17"/>
      <c r="I17" s="17"/>
      <c r="J17" s="43"/>
    </row>
    <row r="18" spans="1:10" ht="39.950000000000003" customHeight="1" x14ac:dyDescent="0.25">
      <c r="A18" s="169"/>
      <c r="B18" s="170"/>
      <c r="C18" s="192"/>
      <c r="D18" s="16" t="s">
        <v>36</v>
      </c>
      <c r="E18" s="13"/>
      <c r="F18" s="195"/>
      <c r="G18" s="17"/>
      <c r="H18" s="17"/>
      <c r="I18" s="17"/>
      <c r="J18" s="43"/>
    </row>
    <row r="19" spans="1:10" ht="39.950000000000003" customHeight="1" x14ac:dyDescent="0.25">
      <c r="A19" s="169"/>
      <c r="B19" s="170"/>
      <c r="C19" s="192"/>
      <c r="D19" s="16" t="s">
        <v>37</v>
      </c>
      <c r="E19" s="13"/>
      <c r="F19" s="195"/>
      <c r="G19" s="17"/>
      <c r="H19" s="17"/>
      <c r="I19" s="17"/>
      <c r="J19" s="43"/>
    </row>
    <row r="20" spans="1:10" ht="39.950000000000003" customHeight="1" x14ac:dyDescent="0.25">
      <c r="A20" s="169"/>
      <c r="B20" s="170"/>
      <c r="C20" s="192"/>
      <c r="D20" s="12" t="s">
        <v>38</v>
      </c>
      <c r="E20" s="13"/>
      <c r="F20" s="195"/>
      <c r="G20" s="17"/>
      <c r="H20" s="17"/>
      <c r="I20" s="17"/>
      <c r="J20" s="43"/>
    </row>
    <row r="21" spans="1:10" ht="39.950000000000003" customHeight="1" x14ac:dyDescent="0.25">
      <c r="A21" s="169"/>
      <c r="B21" s="170"/>
      <c r="C21" s="192"/>
      <c r="D21" s="16" t="s">
        <v>39</v>
      </c>
      <c r="E21" s="13"/>
      <c r="F21" s="195"/>
      <c r="G21" s="17"/>
      <c r="H21" s="17"/>
      <c r="I21" s="17"/>
      <c r="J21" s="43"/>
    </row>
    <row r="22" spans="1:10" ht="39.950000000000003" customHeight="1" x14ac:dyDescent="0.25">
      <c r="A22" s="169"/>
      <c r="B22" s="170"/>
      <c r="C22" s="192"/>
      <c r="D22" s="12" t="s">
        <v>40</v>
      </c>
      <c r="E22" s="13"/>
      <c r="F22" s="195"/>
      <c r="G22" s="17"/>
      <c r="H22" s="17"/>
      <c r="I22" s="17"/>
      <c r="J22" s="43"/>
    </row>
    <row r="23" spans="1:10" ht="39.950000000000003" customHeight="1" thickBot="1" x14ac:dyDescent="0.3">
      <c r="A23" s="171"/>
      <c r="B23" s="172"/>
      <c r="C23" s="193"/>
      <c r="D23" s="44" t="s">
        <v>41</v>
      </c>
      <c r="E23" s="36"/>
      <c r="F23" s="196"/>
      <c r="G23" s="45"/>
      <c r="H23" s="45"/>
      <c r="I23" s="45"/>
      <c r="J23" s="46"/>
    </row>
    <row r="24" spans="1:10" ht="39.950000000000003" customHeight="1" thickTop="1" x14ac:dyDescent="0.25">
      <c r="A24" s="151" t="s">
        <v>42</v>
      </c>
      <c r="B24" s="152"/>
      <c r="C24" s="157" t="s">
        <v>43</v>
      </c>
      <c r="D24" s="29" t="s">
        <v>44</v>
      </c>
      <c r="E24" s="30"/>
      <c r="F24" s="197" t="str">
        <f>IF(COUNTIF(E24:E36, "Cumple")=13, 7%,IF(COUNTIF(E24:E36, "No Cumple")&gt;0, 0%, IF(COUNTIF(E24:E36, "Cumple parcialmente")=1, 3.5%, IF(COUNTIF(E24:E36, "Cumple parcialmente")&gt;1, 0%, "CALIFICAR!"))))</f>
        <v>CALIFICAR!</v>
      </c>
      <c r="G24" s="32"/>
      <c r="H24" s="32"/>
      <c r="I24" s="32"/>
      <c r="J24" s="33"/>
    </row>
    <row r="25" spans="1:10" ht="39.950000000000003" customHeight="1" x14ac:dyDescent="0.25">
      <c r="A25" s="153"/>
      <c r="B25" s="154"/>
      <c r="C25" s="158"/>
      <c r="D25" s="12" t="s">
        <v>45</v>
      </c>
      <c r="E25" s="13"/>
      <c r="F25" s="198"/>
      <c r="G25" s="15"/>
      <c r="H25" s="15"/>
      <c r="I25" s="15"/>
      <c r="J25" s="34"/>
    </row>
    <row r="26" spans="1:10" ht="39.950000000000003" customHeight="1" x14ac:dyDescent="0.25">
      <c r="A26" s="153"/>
      <c r="B26" s="154"/>
      <c r="C26" s="158"/>
      <c r="D26" s="12" t="s">
        <v>46</v>
      </c>
      <c r="E26" s="13"/>
      <c r="F26" s="198"/>
      <c r="G26" s="15"/>
      <c r="H26" s="15"/>
      <c r="I26" s="15"/>
      <c r="J26" s="34"/>
    </row>
    <row r="27" spans="1:10" ht="39.950000000000003" customHeight="1" x14ac:dyDescent="0.25">
      <c r="A27" s="153"/>
      <c r="B27" s="154"/>
      <c r="C27" s="158"/>
      <c r="D27" s="12" t="s">
        <v>47</v>
      </c>
      <c r="E27" s="13"/>
      <c r="F27" s="198"/>
      <c r="G27" s="15"/>
      <c r="H27" s="15"/>
      <c r="I27" s="15"/>
      <c r="J27" s="34"/>
    </row>
    <row r="28" spans="1:10" ht="39.950000000000003" customHeight="1" x14ac:dyDescent="0.25">
      <c r="A28" s="153"/>
      <c r="B28" s="154"/>
      <c r="C28" s="158"/>
      <c r="D28" s="12" t="s">
        <v>48</v>
      </c>
      <c r="E28" s="13"/>
      <c r="F28" s="198"/>
      <c r="G28" s="15"/>
      <c r="H28" s="15"/>
      <c r="I28" s="15"/>
      <c r="J28" s="34"/>
    </row>
    <row r="29" spans="1:10" ht="39.950000000000003" customHeight="1" x14ac:dyDescent="0.25">
      <c r="A29" s="153"/>
      <c r="B29" s="154"/>
      <c r="C29" s="158"/>
      <c r="D29" s="12" t="s">
        <v>49</v>
      </c>
      <c r="E29" s="13"/>
      <c r="F29" s="198"/>
      <c r="G29" s="15"/>
      <c r="H29" s="15"/>
      <c r="I29" s="15"/>
      <c r="J29" s="34"/>
    </row>
    <row r="30" spans="1:10" ht="39.950000000000003" customHeight="1" x14ac:dyDescent="0.25">
      <c r="A30" s="153"/>
      <c r="B30" s="154"/>
      <c r="C30" s="158"/>
      <c r="D30" s="12" t="s">
        <v>50</v>
      </c>
      <c r="E30" s="13"/>
      <c r="F30" s="198"/>
      <c r="G30" s="15"/>
      <c r="H30" s="15"/>
      <c r="I30" s="15"/>
      <c r="J30" s="34"/>
    </row>
    <row r="31" spans="1:10" ht="39.950000000000003" customHeight="1" x14ac:dyDescent="0.25">
      <c r="A31" s="153"/>
      <c r="B31" s="154"/>
      <c r="C31" s="158"/>
      <c r="D31" s="12" t="s">
        <v>51</v>
      </c>
      <c r="E31" s="13"/>
      <c r="F31" s="198"/>
      <c r="G31" s="15"/>
      <c r="H31" s="15"/>
      <c r="I31" s="15"/>
      <c r="J31" s="34"/>
    </row>
    <row r="32" spans="1:10" ht="39.950000000000003" customHeight="1" x14ac:dyDescent="0.25">
      <c r="A32" s="153"/>
      <c r="B32" s="154"/>
      <c r="C32" s="158"/>
      <c r="D32" s="12" t="s">
        <v>52</v>
      </c>
      <c r="E32" s="13"/>
      <c r="F32" s="198"/>
      <c r="G32" s="15"/>
      <c r="H32" s="15"/>
      <c r="I32" s="15"/>
      <c r="J32" s="34"/>
    </row>
    <row r="33" spans="1:10" ht="39.950000000000003" customHeight="1" x14ac:dyDescent="0.25">
      <c r="A33" s="153"/>
      <c r="B33" s="154"/>
      <c r="C33" s="158"/>
      <c r="D33" s="12" t="s">
        <v>53</v>
      </c>
      <c r="E33" s="13"/>
      <c r="F33" s="198"/>
      <c r="G33" s="15"/>
      <c r="H33" s="15"/>
      <c r="I33" s="15"/>
      <c r="J33" s="34"/>
    </row>
    <row r="34" spans="1:10" ht="39.950000000000003" customHeight="1" x14ac:dyDescent="0.25">
      <c r="A34" s="153"/>
      <c r="B34" s="154"/>
      <c r="C34" s="158"/>
      <c r="D34" s="12" t="s">
        <v>54</v>
      </c>
      <c r="E34" s="13"/>
      <c r="F34" s="198"/>
      <c r="G34" s="15"/>
      <c r="H34" s="15"/>
      <c r="I34" s="15"/>
      <c r="J34" s="34"/>
    </row>
    <row r="35" spans="1:10" ht="39.950000000000003" customHeight="1" x14ac:dyDescent="0.25">
      <c r="A35" s="173"/>
      <c r="B35" s="174"/>
      <c r="C35" s="175"/>
      <c r="D35" s="65" t="s">
        <v>55</v>
      </c>
      <c r="E35" s="13"/>
      <c r="F35" s="199"/>
      <c r="G35" s="66"/>
      <c r="H35" s="66"/>
      <c r="I35" s="66"/>
      <c r="J35" s="68"/>
    </row>
    <row r="36" spans="1:10" ht="39.950000000000003" customHeight="1" thickBot="1" x14ac:dyDescent="0.3">
      <c r="A36" s="155"/>
      <c r="B36" s="156"/>
      <c r="C36" s="159"/>
      <c r="D36" s="35" t="s">
        <v>56</v>
      </c>
      <c r="E36" s="36"/>
      <c r="F36" s="200"/>
      <c r="G36" s="37"/>
      <c r="H36" s="37"/>
      <c r="I36" s="37"/>
      <c r="J36" s="38"/>
    </row>
    <row r="37" spans="1:10" ht="39.950000000000003" customHeight="1" thickTop="1" x14ac:dyDescent="0.25">
      <c r="A37" s="151" t="s">
        <v>57</v>
      </c>
      <c r="B37" s="152"/>
      <c r="C37" s="157" t="s">
        <v>58</v>
      </c>
      <c r="D37" s="29" t="s">
        <v>59</v>
      </c>
      <c r="E37" s="30"/>
      <c r="F37" s="160" t="str">
        <f>IF(COUNTIF(E37:E41, "Cumple")=5, 7%,IF(COUNTIF(E37:E41, "No Cumple")&gt;0, 0%, IF(COUNTIF(E37:E41, "Cumple parcialmente")=1, 3.5%, IF(COUNTIF(E37:E41, "Cumple parcialmente")&gt;1, 0%, "CALIFICAR!"))))</f>
        <v>CALIFICAR!</v>
      </c>
      <c r="G37" s="32"/>
      <c r="H37" s="32"/>
      <c r="I37" s="32"/>
      <c r="J37" s="33"/>
    </row>
    <row r="38" spans="1:10" ht="39.950000000000003" customHeight="1" x14ac:dyDescent="0.25">
      <c r="A38" s="153"/>
      <c r="B38" s="154"/>
      <c r="C38" s="158"/>
      <c r="D38" s="12" t="s">
        <v>60</v>
      </c>
      <c r="E38" s="13"/>
      <c r="F38" s="161"/>
      <c r="G38" s="15"/>
      <c r="H38" s="15"/>
      <c r="I38" s="15"/>
      <c r="J38" s="34"/>
    </row>
    <row r="39" spans="1:10" ht="39.950000000000003" customHeight="1" x14ac:dyDescent="0.25">
      <c r="A39" s="153"/>
      <c r="B39" s="154"/>
      <c r="C39" s="158"/>
      <c r="D39" s="12" t="s">
        <v>61</v>
      </c>
      <c r="E39" s="13"/>
      <c r="F39" s="161"/>
      <c r="G39" s="15"/>
      <c r="H39" s="15"/>
      <c r="I39" s="15"/>
      <c r="J39" s="34"/>
    </row>
    <row r="40" spans="1:10" ht="39.950000000000003" customHeight="1" x14ac:dyDescent="0.25">
      <c r="A40" s="153"/>
      <c r="B40" s="154"/>
      <c r="C40" s="158"/>
      <c r="D40" s="12" t="s">
        <v>62</v>
      </c>
      <c r="E40" s="13"/>
      <c r="F40" s="161"/>
      <c r="G40" s="15"/>
      <c r="H40" s="15"/>
      <c r="I40" s="15"/>
      <c r="J40" s="34"/>
    </row>
    <row r="41" spans="1:10" ht="39.950000000000003" customHeight="1" thickBot="1" x14ac:dyDescent="0.3">
      <c r="A41" s="155"/>
      <c r="B41" s="156"/>
      <c r="C41" s="159"/>
      <c r="D41" s="35" t="s">
        <v>63</v>
      </c>
      <c r="E41" s="36"/>
      <c r="F41" s="162"/>
      <c r="G41" s="37"/>
      <c r="H41" s="37"/>
      <c r="I41" s="37"/>
      <c r="J41" s="38"/>
    </row>
    <row r="42" spans="1:10" ht="139.9" customHeight="1" thickTop="1" x14ac:dyDescent="0.25">
      <c r="A42" s="151" t="s">
        <v>64</v>
      </c>
      <c r="B42" s="152"/>
      <c r="C42" s="157" t="s">
        <v>65</v>
      </c>
      <c r="D42" s="29" t="s">
        <v>66</v>
      </c>
      <c r="E42" s="30"/>
      <c r="F42" s="160" t="str">
        <f>IF(COUNTIF(E42:E43, "Cumple")=2, 7%,IF(COUNTIF(E42:E43, "No Cumple")&gt;0, 0%, IF(COUNTIF(E42:E43, "Cumple parcialmente")=1, 3.5%, IF(COUNTIF(E42:E43, "Cumple parcialmente")&gt;1, 0%, "CALIFICAR!"))))</f>
        <v>CALIFICAR!</v>
      </c>
      <c r="G42" s="32"/>
      <c r="H42" s="32"/>
      <c r="I42" s="32"/>
      <c r="J42" s="33"/>
    </row>
    <row r="43" spans="1:10" ht="139.9" customHeight="1" thickBot="1" x14ac:dyDescent="0.3">
      <c r="A43" s="155"/>
      <c r="B43" s="156"/>
      <c r="C43" s="159"/>
      <c r="D43" s="35" t="s">
        <v>67</v>
      </c>
      <c r="E43" s="36"/>
      <c r="F43" s="162"/>
      <c r="G43" s="37"/>
      <c r="H43" s="37"/>
      <c r="I43" s="37"/>
      <c r="J43" s="38"/>
    </row>
    <row r="44" spans="1:10" ht="39.950000000000003" customHeight="1" thickTop="1" x14ac:dyDescent="0.25">
      <c r="A44" s="151" t="s">
        <v>68</v>
      </c>
      <c r="B44" s="152"/>
      <c r="C44" s="157" t="s">
        <v>69</v>
      </c>
      <c r="D44" s="29" t="s">
        <v>70</v>
      </c>
      <c r="E44" s="30"/>
      <c r="F44" s="160" t="str">
        <f>IF(COUNTIF(E44:E52, "Cumple")=9, 7%,IF(COUNTIF(E44:E52, "No Cumple")&gt;0, 0%, IF(COUNTIF(E44:E52, "Cumple parcialmente")=1, 3.5%, IF(COUNTIF(E44:E52, "Cumple parcialmente")&gt;1, 0%, "CALIFICAR!"))))</f>
        <v>CALIFICAR!</v>
      </c>
      <c r="G44" s="32"/>
      <c r="H44" s="32"/>
      <c r="I44" s="32"/>
      <c r="J44" s="33"/>
    </row>
    <row r="45" spans="1:10" ht="39.950000000000003" customHeight="1" x14ac:dyDescent="0.25">
      <c r="A45" s="153"/>
      <c r="B45" s="154"/>
      <c r="C45" s="158"/>
      <c r="D45" s="12" t="s">
        <v>71</v>
      </c>
      <c r="E45" s="13"/>
      <c r="F45" s="161"/>
      <c r="G45" s="15"/>
      <c r="H45" s="15"/>
      <c r="I45" s="15"/>
      <c r="J45" s="34"/>
    </row>
    <row r="46" spans="1:10" ht="39.950000000000003" customHeight="1" x14ac:dyDescent="0.25">
      <c r="A46" s="153"/>
      <c r="B46" s="154"/>
      <c r="C46" s="158"/>
      <c r="D46" s="12" t="s">
        <v>72</v>
      </c>
      <c r="E46" s="13"/>
      <c r="F46" s="161"/>
      <c r="G46" s="15"/>
      <c r="H46" s="15"/>
      <c r="I46" s="15"/>
      <c r="J46" s="34"/>
    </row>
    <row r="47" spans="1:10" ht="39.950000000000003" customHeight="1" x14ac:dyDescent="0.25">
      <c r="A47" s="153"/>
      <c r="B47" s="154"/>
      <c r="C47" s="158"/>
      <c r="D47" s="12" t="s">
        <v>73</v>
      </c>
      <c r="E47" s="13"/>
      <c r="F47" s="161"/>
      <c r="G47" s="15"/>
      <c r="H47" s="15"/>
      <c r="I47" s="15"/>
      <c r="J47" s="34"/>
    </row>
    <row r="48" spans="1:10" ht="39.950000000000003" customHeight="1" x14ac:dyDescent="0.25">
      <c r="A48" s="153"/>
      <c r="B48" s="154"/>
      <c r="C48" s="158"/>
      <c r="D48" s="12" t="s">
        <v>74</v>
      </c>
      <c r="E48" s="13"/>
      <c r="F48" s="161"/>
      <c r="G48" s="15"/>
      <c r="H48" s="15"/>
      <c r="I48" s="15"/>
      <c r="J48" s="34"/>
    </row>
    <row r="49" spans="1:10" ht="39.950000000000003" customHeight="1" x14ac:dyDescent="0.25">
      <c r="A49" s="153"/>
      <c r="B49" s="154"/>
      <c r="C49" s="158"/>
      <c r="D49" s="12" t="s">
        <v>75</v>
      </c>
      <c r="E49" s="13"/>
      <c r="F49" s="161"/>
      <c r="G49" s="15"/>
      <c r="H49" s="15"/>
      <c r="I49" s="15"/>
      <c r="J49" s="34"/>
    </row>
    <row r="50" spans="1:10" ht="39.950000000000003" customHeight="1" x14ac:dyDescent="0.25">
      <c r="A50" s="153"/>
      <c r="B50" s="154"/>
      <c r="C50" s="158"/>
      <c r="D50" s="12" t="s">
        <v>76</v>
      </c>
      <c r="E50" s="13"/>
      <c r="F50" s="161"/>
      <c r="G50" s="15"/>
      <c r="H50" s="15"/>
      <c r="I50" s="15"/>
      <c r="J50" s="34"/>
    </row>
    <row r="51" spans="1:10" ht="39.950000000000003" customHeight="1" x14ac:dyDescent="0.25">
      <c r="A51" s="173"/>
      <c r="B51" s="174"/>
      <c r="C51" s="175"/>
      <c r="D51" s="65" t="s">
        <v>77</v>
      </c>
      <c r="E51" s="13"/>
      <c r="F51" s="163"/>
      <c r="G51" s="66"/>
      <c r="H51" s="66"/>
      <c r="I51" s="66"/>
      <c r="J51" s="68"/>
    </row>
    <row r="52" spans="1:10" ht="39.950000000000003" customHeight="1" thickBot="1" x14ac:dyDescent="0.3">
      <c r="A52" s="155"/>
      <c r="B52" s="156"/>
      <c r="C52" s="159"/>
      <c r="D52" s="35" t="s">
        <v>78</v>
      </c>
      <c r="E52" s="36"/>
      <c r="F52" s="162"/>
      <c r="G52" s="37"/>
      <c r="H52" s="37"/>
      <c r="I52" s="37"/>
      <c r="J52" s="38"/>
    </row>
    <row r="53" spans="1:10" ht="39.950000000000003" customHeight="1" thickTop="1" thickBot="1" x14ac:dyDescent="0.3">
      <c r="A53" s="179" t="s">
        <v>79</v>
      </c>
      <c r="B53" s="71" t="s">
        <v>80</v>
      </c>
      <c r="C53" s="157" t="s">
        <v>81</v>
      </c>
      <c r="D53" s="60" t="s">
        <v>82</v>
      </c>
      <c r="E53" s="78"/>
      <c r="F53" s="79" t="str">
        <f>IF(COUNTIF(E53, "Cumple"), 1%,IF(COUNTIF(E53, "No Cumple"), 0%, IF(COUNTIF(E53, "Cumple parcialmente"), 0.5%, "CALIFICAR!")))</f>
        <v>CALIFICAR!</v>
      </c>
      <c r="G53" s="60"/>
      <c r="H53" s="60"/>
      <c r="I53" s="60"/>
      <c r="J53" s="81"/>
    </row>
    <row r="54" spans="1:10" ht="39.950000000000003" customHeight="1" thickTop="1" thickBot="1" x14ac:dyDescent="0.3">
      <c r="A54" s="180"/>
      <c r="B54" s="71" t="s">
        <v>83</v>
      </c>
      <c r="C54" s="158"/>
      <c r="D54" s="73" t="s">
        <v>84</v>
      </c>
      <c r="E54" s="78"/>
      <c r="F54" s="79" t="str">
        <f>IF(COUNTIF(E54, "Cumple"), 1%,IF(COUNTIF(E54, "No Cumple"), 0%, IF(COUNTIF(E54, "Cumple parcialmente"), 0.5%, "CALIFICAR!")))</f>
        <v>CALIFICAR!</v>
      </c>
      <c r="G54" s="60"/>
      <c r="H54" s="60"/>
      <c r="I54" s="60"/>
      <c r="J54" s="81"/>
    </row>
    <row r="55" spans="1:10" ht="39.950000000000003" customHeight="1" thickTop="1" x14ac:dyDescent="0.25">
      <c r="A55" s="180"/>
      <c r="B55" s="152" t="s">
        <v>85</v>
      </c>
      <c r="C55" s="158"/>
      <c r="D55" s="39" t="s">
        <v>86</v>
      </c>
      <c r="E55" s="30"/>
      <c r="F55" s="182" t="str">
        <f>IF(COUNTIF(E55:E59, "Cumple")=5, 1%,IF(COUNTIF(E55:E59, "No Cumple")&gt;0, 0%, IF(COUNTIF(E55:E59, "Cumple parcialmente")=1, 0.5%, IF(COUNTIF(E55:E59, "Cumple parcialmente")&gt;1, 0%, "CALIFICAR!"))))</f>
        <v>CALIFICAR!</v>
      </c>
      <c r="G55" s="39"/>
      <c r="H55" s="39"/>
      <c r="I55" s="39"/>
      <c r="J55" s="80"/>
    </row>
    <row r="56" spans="1:10" ht="39.950000000000003" customHeight="1" x14ac:dyDescent="0.25">
      <c r="A56" s="180"/>
      <c r="B56" s="154"/>
      <c r="C56" s="158"/>
      <c r="D56" s="12" t="s">
        <v>87</v>
      </c>
      <c r="E56" s="13"/>
      <c r="F56" s="161"/>
      <c r="G56" s="12"/>
      <c r="H56" s="12"/>
      <c r="I56" s="12"/>
      <c r="J56" s="48"/>
    </row>
    <row r="57" spans="1:10" ht="39.950000000000003" customHeight="1" x14ac:dyDescent="0.25">
      <c r="A57" s="180"/>
      <c r="B57" s="154"/>
      <c r="C57" s="158"/>
      <c r="D57" s="12" t="s">
        <v>88</v>
      </c>
      <c r="E57" s="13"/>
      <c r="F57" s="161"/>
      <c r="G57" s="12"/>
      <c r="H57" s="12"/>
      <c r="I57" s="12"/>
      <c r="J57" s="48"/>
    </row>
    <row r="58" spans="1:10" ht="39.950000000000003" customHeight="1" x14ac:dyDescent="0.25">
      <c r="A58" s="180"/>
      <c r="B58" s="154"/>
      <c r="C58" s="158"/>
      <c r="D58" s="12" t="s">
        <v>89</v>
      </c>
      <c r="E58" s="13"/>
      <c r="F58" s="161"/>
      <c r="G58" s="12"/>
      <c r="H58" s="12"/>
      <c r="I58" s="12"/>
      <c r="J58" s="48"/>
    </row>
    <row r="59" spans="1:10" ht="39.950000000000003" customHeight="1" thickBot="1" x14ac:dyDescent="0.3">
      <c r="A59" s="180"/>
      <c r="B59" s="156"/>
      <c r="C59" s="158"/>
      <c r="D59" s="35" t="s">
        <v>90</v>
      </c>
      <c r="E59" s="36"/>
      <c r="F59" s="163"/>
      <c r="G59" s="65"/>
      <c r="H59" s="65"/>
      <c r="I59" s="65"/>
      <c r="J59" s="82"/>
    </row>
    <row r="60" spans="1:10" ht="39.950000000000003" customHeight="1" thickTop="1" thickBot="1" x14ac:dyDescent="0.3">
      <c r="A60" s="180"/>
      <c r="B60" s="71" t="s">
        <v>91</v>
      </c>
      <c r="C60" s="158"/>
      <c r="D60" s="60" t="s">
        <v>92</v>
      </c>
      <c r="E60" s="78"/>
      <c r="F60" s="79" t="str">
        <f>IF(COUNTIF(E60, "Cumple"), 1%,IF(COUNTIF(E60, "No Cumple"), 0%, IF(COUNTIF(E60, "Cumple parcialmente"), 0.5%, "CALIFICAR!")))</f>
        <v>CALIFICAR!</v>
      </c>
      <c r="G60" s="60"/>
      <c r="H60" s="60"/>
      <c r="I60" s="60"/>
      <c r="J60" s="81"/>
    </row>
    <row r="61" spans="1:10" ht="39.950000000000003" customHeight="1" thickTop="1" x14ac:dyDescent="0.25">
      <c r="A61" s="180"/>
      <c r="B61" s="164" t="s">
        <v>93</v>
      </c>
      <c r="C61" s="158"/>
      <c r="D61" s="39" t="s">
        <v>94</v>
      </c>
      <c r="E61" s="30"/>
      <c r="F61" s="182" t="str">
        <f>IF(COUNTIF(E61:E65, "Cumple")=5, 1%,IF(COUNTIF(E61:E65, "No Cumple")&gt;0, 0%, IF(COUNTIF(E61:E65, "Cumple parcialmente")=1, 0.5%, IF(COUNTIF(E61:E65, "Cumple parcialmente")&gt;1, 0%, "CALIFICAR!"))))</f>
        <v>CALIFICAR!</v>
      </c>
      <c r="G61" s="39"/>
      <c r="H61" s="39"/>
      <c r="I61" s="39"/>
      <c r="J61" s="80"/>
    </row>
    <row r="62" spans="1:10" ht="39.950000000000003" customHeight="1" x14ac:dyDescent="0.25">
      <c r="A62" s="180"/>
      <c r="B62" s="154"/>
      <c r="C62" s="158"/>
      <c r="D62" s="12" t="s">
        <v>95</v>
      </c>
      <c r="E62" s="13"/>
      <c r="F62" s="161"/>
      <c r="G62" s="12"/>
      <c r="H62" s="12"/>
      <c r="I62" s="12"/>
      <c r="J62" s="48"/>
    </row>
    <row r="63" spans="1:10" ht="39.950000000000003" customHeight="1" x14ac:dyDescent="0.25">
      <c r="A63" s="180"/>
      <c r="B63" s="154"/>
      <c r="C63" s="158"/>
      <c r="D63" s="12" t="s">
        <v>96</v>
      </c>
      <c r="E63" s="13"/>
      <c r="F63" s="161"/>
      <c r="G63" s="12"/>
      <c r="H63" s="12"/>
      <c r="I63" s="12"/>
      <c r="J63" s="48"/>
    </row>
    <row r="64" spans="1:10" ht="39.950000000000003" customHeight="1" x14ac:dyDescent="0.25">
      <c r="A64" s="180"/>
      <c r="B64" s="154"/>
      <c r="C64" s="158"/>
      <c r="D64" s="74" t="s">
        <v>97</v>
      </c>
      <c r="E64" s="13"/>
      <c r="F64" s="161"/>
      <c r="G64" s="12"/>
      <c r="H64" s="12"/>
      <c r="I64" s="12"/>
      <c r="J64" s="48"/>
    </row>
    <row r="65" spans="1:10" ht="39.950000000000003" customHeight="1" thickBot="1" x14ac:dyDescent="0.3">
      <c r="A65" s="181"/>
      <c r="B65" s="156"/>
      <c r="C65" s="159"/>
      <c r="D65" s="75" t="s">
        <v>98</v>
      </c>
      <c r="E65" s="36"/>
      <c r="F65" s="162"/>
      <c r="G65" s="35"/>
      <c r="H65" s="35"/>
      <c r="I65" s="35"/>
      <c r="J65" s="49"/>
    </row>
    <row r="66" spans="1:10" ht="39.950000000000003" customHeight="1" thickTop="1" x14ac:dyDescent="0.25">
      <c r="A66" s="151" t="s">
        <v>99</v>
      </c>
      <c r="B66" s="152" t="s">
        <v>100</v>
      </c>
      <c r="C66" s="157" t="s">
        <v>101</v>
      </c>
      <c r="D66" s="29" t="s">
        <v>102</v>
      </c>
      <c r="E66" s="30"/>
      <c r="F66" s="160" t="str">
        <f>IF(COUNTIF(E66:E69, "Cumple")=4, 4%,IF(COUNTIF(E66:E69, "No Cumple")&gt;0, 0%, IF(COUNTIF(E66:E69, "Cumple parcialmente")=1, 2%, IF(COUNTIF(E66:E69, "Cumple parcialmente")&gt;1, 0%, "CALIFICAR!"))))</f>
        <v>CALIFICAR!</v>
      </c>
      <c r="G66" s="32"/>
      <c r="H66" s="32"/>
      <c r="I66" s="32"/>
      <c r="J66" s="33"/>
    </row>
    <row r="67" spans="1:10" ht="39.950000000000003" customHeight="1" x14ac:dyDescent="0.25">
      <c r="A67" s="153"/>
      <c r="B67" s="154"/>
      <c r="C67" s="158"/>
      <c r="D67" s="12" t="s">
        <v>103</v>
      </c>
      <c r="E67" s="13"/>
      <c r="F67" s="161"/>
      <c r="G67" s="15"/>
      <c r="H67" s="15"/>
      <c r="I67" s="15"/>
      <c r="J67" s="34"/>
    </row>
    <row r="68" spans="1:10" ht="39.950000000000003" customHeight="1" x14ac:dyDescent="0.25">
      <c r="A68" s="153"/>
      <c r="B68" s="154"/>
      <c r="C68" s="158"/>
      <c r="D68" s="74" t="s">
        <v>104</v>
      </c>
      <c r="E68" s="13"/>
      <c r="F68" s="161"/>
      <c r="G68" s="15"/>
      <c r="H68" s="15"/>
      <c r="I68" s="15"/>
      <c r="J68" s="34"/>
    </row>
    <row r="69" spans="1:10" ht="39.950000000000003" customHeight="1" thickBot="1" x14ac:dyDescent="0.3">
      <c r="A69" s="153"/>
      <c r="B69" s="156"/>
      <c r="C69" s="158"/>
      <c r="D69" s="35" t="s">
        <v>105</v>
      </c>
      <c r="E69" s="36"/>
      <c r="F69" s="163"/>
      <c r="G69" s="66"/>
      <c r="H69" s="66"/>
      <c r="I69" s="66"/>
      <c r="J69" s="68"/>
    </row>
    <row r="70" spans="1:10" ht="39.950000000000003" customHeight="1" thickTop="1" x14ac:dyDescent="0.25">
      <c r="A70" s="153"/>
      <c r="B70" s="164" t="s">
        <v>106</v>
      </c>
      <c r="C70" s="158"/>
      <c r="D70" s="39" t="s">
        <v>107</v>
      </c>
      <c r="E70" s="30"/>
      <c r="F70" s="160" t="str">
        <f>IF(COUNTIF(E70:E73, "Cumple")=4, 4%,IF(COUNTIF(E70:E73, "No Cumple")&gt;0, 0%, IF(COUNTIF(E70:E73, "Cumple parcialmente")=1, 2%, IF(COUNTIF(E70:E73, "Cumple parcialmente")&gt;1, 0%, "CALIFICAR!"))))</f>
        <v>CALIFICAR!</v>
      </c>
      <c r="G70" s="32"/>
      <c r="H70" s="32"/>
      <c r="I70" s="32"/>
      <c r="J70" s="33"/>
    </row>
    <row r="71" spans="1:10" ht="39.950000000000003" customHeight="1" x14ac:dyDescent="0.25">
      <c r="A71" s="153"/>
      <c r="B71" s="154"/>
      <c r="C71" s="158"/>
      <c r="D71" s="12" t="s">
        <v>108</v>
      </c>
      <c r="E71" s="13"/>
      <c r="F71" s="161"/>
      <c r="G71" s="15"/>
      <c r="H71" s="15"/>
      <c r="I71" s="15"/>
      <c r="J71" s="34"/>
    </row>
    <row r="72" spans="1:10" ht="39.950000000000003" customHeight="1" x14ac:dyDescent="0.25">
      <c r="A72" s="153"/>
      <c r="B72" s="154"/>
      <c r="C72" s="158"/>
      <c r="D72" s="12" t="s">
        <v>109</v>
      </c>
      <c r="E72" s="13"/>
      <c r="F72" s="161"/>
      <c r="G72" s="15"/>
      <c r="H72" s="15"/>
      <c r="I72" s="15"/>
      <c r="J72" s="34"/>
    </row>
    <row r="73" spans="1:10" ht="39.950000000000003" customHeight="1" thickBot="1" x14ac:dyDescent="0.3">
      <c r="A73" s="155"/>
      <c r="B73" s="156"/>
      <c r="C73" s="159"/>
      <c r="D73" s="35" t="s">
        <v>110</v>
      </c>
      <c r="E73" s="36"/>
      <c r="F73" s="162"/>
      <c r="G73" s="37"/>
      <c r="H73" s="37"/>
      <c r="I73" s="37"/>
      <c r="J73" s="38"/>
    </row>
    <row r="74" spans="1:10" ht="39.950000000000003" customHeight="1" thickTop="1" x14ac:dyDescent="0.25">
      <c r="A74" s="151" t="s">
        <v>111</v>
      </c>
      <c r="B74" s="152" t="s">
        <v>112</v>
      </c>
      <c r="C74" s="157" t="s">
        <v>113</v>
      </c>
      <c r="D74" s="76" t="s">
        <v>114</v>
      </c>
      <c r="E74" s="30"/>
      <c r="F74" s="160" t="str">
        <f>IF(COUNTIF(E74:E77, "Cumple")=4, 2%,IF(COUNTIF(E74:E77, "No Cumple")&gt;0, 0%, IF(COUNTIF(E74:E77, "Cumple parcialmente")=1, 1%, IF(COUNTIF(E74:E77, "Cumple parcialmente")&gt;1, 0%, "CALIFICAR!"))))</f>
        <v>CALIFICAR!</v>
      </c>
      <c r="G74" s="29"/>
      <c r="H74" s="29"/>
      <c r="I74" s="29"/>
      <c r="J74" s="47"/>
    </row>
    <row r="75" spans="1:10" ht="39.950000000000003" customHeight="1" x14ac:dyDescent="0.25">
      <c r="A75" s="153"/>
      <c r="B75" s="154"/>
      <c r="C75" s="158"/>
      <c r="D75" s="74" t="s">
        <v>115</v>
      </c>
      <c r="E75" s="13"/>
      <c r="F75" s="161"/>
      <c r="G75" s="12"/>
      <c r="H75" s="12"/>
      <c r="I75" s="12"/>
      <c r="J75" s="48"/>
    </row>
    <row r="76" spans="1:10" ht="39.950000000000003" customHeight="1" x14ac:dyDescent="0.25">
      <c r="A76" s="153"/>
      <c r="B76" s="154"/>
      <c r="C76" s="158"/>
      <c r="D76" s="12" t="s">
        <v>116</v>
      </c>
      <c r="E76" s="13"/>
      <c r="F76" s="161"/>
      <c r="G76" s="12"/>
      <c r="H76" s="12"/>
      <c r="I76" s="12"/>
      <c r="J76" s="48"/>
    </row>
    <row r="77" spans="1:10" ht="39.950000000000003" customHeight="1" thickBot="1" x14ac:dyDescent="0.3">
      <c r="A77" s="153"/>
      <c r="B77" s="156"/>
      <c r="C77" s="158"/>
      <c r="D77" s="35" t="s">
        <v>117</v>
      </c>
      <c r="E77" s="36"/>
      <c r="F77" s="163"/>
      <c r="G77" s="65"/>
      <c r="H77" s="65"/>
      <c r="I77" s="65"/>
      <c r="J77" s="82"/>
    </row>
    <row r="78" spans="1:10" ht="39.950000000000003" customHeight="1" thickTop="1" thickBot="1" x14ac:dyDescent="0.3">
      <c r="A78" s="155"/>
      <c r="B78" s="72" t="s">
        <v>118</v>
      </c>
      <c r="C78" s="159"/>
      <c r="D78" s="77" t="s">
        <v>119</v>
      </c>
      <c r="E78" s="78"/>
      <c r="F78" s="79" t="str">
        <f>IF(COUNTIF(E78, "Cumple"), 2%,IF(COUNTIF(E78, "No Cumple"), 0%, IF(COUNTIF(E78, "Cumple parcialmente"), 1%, "CALIFICAR!")))</f>
        <v>CALIFICAR!</v>
      </c>
      <c r="G78" s="60"/>
      <c r="H78" s="60"/>
      <c r="I78" s="60"/>
      <c r="J78" s="81"/>
    </row>
    <row r="79" spans="1:10" ht="39.950000000000003" customHeight="1" thickTop="1" x14ac:dyDescent="0.25">
      <c r="A79" s="151" t="s">
        <v>120</v>
      </c>
      <c r="B79" s="152"/>
      <c r="C79" s="157" t="s">
        <v>121</v>
      </c>
      <c r="D79" s="29" t="s">
        <v>122</v>
      </c>
      <c r="E79" s="30"/>
      <c r="F79" s="176" t="str">
        <f>IF(COUNTIF(E79:E82,"Cumple")=4,6%,IF(COUNTIF(E79:E82,"No Cumple")&gt;0,0%,IF(COUNTIF(E79:E82,"Cumple parcialmente")=1,3%,IF((E83="Cumple"),6%,IF((E83="No Cumple"),0%,IF((E83="Cumple parcialmente"),3%,"Si se requiere la adquisición de productos y/o contratación de servicios externos se califican celdas [F79] - [F82], de lo contrario, debe haber una Declaración expresando que no se requieren productos y/o servicios externos calificando celda [F83]"))))))</f>
        <v>Si se requiere la adquisición de productos y/o contratación de servicios externos se califican celdas [F79] - [F82], de lo contrario, debe haber una Declaración expresando que no se requieren productos y/o servicios externos calificando celda [F83]</v>
      </c>
      <c r="G79" s="32"/>
      <c r="H79" s="32"/>
      <c r="I79" s="32"/>
      <c r="J79" s="33"/>
    </row>
    <row r="80" spans="1:10" ht="39.950000000000003" customHeight="1" x14ac:dyDescent="0.25">
      <c r="A80" s="153"/>
      <c r="B80" s="154"/>
      <c r="C80" s="158"/>
      <c r="D80" s="74" t="s">
        <v>123</v>
      </c>
      <c r="E80" s="13"/>
      <c r="F80" s="177"/>
      <c r="G80" s="15"/>
      <c r="H80" s="15"/>
      <c r="I80" s="15"/>
      <c r="J80" s="34"/>
    </row>
    <row r="81" spans="1:10" ht="39.950000000000003" customHeight="1" x14ac:dyDescent="0.25">
      <c r="A81" s="153"/>
      <c r="B81" s="154"/>
      <c r="C81" s="158"/>
      <c r="D81" s="12" t="s">
        <v>124</v>
      </c>
      <c r="E81" s="13"/>
      <c r="F81" s="177"/>
      <c r="G81" s="15"/>
      <c r="H81" s="15"/>
      <c r="I81" s="15"/>
      <c r="J81" s="34"/>
    </row>
    <row r="82" spans="1:10" ht="39.950000000000003" customHeight="1" thickBot="1" x14ac:dyDescent="0.3">
      <c r="A82" s="153"/>
      <c r="B82" s="154"/>
      <c r="C82" s="158"/>
      <c r="D82" s="75" t="s">
        <v>125</v>
      </c>
      <c r="E82" s="36"/>
      <c r="F82" s="177"/>
      <c r="G82" s="66"/>
      <c r="H82" s="66"/>
      <c r="I82" s="66"/>
      <c r="J82" s="68"/>
    </row>
    <row r="83" spans="1:10" ht="60" customHeight="1" thickTop="1" thickBot="1" x14ac:dyDescent="0.3">
      <c r="A83" s="155"/>
      <c r="B83" s="156"/>
      <c r="C83" s="159"/>
      <c r="D83" s="77" t="s">
        <v>126</v>
      </c>
      <c r="E83" s="78"/>
      <c r="F83" s="178"/>
      <c r="G83" s="83"/>
      <c r="H83" s="83"/>
      <c r="I83" s="83"/>
      <c r="J83" s="84"/>
    </row>
    <row r="84" spans="1:10" ht="39.950000000000003" customHeight="1" thickTop="1" x14ac:dyDescent="0.25">
      <c r="A84" s="151" t="s">
        <v>127</v>
      </c>
      <c r="B84" s="152"/>
      <c r="C84" s="157" t="s">
        <v>128</v>
      </c>
      <c r="D84" s="29" t="s">
        <v>129</v>
      </c>
      <c r="E84" s="30"/>
      <c r="F84" s="160" t="str">
        <f>IF(COUNTIF(E84:E89, "Cumple")=6, 6%,IF(COUNTIF(E84:E89, "No Cumple")&gt;0, 0%, IF(COUNTIF(E84:E89, "Cumple parcialmente")=1, 3%, IF(COUNTIF(E84:E89, "Cumple parcialmente")&gt;1, 0%, "CALIFICAR!"))))</f>
        <v>CALIFICAR!</v>
      </c>
      <c r="G84" s="32"/>
      <c r="H84" s="32"/>
      <c r="I84" s="32"/>
      <c r="J84" s="33"/>
    </row>
    <row r="85" spans="1:10" ht="39.950000000000003" customHeight="1" x14ac:dyDescent="0.25">
      <c r="A85" s="153"/>
      <c r="B85" s="154"/>
      <c r="C85" s="158"/>
      <c r="D85" s="12" t="s">
        <v>130</v>
      </c>
      <c r="E85" s="13"/>
      <c r="F85" s="161"/>
      <c r="G85" s="15"/>
      <c r="H85" s="15"/>
      <c r="I85" s="15"/>
      <c r="J85" s="34"/>
    </row>
    <row r="86" spans="1:10" ht="39.950000000000003" customHeight="1" x14ac:dyDescent="0.25">
      <c r="A86" s="153"/>
      <c r="B86" s="154"/>
      <c r="C86" s="158"/>
      <c r="D86" s="12" t="s">
        <v>131</v>
      </c>
      <c r="E86" s="13"/>
      <c r="F86" s="161"/>
      <c r="G86" s="15"/>
      <c r="H86" s="15"/>
      <c r="I86" s="15"/>
      <c r="J86" s="34"/>
    </row>
    <row r="87" spans="1:10" ht="39.950000000000003" customHeight="1" x14ac:dyDescent="0.25">
      <c r="A87" s="153"/>
      <c r="B87" s="154"/>
      <c r="C87" s="158"/>
      <c r="D87" s="74" t="s">
        <v>132</v>
      </c>
      <c r="E87" s="13"/>
      <c r="F87" s="161"/>
      <c r="G87" s="15"/>
      <c r="H87" s="15"/>
      <c r="I87" s="15"/>
      <c r="J87" s="34"/>
    </row>
    <row r="88" spans="1:10" ht="39.950000000000003" customHeight="1" x14ac:dyDescent="0.25">
      <c r="A88" s="173"/>
      <c r="B88" s="174"/>
      <c r="C88" s="175"/>
      <c r="D88" s="65" t="s">
        <v>133</v>
      </c>
      <c r="E88" s="13"/>
      <c r="F88" s="163"/>
      <c r="G88" s="66"/>
      <c r="H88" s="66"/>
      <c r="I88" s="66"/>
      <c r="J88" s="68"/>
    </row>
    <row r="89" spans="1:10" ht="39.950000000000003" customHeight="1" thickBot="1" x14ac:dyDescent="0.3">
      <c r="A89" s="155"/>
      <c r="B89" s="156"/>
      <c r="C89" s="159"/>
      <c r="D89" s="35" t="s">
        <v>134</v>
      </c>
      <c r="E89" s="36"/>
      <c r="F89" s="162"/>
      <c r="G89" s="37"/>
      <c r="H89" s="37"/>
      <c r="I89" s="37"/>
      <c r="J89" s="38"/>
    </row>
    <row r="90" spans="1:10" ht="39.950000000000003" customHeight="1" thickTop="1" x14ac:dyDescent="0.25">
      <c r="A90" s="151" t="s">
        <v>135</v>
      </c>
      <c r="B90" s="152"/>
      <c r="C90" s="157" t="s">
        <v>136</v>
      </c>
      <c r="D90" s="29" t="s">
        <v>137</v>
      </c>
      <c r="E90" s="30"/>
      <c r="F90" s="160" t="str">
        <f>IF(COUNTIF(E90:E92, "Cumple")=3, 4%,IF(COUNTIF(E90:E92, "No Cumple")&gt;0, 0%, IF(COUNTIF(E90:E92, "Cumple parcialmente")=1, 2%, IF(COUNTIF(E90:E92, "Cumple parcialmente")&gt;1, 0%, "CALIFICAR!"))))</f>
        <v>CALIFICAR!</v>
      </c>
      <c r="G90" s="32"/>
      <c r="H90" s="32"/>
      <c r="I90" s="32"/>
      <c r="J90" s="33"/>
    </row>
    <row r="91" spans="1:10" ht="39.950000000000003" customHeight="1" x14ac:dyDescent="0.25">
      <c r="A91" s="153"/>
      <c r="B91" s="154"/>
      <c r="C91" s="158"/>
      <c r="D91" s="12" t="s">
        <v>138</v>
      </c>
      <c r="E91" s="13"/>
      <c r="F91" s="161"/>
      <c r="G91" s="15"/>
      <c r="H91" s="15"/>
      <c r="I91" s="15"/>
      <c r="J91" s="34"/>
    </row>
    <row r="92" spans="1:10" ht="39.950000000000003" customHeight="1" thickBot="1" x14ac:dyDescent="0.3">
      <c r="A92" s="155"/>
      <c r="B92" s="156"/>
      <c r="C92" s="159"/>
      <c r="D92" s="35" t="s">
        <v>139</v>
      </c>
      <c r="E92" s="36"/>
      <c r="F92" s="162"/>
      <c r="G92" s="37"/>
      <c r="H92" s="37"/>
      <c r="I92" s="37"/>
      <c r="J92" s="38"/>
    </row>
    <row r="93" spans="1:10" ht="39.950000000000003" customHeight="1" thickTop="1" x14ac:dyDescent="0.25">
      <c r="A93" s="139" t="s">
        <v>140</v>
      </c>
      <c r="B93" s="140"/>
      <c r="C93" s="145" t="s">
        <v>141</v>
      </c>
      <c r="D93" s="50" t="s">
        <v>142</v>
      </c>
      <c r="E93" s="30"/>
      <c r="F93" s="148" t="str">
        <f>IF(COUNTIF(E93:E97, "Cumple")=5, 4%,IF(COUNTIF(E93:E97, "No Cumple")&gt;0, 0%, IF(COUNTIF(E93:E97, "Cumple parcialmente")=1, 2%, IF(COUNTIF(E93:E97, "Cumple parcialmente")&gt;1, 0%, "CALIFICAR!"))))</f>
        <v>CALIFICAR!</v>
      </c>
      <c r="G93" s="51"/>
      <c r="H93" s="51"/>
      <c r="I93" s="51"/>
      <c r="J93" s="52"/>
    </row>
    <row r="94" spans="1:10" ht="39.950000000000003" customHeight="1" x14ac:dyDescent="0.25">
      <c r="A94" s="141"/>
      <c r="B94" s="142"/>
      <c r="C94" s="146"/>
      <c r="D94" s="85" t="s">
        <v>143</v>
      </c>
      <c r="E94" s="13"/>
      <c r="F94" s="149"/>
      <c r="G94" s="54"/>
      <c r="H94" s="54"/>
      <c r="I94" s="54"/>
      <c r="J94" s="55"/>
    </row>
    <row r="95" spans="1:10" ht="39.950000000000003" customHeight="1" x14ac:dyDescent="0.25">
      <c r="A95" s="141"/>
      <c r="B95" s="142"/>
      <c r="C95" s="146"/>
      <c r="D95" s="53" t="s">
        <v>144</v>
      </c>
      <c r="E95" s="13"/>
      <c r="F95" s="149"/>
      <c r="G95" s="54"/>
      <c r="H95" s="54"/>
      <c r="I95" s="54"/>
      <c r="J95" s="55"/>
    </row>
    <row r="96" spans="1:10" ht="39.950000000000003" customHeight="1" x14ac:dyDescent="0.25">
      <c r="A96" s="141"/>
      <c r="B96" s="142"/>
      <c r="C96" s="146"/>
      <c r="D96" s="85" t="s">
        <v>145</v>
      </c>
      <c r="E96" s="13"/>
      <c r="F96" s="149"/>
      <c r="G96" s="54"/>
      <c r="H96" s="54"/>
      <c r="I96" s="54"/>
      <c r="J96" s="55"/>
    </row>
    <row r="97" spans="1:10" ht="39.950000000000003" customHeight="1" thickBot="1" x14ac:dyDescent="0.3">
      <c r="A97" s="143"/>
      <c r="B97" s="144"/>
      <c r="C97" s="147"/>
      <c r="D97" s="56" t="s">
        <v>146</v>
      </c>
      <c r="E97" s="36"/>
      <c r="F97" s="150"/>
      <c r="G97" s="57"/>
      <c r="H97" s="57"/>
      <c r="I97" s="57"/>
      <c r="J97" s="58"/>
    </row>
    <row r="98" spans="1:10" ht="39.950000000000003" customHeight="1" thickTop="1" x14ac:dyDescent="0.25">
      <c r="A98" s="151" t="s">
        <v>147</v>
      </c>
      <c r="B98" s="152"/>
      <c r="C98" s="157" t="s">
        <v>148</v>
      </c>
      <c r="D98" s="29" t="s">
        <v>149</v>
      </c>
      <c r="E98" s="30"/>
      <c r="F98" s="160" t="str">
        <f>IF(COUNTIF(E98:E100, "Cumple")=3, 5%,IF(COUNTIF(E98:E100, "No Cumple")&gt;0, 0%, IF(COUNTIF(E98:E100, "Cumple parcialmente")=1, 2.5%, IF(COUNTIF(E98:E100, "Cumple parcialmente")&gt;1, 0%, "CALIFICAR!"))))</f>
        <v>CALIFICAR!</v>
      </c>
      <c r="G98" s="32"/>
      <c r="H98" s="32"/>
      <c r="I98" s="32"/>
      <c r="J98" s="33"/>
    </row>
    <row r="99" spans="1:10" ht="39.950000000000003" customHeight="1" x14ac:dyDescent="0.25">
      <c r="A99" s="153"/>
      <c r="B99" s="154"/>
      <c r="C99" s="158"/>
      <c r="D99" s="74" t="s">
        <v>150</v>
      </c>
      <c r="E99" s="13"/>
      <c r="F99" s="161"/>
      <c r="G99" s="15"/>
      <c r="H99" s="15"/>
      <c r="I99" s="15"/>
      <c r="J99" s="34"/>
    </row>
    <row r="100" spans="1:10" ht="39.950000000000003" customHeight="1" thickBot="1" x14ac:dyDescent="0.3">
      <c r="A100" s="155"/>
      <c r="B100" s="156"/>
      <c r="C100" s="159"/>
      <c r="D100" s="75" t="s">
        <v>151</v>
      </c>
      <c r="E100" s="36"/>
      <c r="F100" s="162"/>
      <c r="G100" s="37"/>
      <c r="H100" s="37"/>
      <c r="I100" s="37"/>
      <c r="J100" s="38"/>
    </row>
    <row r="101" spans="1:10" ht="60" customHeight="1" thickTop="1" x14ac:dyDescent="0.25">
      <c r="A101" s="151" t="s">
        <v>152</v>
      </c>
      <c r="B101" s="152"/>
      <c r="C101" s="157" t="s">
        <v>153</v>
      </c>
      <c r="D101" s="29" t="s">
        <v>154</v>
      </c>
      <c r="E101" s="30"/>
      <c r="F101" s="160" t="str">
        <f>IF(COUNTIF(E101:E102, "Cumple")=2, 7%,IF(COUNTIF(E101:E102, "No Cumple")&gt;0, 0%, IF(COUNTIF(E101:E102, "Cumple parcialmente")=1, 3.5%, IF(COUNTIF(E101:E102, "Cumple parcialmente")&gt;1, 0%, "CALIFICAR!"))))</f>
        <v>CALIFICAR!</v>
      </c>
      <c r="G101" s="32"/>
      <c r="H101" s="32"/>
      <c r="I101" s="32"/>
      <c r="J101" s="33"/>
    </row>
    <row r="102" spans="1:10" ht="60" customHeight="1" thickBot="1" x14ac:dyDescent="0.3">
      <c r="A102" s="155"/>
      <c r="B102" s="156"/>
      <c r="C102" s="159"/>
      <c r="D102" s="35" t="s">
        <v>155</v>
      </c>
      <c r="E102" s="36"/>
      <c r="F102" s="162"/>
      <c r="G102" s="37"/>
      <c r="H102" s="37"/>
      <c r="I102" s="37"/>
      <c r="J102" s="38"/>
    </row>
    <row r="103" spans="1:10" ht="40.15" customHeight="1" thickTop="1" x14ac:dyDescent="0.25">
      <c r="A103" s="151" t="s">
        <v>156</v>
      </c>
      <c r="B103" s="152"/>
      <c r="C103" s="157" t="s">
        <v>157</v>
      </c>
      <c r="D103" s="29" t="s">
        <v>158</v>
      </c>
      <c r="E103" s="30"/>
      <c r="F103" s="160" t="str">
        <f>IF(COUNTIF(E103:E109, "Cumple")=7, 7%,IF(COUNTIF(E103:E109, "No Cumple")&gt;0, 0%, IF(COUNTIF(E103:E109, "Cumple parcialmente")=1, 3.5%, IF(COUNTIF(E103:E109, "Cumple parcialmente")&gt;1, 0%, "CALIFICAR!"))))</f>
        <v>CALIFICAR!</v>
      </c>
      <c r="G103" s="32"/>
      <c r="H103" s="32"/>
      <c r="I103" s="59"/>
      <c r="J103" s="33"/>
    </row>
    <row r="104" spans="1:10" ht="40.15" customHeight="1" x14ac:dyDescent="0.25">
      <c r="A104" s="153"/>
      <c r="B104" s="154"/>
      <c r="C104" s="158"/>
      <c r="D104" s="12" t="s">
        <v>159</v>
      </c>
      <c r="E104" s="13"/>
      <c r="F104" s="161"/>
      <c r="G104" s="15"/>
      <c r="H104" s="15"/>
      <c r="I104" s="18"/>
      <c r="J104" s="34"/>
    </row>
    <row r="105" spans="1:10" ht="40.15" customHeight="1" x14ac:dyDescent="0.25">
      <c r="A105" s="153"/>
      <c r="B105" s="154"/>
      <c r="C105" s="158"/>
      <c r="D105" s="12" t="s">
        <v>160</v>
      </c>
      <c r="E105" s="13"/>
      <c r="F105" s="161"/>
      <c r="G105" s="15"/>
      <c r="H105" s="15"/>
      <c r="I105" s="18"/>
      <c r="J105" s="34"/>
    </row>
    <row r="106" spans="1:10" ht="40.15" customHeight="1" x14ac:dyDescent="0.25">
      <c r="A106" s="153"/>
      <c r="B106" s="154"/>
      <c r="C106" s="158"/>
      <c r="D106" s="12" t="s">
        <v>161</v>
      </c>
      <c r="E106" s="13"/>
      <c r="F106" s="161"/>
      <c r="G106" s="15"/>
      <c r="H106" s="15"/>
      <c r="I106" s="18"/>
      <c r="J106" s="34"/>
    </row>
    <row r="107" spans="1:10" ht="40.15" customHeight="1" x14ac:dyDescent="0.25">
      <c r="A107" s="153"/>
      <c r="B107" s="154"/>
      <c r="C107" s="158"/>
      <c r="D107" s="12" t="s">
        <v>162</v>
      </c>
      <c r="E107" s="13"/>
      <c r="F107" s="161"/>
      <c r="G107" s="15"/>
      <c r="H107" s="15"/>
      <c r="I107" s="18"/>
      <c r="J107" s="34"/>
    </row>
    <row r="108" spans="1:10" ht="40.15" customHeight="1" x14ac:dyDescent="0.25">
      <c r="A108" s="153"/>
      <c r="B108" s="154"/>
      <c r="C108" s="158"/>
      <c r="D108" s="12" t="s">
        <v>163</v>
      </c>
      <c r="E108" s="13"/>
      <c r="F108" s="161"/>
      <c r="G108" s="15"/>
      <c r="H108" s="15"/>
      <c r="I108" s="18"/>
      <c r="J108" s="34"/>
    </row>
    <row r="109" spans="1:10" ht="40.15" customHeight="1" thickBot="1" x14ac:dyDescent="0.3">
      <c r="A109" s="173"/>
      <c r="B109" s="174"/>
      <c r="C109" s="175"/>
      <c r="D109" s="65" t="s">
        <v>164</v>
      </c>
      <c r="E109" s="95"/>
      <c r="F109" s="163"/>
      <c r="G109" s="66"/>
      <c r="H109" s="66"/>
      <c r="I109" s="67"/>
      <c r="J109" s="68"/>
    </row>
    <row r="110" spans="1:10" ht="159.94999999999999" customHeight="1" x14ac:dyDescent="0.25">
      <c r="A110" s="183" t="s">
        <v>165</v>
      </c>
      <c r="B110" s="184"/>
      <c r="C110" s="187" t="s">
        <v>166</v>
      </c>
      <c r="D110" s="96" t="s">
        <v>167</v>
      </c>
      <c r="E110" s="97"/>
      <c r="F110" s="189" t="str">
        <f>IF(COUNTIF(E110:E111, "Cumple")=2, 5%,IF(COUNTIF(E110:E1111, "No Cumple")&gt;0, 0%, IF(COUNTIF(E110:E111, "Cumple parcialmente")=1, 2.5%, IF(COUNTIF(E110:E111, "Cumple parcialmente")&gt;1, 0%, "CALIFICAR!"))))</f>
        <v>CALIFICAR!</v>
      </c>
      <c r="G110" s="98"/>
      <c r="H110" s="98"/>
      <c r="I110" s="99"/>
      <c r="J110" s="100"/>
    </row>
    <row r="111" spans="1:10" ht="159.94999999999999" customHeight="1" thickBot="1" x14ac:dyDescent="0.3">
      <c r="A111" s="185"/>
      <c r="B111" s="186"/>
      <c r="C111" s="188"/>
      <c r="D111" s="101" t="s">
        <v>168</v>
      </c>
      <c r="E111" s="102"/>
      <c r="F111" s="190"/>
      <c r="G111" s="103"/>
      <c r="H111" s="103"/>
      <c r="I111" s="103"/>
      <c r="J111" s="104"/>
    </row>
    <row r="112" spans="1:10" x14ac:dyDescent="0.25">
      <c r="A112" s="19"/>
      <c r="B112" s="20"/>
      <c r="C112" s="20"/>
      <c r="D112" s="21" t="s">
        <v>169</v>
      </c>
      <c r="E112" s="21"/>
      <c r="F112" s="21"/>
      <c r="G112" s="21"/>
      <c r="H112" s="21"/>
      <c r="I112" s="21"/>
      <c r="J112" s="21"/>
    </row>
  </sheetData>
  <mergeCells count="68">
    <mergeCell ref="A110:B111"/>
    <mergeCell ref="C110:C111"/>
    <mergeCell ref="F110:F111"/>
    <mergeCell ref="F84:F89"/>
    <mergeCell ref="F11:F15"/>
    <mergeCell ref="C11:C15"/>
    <mergeCell ref="C53:C65"/>
    <mergeCell ref="C16:C23"/>
    <mergeCell ref="F16:F23"/>
    <mergeCell ref="C24:C36"/>
    <mergeCell ref="F24:F36"/>
    <mergeCell ref="F42:F43"/>
    <mergeCell ref="C37:C41"/>
    <mergeCell ref="F61:F65"/>
    <mergeCell ref="F37:F41"/>
    <mergeCell ref="C44:C52"/>
    <mergeCell ref="F44:F52"/>
    <mergeCell ref="B66:B69"/>
    <mergeCell ref="A53:A65"/>
    <mergeCell ref="C42:C43"/>
    <mergeCell ref="A66:A73"/>
    <mergeCell ref="B70:B73"/>
    <mergeCell ref="A42:B43"/>
    <mergeCell ref="B55:B59"/>
    <mergeCell ref="F55:F59"/>
    <mergeCell ref="C66:C73"/>
    <mergeCell ref="A74:A78"/>
    <mergeCell ref="C74:C78"/>
    <mergeCell ref="B74:B77"/>
    <mergeCell ref="F74:F77"/>
    <mergeCell ref="A79:B83"/>
    <mergeCell ref="C79:C83"/>
    <mergeCell ref="F79:F83"/>
    <mergeCell ref="A84:B89"/>
    <mergeCell ref="F90:F92"/>
    <mergeCell ref="C84:C89"/>
    <mergeCell ref="A90:B92"/>
    <mergeCell ref="C90:C92"/>
    <mergeCell ref="A101:B102"/>
    <mergeCell ref="C101:C102"/>
    <mergeCell ref="F101:F102"/>
    <mergeCell ref="A103:B109"/>
    <mergeCell ref="C103:C109"/>
    <mergeCell ref="F103:F109"/>
    <mergeCell ref="A9:J9"/>
    <mergeCell ref="A93:B97"/>
    <mergeCell ref="C93:C97"/>
    <mergeCell ref="F93:F97"/>
    <mergeCell ref="A98:B100"/>
    <mergeCell ref="C98:C100"/>
    <mergeCell ref="F98:F100"/>
    <mergeCell ref="F66:F69"/>
    <mergeCell ref="F70:F73"/>
    <mergeCell ref="B61:B65"/>
    <mergeCell ref="A10:B10"/>
    <mergeCell ref="A11:B15"/>
    <mergeCell ref="A16:B23"/>
    <mergeCell ref="A24:B36"/>
    <mergeCell ref="A37:B41"/>
    <mergeCell ref="A44:B52"/>
    <mergeCell ref="A1:J1"/>
    <mergeCell ref="I2:J5"/>
    <mergeCell ref="I6:J7"/>
    <mergeCell ref="F2:F7"/>
    <mergeCell ref="G2:H3"/>
    <mergeCell ref="G4:H5"/>
    <mergeCell ref="G6:H7"/>
    <mergeCell ref="A2:A7"/>
  </mergeCells>
  <pageMargins left="0.70866141732283472" right="0.70866141732283472" top="0.74803149606299213" bottom="0.74803149606299213" header="0.31496062992125984" footer="0.31496062992125984"/>
  <pageSetup orientation="portrait" r:id="rId1"/>
  <headerFooter>
    <oddFooter>&amp;R&amp;7FO-GCT-PC01-21 
V1</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cellIs" priority="1" operator="equal" id="{5AEABF43-5525-4DBE-A06F-72E1F68FCFBD}">
            <xm:f>Variables!$A$3</xm:f>
            <x14:dxf>
              <fill>
                <patternFill>
                  <bgColor rgb="FFFF0000"/>
                </patternFill>
              </fill>
            </x14:dxf>
          </x14:cfRule>
          <x14:cfRule type="cellIs" priority="2" operator="equal" id="{1154440D-91A6-4C98-8698-42A4B8D6B9FF}">
            <xm:f>Variables!$A$2</xm:f>
            <x14:dxf>
              <fill>
                <patternFill>
                  <bgColor rgb="FFFFFF00"/>
                </patternFill>
              </fill>
            </x14:dxf>
          </x14:cfRule>
          <x14:cfRule type="cellIs" priority="3" operator="equal" id="{A4157D99-1311-4F12-889C-4F6A2A0C88AF}">
            <xm:f>Variables!$A$1</xm:f>
            <x14:dxf>
              <fill>
                <patternFill>
                  <bgColor rgb="FF00B050"/>
                </patternFill>
              </fill>
            </x14:dxf>
          </x14:cfRule>
          <xm:sqref>E11:E111</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Variables!$C$1</xm:f>
          </x14:formula1>
          <xm:sqref>C2</xm:sqref>
        </x14:dataValidation>
        <x14:dataValidation type="list" allowBlank="1" showInputMessage="1" showErrorMessage="1" xr:uid="{00000000-0002-0000-0000-000001000000}">
          <x14:formula1>
            <xm:f>Variables!$E$1:$E$3</xm:f>
          </x14:formula1>
          <xm:sqref>C5</xm:sqref>
        </x14:dataValidation>
        <x14:dataValidation type="list" allowBlank="1" showInputMessage="1" showErrorMessage="1" xr:uid="{00000000-0002-0000-0000-000002000000}">
          <x14:formula1>
            <xm:f>Variables!$G$1:$G$3</xm:f>
          </x14:formula1>
          <xm:sqref>C6</xm:sqref>
        </x14:dataValidation>
        <x14:dataValidation type="list" allowBlank="1" showInputMessage="1" showErrorMessage="1" xr:uid="{00000000-0002-0000-0000-000003000000}">
          <x14:formula1>
            <xm:f>Variables!$I$1:$I$23</xm:f>
          </x14:formula1>
          <xm:sqref>E4</xm:sqref>
        </x14:dataValidation>
        <x14:dataValidation type="list" allowBlank="1" showInputMessage="1" showErrorMessage="1" xr:uid="{00000000-0002-0000-0000-000004000000}">
          <x14:formula1>
            <xm:f>Variables!$A$1:$A$3</xm:f>
          </x14:formula1>
          <xm:sqref>E84:E111 E11:E82</xm:sqref>
        </x14:dataValidation>
        <x14:dataValidation type="list" allowBlank="1" showInputMessage="1" showErrorMessage="1" xr:uid="{00000000-0002-0000-0000-000005000000}">
          <x14:formula1>
            <xm:f>Variables!$K$1:$K$2</xm:f>
          </x14:formula1>
          <xm:sqref>I6:J7</xm:sqref>
        </x14:dataValidation>
        <x14:dataValidation type="list" allowBlank="1" showInputMessage="1" showErrorMessage="1" prompt="No diligenciar en caso de que se hayan adquirido o contratado productos y/o servicios de un proveedor externo" xr:uid="{00000000-0002-0000-0000-000006000000}">
          <x14:formula1>
            <xm:f>Variables!$A$1:$A$3</xm:f>
          </x14:formula1>
          <xm:sqref>E83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L32"/>
  <sheetViews>
    <sheetView showGridLines="0" zoomScale="80" zoomScaleNormal="80" workbookViewId="0">
      <selection activeCell="B8" sqref="B8"/>
    </sheetView>
  </sheetViews>
  <sheetFormatPr baseColWidth="10" defaultColWidth="11.42578125" defaultRowHeight="15" x14ac:dyDescent="0.25"/>
  <cols>
    <col min="1" max="1" width="25.7109375" customWidth="1"/>
    <col min="2" max="2" width="9.85546875" bestFit="1" customWidth="1"/>
    <col min="3" max="3" width="110" style="6" bestFit="1" customWidth="1"/>
    <col min="4" max="4" width="12.28515625" bestFit="1" customWidth="1"/>
    <col min="5" max="5" width="49.140625" bestFit="1" customWidth="1"/>
  </cols>
  <sheetData>
    <row r="1" spans="1:5" x14ac:dyDescent="0.25">
      <c r="A1" s="204"/>
      <c r="C1" s="202"/>
    </row>
    <row r="2" spans="1:5" x14ac:dyDescent="0.25">
      <c r="A2" s="204"/>
      <c r="C2" s="202"/>
    </row>
    <row r="3" spans="1:5" x14ac:dyDescent="0.25">
      <c r="A3" s="204"/>
      <c r="C3" s="202"/>
    </row>
    <row r="4" spans="1:5" x14ac:dyDescent="0.25">
      <c r="A4" s="204"/>
      <c r="C4" s="202"/>
    </row>
    <row r="5" spans="1:5" x14ac:dyDescent="0.25">
      <c r="A5" s="204"/>
      <c r="C5" s="202"/>
    </row>
    <row r="6" spans="1:5" x14ac:dyDescent="0.25">
      <c r="A6" s="204"/>
      <c r="C6" s="202"/>
    </row>
    <row r="7" spans="1:5" x14ac:dyDescent="0.25">
      <c r="A7" s="204"/>
      <c r="C7" s="203"/>
    </row>
    <row r="8" spans="1:5" ht="30" x14ac:dyDescent="0.25">
      <c r="B8" s="69" t="s">
        <v>170</v>
      </c>
      <c r="C8" s="22" t="s">
        <v>171</v>
      </c>
      <c r="D8" s="23" t="s">
        <v>172</v>
      </c>
      <c r="E8" s="23" t="s">
        <v>20</v>
      </c>
    </row>
    <row r="9" spans="1:5" ht="19.899999999999999" customHeight="1" x14ac:dyDescent="0.25">
      <c r="B9" s="105" t="s">
        <v>173</v>
      </c>
      <c r="C9" s="70" t="s">
        <v>174</v>
      </c>
      <c r="D9" s="24">
        <v>0.04</v>
      </c>
      <c r="E9" s="106" t="str">
        <f>IF(COUNTBLANK('Calificación Plan de Calidad'!E11:E15)=5,"CALIFICAR!",IF(COUNTA('Calificación Plan de Calidad'!E11:E15)=5,SUM('Calificación Plan de Calidad'!F11:F15),"FALTA CALIFICAR ALGÚN ÍTEM DEL CAPÍTULO"))</f>
        <v>CALIFICAR!</v>
      </c>
    </row>
    <row r="10" spans="1:5" ht="19.899999999999999" customHeight="1" x14ac:dyDescent="0.25">
      <c r="B10" s="105" t="s">
        <v>175</v>
      </c>
      <c r="C10" s="70" t="s">
        <v>176</v>
      </c>
      <c r="D10" s="24">
        <v>7.0000000000000007E-2</v>
      </c>
      <c r="E10" s="106" t="str">
        <f>IF(COUNTBLANK('Calificación Plan de Calidad'!E16:E23)=8,"CALIFICAR!",IF(COUNTA('Calificación Plan de Calidad'!E16:E23)=8,SUM('Calificación Plan de Calidad'!F16:F23),"FALTA CALIFICAR ALGÚN ÍTEM DEL CAPÍTULO"))</f>
        <v>CALIFICAR!</v>
      </c>
    </row>
    <row r="11" spans="1:5" ht="19.899999999999999" customHeight="1" x14ac:dyDescent="0.25">
      <c r="B11" s="105" t="s">
        <v>177</v>
      </c>
      <c r="C11" s="70" t="s">
        <v>178</v>
      </c>
      <c r="D11" s="24">
        <v>7.0000000000000007E-2</v>
      </c>
      <c r="E11" s="106" t="str">
        <f>IF(COUNTBLANK('Calificación Plan de Calidad'!E24:E36)=13,"CALIFICAR!",IF(COUNTA('Calificación Plan de Calidad'!E24:E36)=13,SUM('Calificación Plan de Calidad'!F24:F36),"FALTA CALIFICAR ALGÚN ÍTEM DEL CAPÍTULO"))</f>
        <v>CALIFICAR!</v>
      </c>
    </row>
    <row r="12" spans="1:5" ht="19.899999999999999" customHeight="1" x14ac:dyDescent="0.25">
      <c r="B12" s="105" t="s">
        <v>179</v>
      </c>
      <c r="C12" s="70" t="s">
        <v>180</v>
      </c>
      <c r="D12" s="24">
        <v>7.0000000000000007E-2</v>
      </c>
      <c r="E12" s="106" t="str">
        <f>IF(COUNTBLANK('Calificación Plan de Calidad'!E37:E41)=5,"CALIFICAR!",IF(COUNTA('Calificación Plan de Calidad'!E37:E41)=5,SUM('Calificación Plan de Calidad'!F37:F41),"FALTA CALIFICAR ALGÚN ÍTEM DEL CAPÍTULO"))</f>
        <v>CALIFICAR!</v>
      </c>
    </row>
    <row r="13" spans="1:5" ht="19.899999999999999" customHeight="1" x14ac:dyDescent="0.25">
      <c r="B13" s="105" t="s">
        <v>181</v>
      </c>
      <c r="C13" s="70" t="s">
        <v>182</v>
      </c>
      <c r="D13" s="24">
        <v>7.0000000000000007E-2</v>
      </c>
      <c r="E13" s="106" t="str">
        <f>IF(COUNTBLANK('Calificación Plan de Calidad'!E42:E43)=2,"CALIFICAR!",IF(COUNTA('Calificación Plan de Calidad'!E42:E43)=2,SUM('Calificación Plan de Calidad'!F42:F43),"FALTA CALIFICAR ALGÚN ÍTEM DEL CAPÍTULO"))</f>
        <v>CALIFICAR!</v>
      </c>
    </row>
    <row r="14" spans="1:5" ht="19.899999999999999" customHeight="1" x14ac:dyDescent="0.25">
      <c r="B14" s="105" t="s">
        <v>183</v>
      </c>
      <c r="C14" s="70" t="s">
        <v>184</v>
      </c>
      <c r="D14" s="24">
        <v>7.0000000000000007E-2</v>
      </c>
      <c r="E14" s="106" t="str">
        <f>IF(COUNTBLANK('Calificación Plan de Calidad'!E44:E52)=9,"CALIFICAR!",IF(COUNTA('Calificación Plan de Calidad'!E44:E52)=9,SUM('Calificación Plan de Calidad'!F44:F52),"FALTA CALIFICAR ALGÚN ÍTEM DEL CAPÍTULO"))</f>
        <v>CALIFICAR!</v>
      </c>
    </row>
    <row r="15" spans="1:5" ht="19.899999999999999" customHeight="1" x14ac:dyDescent="0.25">
      <c r="B15" s="105" t="s">
        <v>185</v>
      </c>
      <c r="C15" s="70" t="s">
        <v>186</v>
      </c>
      <c r="D15" s="24">
        <v>0.05</v>
      </c>
      <c r="E15" s="106" t="str">
        <f>IF(COUNTBLANK('Calificación Plan de Calidad'!E53:E65)=13,"CALIFICAR!",IF(COUNTA('Calificación Plan de Calidad'!E53:E65)=13,SUM('Calificación Plan de Calidad'!F53:F65),"FALTA CALIFICAR ALGÚN ÍTEM DEL CAPÍTULO"))</f>
        <v>CALIFICAR!</v>
      </c>
    </row>
    <row r="16" spans="1:5" ht="19.899999999999999" customHeight="1" x14ac:dyDescent="0.25">
      <c r="B16" s="105" t="s">
        <v>187</v>
      </c>
      <c r="C16" s="70" t="s">
        <v>188</v>
      </c>
      <c r="D16" s="24">
        <v>0.08</v>
      </c>
      <c r="E16" s="106" t="str">
        <f>IF(COUNTBLANK('Calificación Plan de Calidad'!E66:E73)=8,"CALIFICAR!",IF(COUNTA('Calificación Plan de Calidad'!E66:E73)=8,SUM('Calificación Plan de Calidad'!F66:F73),"FALTA CALIFICAR ALGÚN ÍTEM DEL CAPÍTULO"))</f>
        <v>CALIFICAR!</v>
      </c>
    </row>
    <row r="17" spans="2:12" ht="19.899999999999999" customHeight="1" x14ac:dyDescent="0.25">
      <c r="B17" s="105" t="s">
        <v>189</v>
      </c>
      <c r="C17" s="70" t="s">
        <v>190</v>
      </c>
      <c r="D17" s="24">
        <v>0.04</v>
      </c>
      <c r="E17" s="106" t="str">
        <f>IF(COUNTBLANK('Calificación Plan de Calidad'!E74:E78)=5,"CALIFICAR!",IF(COUNTA('Calificación Plan de Calidad'!E74:E78)=5,SUM('Calificación Plan de Calidad'!F74:F78),"FALTA CALIFICAR ALGÚN ÍTEM DEL CAPÍTULO"))</f>
        <v>CALIFICAR!</v>
      </c>
    </row>
    <row r="18" spans="2:12" ht="19.899999999999999" customHeight="1" x14ac:dyDescent="0.25">
      <c r="B18" s="105" t="s">
        <v>191</v>
      </c>
      <c r="C18" s="70" t="s">
        <v>192</v>
      </c>
      <c r="D18" s="24">
        <v>0.06</v>
      </c>
      <c r="E18" s="107" t="str">
        <f>IF(COUNTBLANK('Calificación Plan de Calidad'!E79:E83)=5,"CALIFICAR!",IF(COUNTA('Calificación Plan de Calidad'!E79:E82)=4,SUM('Calificación Plan de Calidad'!F79:F83),IF(COUNTA('Calificación Plan de Calidad'!E83)=1,SUM('Calificación Plan de Calidad'!F79:F83),"FALTA CALIFICAR ALGÚN ÍTEM DEL CAPÍTULO")))</f>
        <v>CALIFICAR!</v>
      </c>
    </row>
    <row r="19" spans="2:12" ht="19.899999999999999" customHeight="1" x14ac:dyDescent="0.25">
      <c r="B19" s="105" t="s">
        <v>193</v>
      </c>
      <c r="C19" s="70" t="s">
        <v>194</v>
      </c>
      <c r="D19" s="24">
        <v>0.06</v>
      </c>
      <c r="E19" s="106" t="str">
        <f>IF(COUNTBLANK('Calificación Plan de Calidad'!E84:E89)=6,"CALIFICAR!",IF(COUNTA('Calificación Plan de Calidad'!E84:E89)=6,SUM('Calificación Plan de Calidad'!F84:F89),"FALTA CALIFICAR ALGÚN ÍTEM DEL CAPÍTULO"))</f>
        <v>CALIFICAR!</v>
      </c>
    </row>
    <row r="20" spans="2:12" ht="19.899999999999999" customHeight="1" x14ac:dyDescent="0.25">
      <c r="B20" s="105" t="s">
        <v>195</v>
      </c>
      <c r="C20" s="70" t="s">
        <v>196</v>
      </c>
      <c r="D20" s="24">
        <v>0.04</v>
      </c>
      <c r="E20" s="106" t="str">
        <f>IF(COUNTBLANK('Calificación Plan de Calidad'!E90:E92)=3,"CALIFICAR!",IF(COUNTA('Calificación Plan de Calidad'!E90:E92)=3,SUM('Calificación Plan de Calidad'!F90:F92),"FALTA CALIFICAR ALGÚN ÍTEM DEL CAPÍTULO"))</f>
        <v>CALIFICAR!</v>
      </c>
    </row>
    <row r="21" spans="2:12" ht="19.899999999999999" customHeight="1" x14ac:dyDescent="0.25">
      <c r="B21" s="105" t="s">
        <v>197</v>
      </c>
      <c r="C21" s="70" t="s">
        <v>198</v>
      </c>
      <c r="D21" s="24">
        <v>0.04</v>
      </c>
      <c r="E21" s="106" t="str">
        <f>IF(COUNTBLANK('Calificación Plan de Calidad'!E93:E97)=5,"CALIFICAR!",IF(COUNTA('Calificación Plan de Calidad'!E93:E97)=5,SUM('Calificación Plan de Calidad'!F93:F97),"FALTA CALIFICAR ALGÚN ÍTEM DEL CAPÍTULO"))</f>
        <v>CALIFICAR!</v>
      </c>
    </row>
    <row r="22" spans="2:12" ht="19.899999999999999" customHeight="1" x14ac:dyDescent="0.25">
      <c r="B22" s="105" t="s">
        <v>199</v>
      </c>
      <c r="C22" s="70" t="s">
        <v>200</v>
      </c>
      <c r="D22" s="24">
        <v>0.05</v>
      </c>
      <c r="E22" s="106" t="str">
        <f>IF(COUNTBLANK('Calificación Plan de Calidad'!E98:E100)=3,"CALIFICAR!",IF(COUNTA('Calificación Plan de Calidad'!E98:E100)=3,SUM('Calificación Plan de Calidad'!F98:F100),"FALTA CALIFICAR ALGÚN ÍTEM DEL CAPÍTULO"))</f>
        <v>CALIFICAR!</v>
      </c>
    </row>
    <row r="23" spans="2:12" ht="19.899999999999999" customHeight="1" x14ac:dyDescent="0.25">
      <c r="B23" s="105" t="s">
        <v>201</v>
      </c>
      <c r="C23" s="70" t="s">
        <v>202</v>
      </c>
      <c r="D23" s="24">
        <v>7.0000000000000007E-2</v>
      </c>
      <c r="E23" s="106" t="str">
        <f>IF(COUNTBLANK('Calificación Plan de Calidad'!E101:E102)=2,"CALIFICAR!",IF(COUNTA('Calificación Plan de Calidad'!E101:E102)=2,SUM('Calificación Plan de Calidad'!F101:F102),"FALTA CALIFICAR ALGÚN ÍTEM DEL CAPÍTULO"))</f>
        <v>CALIFICAR!</v>
      </c>
    </row>
    <row r="24" spans="2:12" ht="19.899999999999999" customHeight="1" x14ac:dyDescent="0.25">
      <c r="B24" s="105" t="s">
        <v>203</v>
      </c>
      <c r="C24" s="70" t="s">
        <v>204</v>
      </c>
      <c r="D24" s="24">
        <v>7.0000000000000007E-2</v>
      </c>
      <c r="E24" s="106" t="str">
        <f>IF(COUNTBLANK('Calificación Plan de Calidad'!E103:E109)=7,"CALIFICAR!",IF(COUNTA('Calificación Plan de Calidad'!E103:E109)=7,SUM('Calificación Plan de Calidad'!F103:F109),"FALTA CALIFICAR ALGÚN ÍTEM DEL CAPÍTULO"))</f>
        <v>CALIFICAR!</v>
      </c>
    </row>
    <row r="25" spans="2:12" ht="19.899999999999999" customHeight="1" x14ac:dyDescent="0.25">
      <c r="B25" s="105" t="s">
        <v>205</v>
      </c>
      <c r="C25" s="70" t="s">
        <v>206</v>
      </c>
      <c r="D25" s="24">
        <v>0.05</v>
      </c>
      <c r="E25" s="106" t="str">
        <f>IF(COUNTBLANK('Calificación Plan de Calidad'!E110:E111)=2,"CALIFICAR!",IF(COUNTA('Calificación Plan de Calidad'!E110:E111)=2,SUM('Calificación Plan de Calidad'!F110:F111),"FALTA CALIFICAR ALGÚN ÍTEM DEL CAPÍTULO"))</f>
        <v>CALIFICAR!</v>
      </c>
    </row>
    <row r="26" spans="2:12" x14ac:dyDescent="0.25">
      <c r="B26" s="25"/>
      <c r="C26" s="26" t="s">
        <v>207</v>
      </c>
      <c r="D26" s="27">
        <f>SUM(D9:D25)</f>
        <v>1.0000000000000004</v>
      </c>
      <c r="E26" s="27">
        <f>SUM(E9:E25)</f>
        <v>0</v>
      </c>
    </row>
    <row r="27" spans="2:12" x14ac:dyDescent="0.25">
      <c r="B27" s="5"/>
      <c r="C27" s="3"/>
      <c r="D27" s="5"/>
      <c r="E27" s="5"/>
    </row>
    <row r="28" spans="2:12" x14ac:dyDescent="0.25">
      <c r="B28" s="5"/>
      <c r="C28" s="9" t="s">
        <v>208</v>
      </c>
      <c r="D28" s="5"/>
      <c r="E28" s="8">
        <f>E26/D26</f>
        <v>0</v>
      </c>
    </row>
    <row r="29" spans="2:12" ht="20.100000000000001" customHeight="1" x14ac:dyDescent="0.25">
      <c r="G29" s="201" t="s">
        <v>209</v>
      </c>
      <c r="H29" s="201"/>
      <c r="I29" s="201"/>
      <c r="J29" s="201"/>
      <c r="K29" s="201"/>
      <c r="L29" s="201"/>
    </row>
    <row r="30" spans="2:12" ht="20.100000000000001" customHeight="1" x14ac:dyDescent="0.25">
      <c r="G30" s="201"/>
      <c r="H30" s="201"/>
      <c r="I30" s="201"/>
      <c r="J30" s="201"/>
      <c r="K30" s="201"/>
      <c r="L30" s="201"/>
    </row>
    <row r="31" spans="2:12" ht="20.100000000000001" customHeight="1" x14ac:dyDescent="0.25">
      <c r="G31" s="201"/>
      <c r="H31" s="201"/>
      <c r="I31" s="201"/>
      <c r="J31" s="201"/>
      <c r="K31" s="201"/>
      <c r="L31" s="201"/>
    </row>
    <row r="32" spans="2:12" ht="20.100000000000001" customHeight="1" x14ac:dyDescent="0.25">
      <c r="G32" s="201"/>
      <c r="H32" s="201"/>
      <c r="I32" s="201"/>
      <c r="J32" s="201"/>
      <c r="K32" s="201"/>
      <c r="L32" s="201"/>
    </row>
  </sheetData>
  <mergeCells count="3">
    <mergeCell ref="G29:L32"/>
    <mergeCell ref="C1:C7"/>
    <mergeCell ref="A1:A7"/>
  </mergeCells>
  <pageMargins left="0.70866141732283472" right="0.70866141732283472" top="0.74803149606299213" bottom="0.74803149606299213" header="0.31496062992125984" footer="0.31496062992125984"/>
  <pageSetup orientation="portrait" r:id="rId1"/>
  <headerFooter>
    <oddFooter xml:space="preserve">&amp;R&amp;7FO-GCT-PC01-21 
V1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3"/>
  <sheetViews>
    <sheetView zoomScale="80" zoomScaleNormal="80" workbookViewId="0">
      <selection activeCell="K1" sqref="K1"/>
    </sheetView>
  </sheetViews>
  <sheetFormatPr baseColWidth="10" defaultColWidth="11.42578125" defaultRowHeight="15" x14ac:dyDescent="0.25"/>
  <cols>
    <col min="1" max="1" width="20" style="7" bestFit="1" customWidth="1"/>
    <col min="3" max="3" width="30.5703125" bestFit="1" customWidth="1"/>
    <col min="5" max="5" width="30.42578125" bestFit="1" customWidth="1"/>
    <col min="7" max="7" width="12.7109375" bestFit="1" customWidth="1"/>
    <col min="9" max="9" width="33.42578125" bestFit="1" customWidth="1"/>
  </cols>
  <sheetData>
    <row r="1" spans="1:11" x14ac:dyDescent="0.25">
      <c r="A1" s="28" t="s">
        <v>210</v>
      </c>
      <c r="B1" s="11"/>
      <c r="C1" s="11" t="s">
        <v>211</v>
      </c>
      <c r="D1" s="11"/>
      <c r="E1" s="11" t="s">
        <v>212</v>
      </c>
      <c r="F1" s="11"/>
      <c r="G1" s="11" t="s">
        <v>213</v>
      </c>
      <c r="H1" s="11"/>
      <c r="I1" s="11" t="s">
        <v>214</v>
      </c>
      <c r="K1" t="s">
        <v>215</v>
      </c>
    </row>
    <row r="2" spans="1:11" x14ac:dyDescent="0.25">
      <c r="A2" s="28" t="s">
        <v>216</v>
      </c>
      <c r="B2" s="11"/>
      <c r="C2" s="11"/>
      <c r="D2" s="11"/>
      <c r="E2" s="11" t="s">
        <v>217</v>
      </c>
      <c r="F2" s="11"/>
      <c r="G2" s="11" t="s">
        <v>218</v>
      </c>
      <c r="H2" s="11"/>
      <c r="I2" s="11" t="s">
        <v>219</v>
      </c>
      <c r="K2" t="s">
        <v>220</v>
      </c>
    </row>
    <row r="3" spans="1:11" x14ac:dyDescent="0.25">
      <c r="A3" s="28" t="s">
        <v>221</v>
      </c>
      <c r="B3" s="11"/>
      <c r="C3" s="11"/>
      <c r="D3" s="11"/>
      <c r="E3" s="11" t="s">
        <v>222</v>
      </c>
      <c r="F3" s="11"/>
      <c r="G3" s="11" t="s">
        <v>223</v>
      </c>
      <c r="H3" s="11"/>
      <c r="I3" s="11" t="s">
        <v>224</v>
      </c>
    </row>
    <row r="4" spans="1:11" x14ac:dyDescent="0.25">
      <c r="A4" s="28"/>
      <c r="B4" s="11"/>
      <c r="C4" s="11"/>
      <c r="D4" s="11"/>
      <c r="E4" s="11"/>
      <c r="F4" s="11"/>
      <c r="G4" s="11"/>
      <c r="H4" s="11"/>
      <c r="I4" s="11" t="s">
        <v>225</v>
      </c>
    </row>
    <row r="5" spans="1:11" x14ac:dyDescent="0.25">
      <c r="A5" s="28"/>
      <c r="B5" s="11"/>
      <c r="C5" s="11"/>
      <c r="D5" s="11"/>
      <c r="E5" s="11"/>
      <c r="F5" s="11"/>
      <c r="G5" s="11"/>
      <c r="H5" s="11"/>
      <c r="I5" s="11" t="s">
        <v>226</v>
      </c>
    </row>
    <row r="6" spans="1:11" x14ac:dyDescent="0.25">
      <c r="A6" s="28"/>
      <c r="B6" s="11"/>
      <c r="C6" s="11"/>
      <c r="D6" s="11"/>
      <c r="E6" s="11"/>
      <c r="F6" s="11"/>
      <c r="G6" s="11"/>
      <c r="H6" s="11"/>
      <c r="I6" s="11" t="s">
        <v>227</v>
      </c>
    </row>
    <row r="7" spans="1:11" x14ac:dyDescent="0.25">
      <c r="A7" s="28"/>
      <c r="B7" s="11"/>
      <c r="C7" s="11"/>
      <c r="D7" s="11"/>
      <c r="E7" s="11"/>
      <c r="F7" s="11"/>
      <c r="G7" s="11"/>
      <c r="H7" s="11"/>
      <c r="I7" s="11" t="s">
        <v>228</v>
      </c>
    </row>
    <row r="8" spans="1:11" x14ac:dyDescent="0.25">
      <c r="A8" s="28"/>
      <c r="B8" s="11"/>
      <c r="C8" s="11"/>
      <c r="D8" s="11"/>
      <c r="E8" s="11"/>
      <c r="F8" s="11"/>
      <c r="G8" s="11"/>
      <c r="H8" s="11"/>
      <c r="I8" s="11" t="s">
        <v>229</v>
      </c>
    </row>
    <row r="9" spans="1:11" x14ac:dyDescent="0.25">
      <c r="A9" s="28"/>
      <c r="B9" s="11"/>
      <c r="C9" s="11"/>
      <c r="D9" s="11"/>
      <c r="E9" s="11"/>
      <c r="F9" s="11"/>
      <c r="G9" s="11"/>
      <c r="H9" s="11"/>
      <c r="I9" s="11" t="s">
        <v>230</v>
      </c>
    </row>
    <row r="10" spans="1:11" x14ac:dyDescent="0.25">
      <c r="A10" s="28"/>
      <c r="B10" s="11"/>
      <c r="C10" s="11"/>
      <c r="D10" s="11"/>
      <c r="E10" s="11"/>
      <c r="F10" s="11"/>
      <c r="G10" s="11"/>
      <c r="H10" s="11"/>
      <c r="I10" s="11" t="s">
        <v>231</v>
      </c>
    </row>
    <row r="11" spans="1:11" x14ac:dyDescent="0.25">
      <c r="A11" s="28"/>
      <c r="B11" s="11"/>
      <c r="C11" s="11"/>
      <c r="D11" s="11"/>
      <c r="E11" s="11"/>
      <c r="F11" s="11"/>
      <c r="G11" s="11"/>
      <c r="H11" s="11"/>
      <c r="I11" s="11" t="s">
        <v>232</v>
      </c>
    </row>
    <row r="12" spans="1:11" x14ac:dyDescent="0.25">
      <c r="A12" s="28"/>
      <c r="B12" s="11"/>
      <c r="C12" s="11"/>
      <c r="D12" s="11"/>
      <c r="E12" s="11"/>
      <c r="F12" s="11"/>
      <c r="G12" s="11"/>
      <c r="H12" s="11"/>
      <c r="I12" s="11" t="s">
        <v>233</v>
      </c>
    </row>
    <row r="13" spans="1:11" x14ac:dyDescent="0.25">
      <c r="A13" s="28"/>
      <c r="B13" s="11"/>
      <c r="C13" s="11"/>
      <c r="D13" s="11"/>
      <c r="E13" s="11"/>
      <c r="F13" s="11"/>
      <c r="G13" s="11"/>
      <c r="H13" s="11"/>
      <c r="I13" s="11" t="s">
        <v>234</v>
      </c>
    </row>
    <row r="14" spans="1:11" x14ac:dyDescent="0.25">
      <c r="A14" s="28"/>
      <c r="B14" s="11"/>
      <c r="C14" s="11"/>
      <c r="D14" s="11"/>
      <c r="E14" s="11"/>
      <c r="F14" s="11"/>
      <c r="G14" s="11"/>
      <c r="H14" s="11"/>
      <c r="I14" s="11" t="s">
        <v>235</v>
      </c>
    </row>
    <row r="15" spans="1:11" x14ac:dyDescent="0.25">
      <c r="A15" s="28"/>
      <c r="B15" s="11"/>
      <c r="C15" s="11"/>
      <c r="D15" s="11"/>
      <c r="E15" s="11"/>
      <c r="F15" s="11"/>
      <c r="G15" s="11"/>
      <c r="H15" s="11"/>
      <c r="I15" s="11" t="s">
        <v>236</v>
      </c>
    </row>
    <row r="16" spans="1:11" x14ac:dyDescent="0.25">
      <c r="A16" s="28"/>
      <c r="B16" s="11"/>
      <c r="C16" s="11"/>
      <c r="D16" s="11"/>
      <c r="E16" s="11"/>
      <c r="F16" s="11"/>
      <c r="G16" s="11"/>
      <c r="H16" s="11"/>
      <c r="I16" s="11" t="s">
        <v>237</v>
      </c>
    </row>
    <row r="17" spans="1:9" x14ac:dyDescent="0.25">
      <c r="A17" s="28"/>
      <c r="B17" s="11"/>
      <c r="C17" s="11"/>
      <c r="D17" s="11"/>
      <c r="E17" s="11"/>
      <c r="F17" s="11"/>
      <c r="G17" s="11"/>
      <c r="H17" s="11"/>
      <c r="I17" s="11" t="s">
        <v>238</v>
      </c>
    </row>
    <row r="18" spans="1:9" x14ac:dyDescent="0.25">
      <c r="A18" s="28"/>
      <c r="B18" s="11"/>
      <c r="C18" s="11"/>
      <c r="D18" s="11"/>
      <c r="E18" s="11"/>
      <c r="F18" s="11"/>
      <c r="G18" s="11"/>
      <c r="H18" s="11"/>
      <c r="I18" s="11" t="s">
        <v>239</v>
      </c>
    </row>
    <row r="19" spans="1:9" x14ac:dyDescent="0.25">
      <c r="A19" s="28"/>
      <c r="B19" s="11"/>
      <c r="C19" s="11"/>
      <c r="D19" s="11"/>
      <c r="E19" s="11"/>
      <c r="F19" s="11"/>
      <c r="G19" s="11"/>
      <c r="H19" s="11"/>
      <c r="I19" s="11" t="s">
        <v>240</v>
      </c>
    </row>
    <row r="20" spans="1:9" x14ac:dyDescent="0.25">
      <c r="A20" s="28"/>
      <c r="B20" s="11"/>
      <c r="C20" s="11"/>
      <c r="D20" s="11"/>
      <c r="E20" s="11"/>
      <c r="F20" s="11"/>
      <c r="G20" s="11"/>
      <c r="H20" s="11"/>
      <c r="I20" s="11" t="s">
        <v>241</v>
      </c>
    </row>
    <row r="21" spans="1:9" x14ac:dyDescent="0.25">
      <c r="A21" s="28"/>
      <c r="B21" s="11"/>
      <c r="C21" s="11"/>
      <c r="D21" s="11"/>
      <c r="E21" s="11"/>
      <c r="F21" s="11"/>
      <c r="G21" s="11"/>
      <c r="H21" s="11"/>
      <c r="I21" s="11" t="s">
        <v>242</v>
      </c>
    </row>
    <row r="22" spans="1:9" x14ac:dyDescent="0.25">
      <c r="A22" s="28"/>
      <c r="B22" s="11"/>
      <c r="C22" s="11"/>
      <c r="D22" s="11"/>
      <c r="E22" s="11"/>
      <c r="F22" s="11"/>
      <c r="G22" s="11"/>
      <c r="H22" s="11"/>
      <c r="I22" s="11" t="s">
        <v>243</v>
      </c>
    </row>
    <row r="23" spans="1:9" x14ac:dyDescent="0.25">
      <c r="A23" s="28"/>
      <c r="B23" s="11"/>
      <c r="C23" s="11"/>
      <c r="D23" s="11"/>
      <c r="E23" s="11"/>
      <c r="F23" s="11"/>
      <c r="G23" s="11"/>
      <c r="H23" s="11"/>
      <c r="I23" s="11" t="s">
        <v>244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Calificación Plan de Calidad</vt:lpstr>
      <vt:lpstr>Gráfico Radar Plan de Calidad</vt:lpstr>
      <vt:lpstr>Variables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Jorge Hernandez</dc:creator>
  <cp:keywords/>
  <dc:description/>
  <cp:lastModifiedBy>Laura Gonzalez Barbosa</cp:lastModifiedBy>
  <cp:revision/>
  <dcterms:created xsi:type="dcterms:W3CDTF">2024-04-04T02:52:53Z</dcterms:created>
  <dcterms:modified xsi:type="dcterms:W3CDTF">2024-09-05T22:59:32Z</dcterms:modified>
  <cp:category/>
  <cp:contentStatus/>
</cp:coreProperties>
</file>